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 codeName="{B08E4597-CF32-672E-EC9B-63DB714DCB7F}"/>
  <workbookPr codeName="ThisWorkbook"/>
  <mc:AlternateContent xmlns:mc="http://schemas.openxmlformats.org/markup-compatibility/2006">
    <mc:Choice Requires="x15">
      <x15ac:absPath xmlns:x15ac="http://schemas.microsoft.com/office/spreadsheetml/2010/11/ac" url="C:\02 COMPUTE\SiteInternet2020\old\"/>
    </mc:Choice>
  </mc:AlternateContent>
  <xr:revisionPtr revIDLastSave="0" documentId="13_ncr:1_{87E53AE4-A726-4FDA-9A87-CFF6ED727E7F}" xr6:coauthVersionLast="45" xr6:coauthVersionMax="45" xr10:uidLastSave="{00000000-0000-0000-0000-000000000000}"/>
  <bookViews>
    <workbookView xWindow="0" yWindow="24" windowWidth="21324" windowHeight="12936" tabRatio="686" xr2:uid="{00000000-000D-0000-FFFF-FFFF00000000}"/>
  </bookViews>
  <sheets>
    <sheet name="Parametrique" sheetId="25" r:id="rId1"/>
    <sheet name="Histo" sheetId="1" r:id="rId2"/>
    <sheet name="MonteCarlo" sheetId="21" r:id="rId3"/>
  </sheets>
  <functionGroups builtInGroupCount="19"/>
  <definedNames>
    <definedName name="ccy">#REF!</definedName>
    <definedName name="chol">Parametrique!$C$39:$G$43</definedName>
    <definedName name="correl">Parametrique!$C$25:$G$29</definedName>
    <definedName name="cours">#REF!</definedName>
    <definedName name="date">Histo!$E$9:$E$776</definedName>
    <definedName name="ecartype">Histo!$L$6:$P$6</definedName>
    <definedName name="ic">Parametrique!$H$15</definedName>
    <definedName name="MMkt">Histo!$F$9:$J$776</definedName>
    <definedName name="mont">#REF!</definedName>
    <definedName name="moyenne">Histo!$L$5:$P$5</definedName>
    <definedName name="MPeuro">Parametrique!$C$7:$G$7</definedName>
    <definedName name="MPos">Parametrique!$C$3:$G$3</definedName>
    <definedName name="MRate">#REF!</definedName>
    <definedName name="MStud">#REF!</definedName>
    <definedName name="MVar">Parametrique!$C$17:$G$17</definedName>
    <definedName name="nom">Histo!$F$1:$J$1</definedName>
    <definedName name="passage">Parametrique!$C$50:$G$54</definedName>
    <definedName name="racar">Parametrique!$C$121:$G$125</definedName>
    <definedName name="rend">Histo!$L$10:$P$776</definedName>
    <definedName name="stud">#REF!</definedName>
    <definedName name="tres">#REF!</definedName>
    <definedName name="vcv">Parametrique!$C$32:$G$36</definedName>
  </definedNames>
  <calcPr calcId="191029" iterate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781" i="1" l="1"/>
  <c r="N781" i="1"/>
  <c r="L781" i="1"/>
  <c r="H100" i="25"/>
  <c r="I50" i="25"/>
  <c r="I48" i="25"/>
  <c r="I45" i="25"/>
  <c r="I26" i="25"/>
  <c r="I20" i="25"/>
  <c r="I5" i="25"/>
  <c r="I51" i="25"/>
  <c r="I46" i="25"/>
  <c r="I12" i="25"/>
  <c r="I76" i="25"/>
  <c r="I53" i="25"/>
  <c r="I44" i="25"/>
  <c r="I39" i="25"/>
  <c r="I24" i="25"/>
  <c r="I19" i="25"/>
  <c r="I7" i="25"/>
  <c r="I17" i="25"/>
  <c r="I69" i="25"/>
  <c r="I52" i="25"/>
  <c r="I47" i="25"/>
  <c r="I22" i="25"/>
  <c r="I21" i="25"/>
  <c r="I18" i="25"/>
  <c r="I8" i="25"/>
  <c r="I54" i="25"/>
  <c r="I23" i="25"/>
  <c r="I9" i="25"/>
  <c r="K781" i="1"/>
  <c r="F11" i="21"/>
  <c r="D11" i="21"/>
  <c r="K777" i="1"/>
  <c r="B11" i="21"/>
  <c r="K783" i="1"/>
  <c r="E11" i="21"/>
  <c r="B9" i="21"/>
  <c r="K782" i="1"/>
  <c r="C11" i="21"/>
  <c r="AA1" i="21"/>
  <c r="C6" i="25" l="1"/>
  <c r="D6" i="25"/>
  <c r="E6" i="25"/>
  <c r="H15" i="25"/>
  <c r="L767" i="1"/>
  <c r="M767" i="1"/>
  <c r="N767" i="1"/>
  <c r="L768" i="1"/>
  <c r="M768" i="1"/>
  <c r="N768" i="1"/>
  <c r="L769" i="1"/>
  <c r="M769" i="1"/>
  <c r="N769" i="1"/>
  <c r="L770" i="1"/>
  <c r="M770" i="1"/>
  <c r="N770" i="1"/>
  <c r="L771" i="1"/>
  <c r="M771" i="1"/>
  <c r="N771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H16" i="25"/>
  <c r="I16" i="25" s="1"/>
  <c r="C4" i="25"/>
  <c r="C5" i="25" s="1"/>
  <c r="D4" i="25"/>
  <c r="E4" i="25"/>
  <c r="B4" i="25"/>
  <c r="B10" i="1"/>
  <c r="C776" i="1"/>
  <c r="B6" i="25"/>
  <c r="G7" i="1" a="1"/>
  <c r="G7" i="1" s="1"/>
  <c r="H7" i="1" a="1"/>
  <c r="H7" i="1" s="1"/>
  <c r="F7" i="1" a="1"/>
  <c r="F7" i="1" s="1"/>
  <c r="L775" i="1"/>
  <c r="M775" i="1"/>
  <c r="N775" i="1"/>
  <c r="L776" i="1"/>
  <c r="M776" i="1"/>
  <c r="N776" i="1"/>
  <c r="B774" i="1"/>
  <c r="C774" i="1"/>
  <c r="B775" i="1"/>
  <c r="C775" i="1"/>
  <c r="B776" i="1"/>
  <c r="N2037" i="21"/>
  <c r="N2038" i="21"/>
  <c r="N2039" i="21"/>
  <c r="N2040" i="21"/>
  <c r="N2041" i="21"/>
  <c r="N2042" i="21"/>
  <c r="N2043" i="21"/>
  <c r="N2044" i="21"/>
  <c r="N2045" i="21"/>
  <c r="N2036" i="21"/>
  <c r="M2047" i="21"/>
  <c r="O2037" i="21"/>
  <c r="L2037" i="21" s="1"/>
  <c r="M2048" i="21"/>
  <c r="O2038" i="21" s="1"/>
  <c r="L2038" i="21" s="1"/>
  <c r="M2049" i="21"/>
  <c r="O2039" i="21"/>
  <c r="L2039" i="21" s="1"/>
  <c r="M2050" i="21"/>
  <c r="O2040" i="21" s="1"/>
  <c r="L2040" i="21" s="1"/>
  <c r="M2051" i="21"/>
  <c r="O2041" i="21"/>
  <c r="L2041" i="21" s="1"/>
  <c r="M2052" i="21"/>
  <c r="O2042" i="21" s="1"/>
  <c r="L2042" i="21" s="1"/>
  <c r="M2053" i="21"/>
  <c r="O2043" i="21"/>
  <c r="L2043" i="21" s="1"/>
  <c r="M2054" i="21"/>
  <c r="O2044" i="21" s="1"/>
  <c r="L2044" i="21" s="1"/>
  <c r="M2055" i="21"/>
  <c r="O2045" i="21"/>
  <c r="L2045" i="21" s="1"/>
  <c r="M2046" i="21"/>
  <c r="H1" i="1"/>
  <c r="Q2038" i="21"/>
  <c r="H77" i="25"/>
  <c r="G1" i="1"/>
  <c r="F1" i="1"/>
  <c r="N773" i="1"/>
  <c r="M10" i="1"/>
  <c r="L10" i="1"/>
  <c r="N774" i="1"/>
  <c r="B773" i="1"/>
  <c r="C773" i="1"/>
  <c r="G2" i="1"/>
  <c r="H2" i="1" s="1"/>
  <c r="N2" i="1" s="1"/>
  <c r="L2" i="1"/>
  <c r="H3" i="1"/>
  <c r="H4" i="1"/>
  <c r="H5" i="1"/>
  <c r="H6" i="1"/>
  <c r="C9" i="1"/>
  <c r="C10" i="1"/>
  <c r="D10" i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N10" i="1"/>
  <c r="B11" i="1"/>
  <c r="C11" i="1"/>
  <c r="N11" i="1"/>
  <c r="B12" i="1"/>
  <c r="C12" i="1"/>
  <c r="N12" i="1"/>
  <c r="B13" i="1"/>
  <c r="C13" i="1"/>
  <c r="N13" i="1"/>
  <c r="B14" i="1"/>
  <c r="C14" i="1"/>
  <c r="N14" i="1"/>
  <c r="B15" i="1"/>
  <c r="C15" i="1"/>
  <c r="N15" i="1"/>
  <c r="B16" i="1"/>
  <c r="C16" i="1"/>
  <c r="N16" i="1"/>
  <c r="B17" i="1"/>
  <c r="C17" i="1"/>
  <c r="N17" i="1"/>
  <c r="B18" i="1"/>
  <c r="C18" i="1"/>
  <c r="N18" i="1"/>
  <c r="B19" i="1"/>
  <c r="C19" i="1"/>
  <c r="N19" i="1"/>
  <c r="B20" i="1"/>
  <c r="C20" i="1"/>
  <c r="N20" i="1"/>
  <c r="B21" i="1"/>
  <c r="C21" i="1"/>
  <c r="N21" i="1"/>
  <c r="B22" i="1"/>
  <c r="C22" i="1"/>
  <c r="N22" i="1"/>
  <c r="B23" i="1"/>
  <c r="C23" i="1"/>
  <c r="N23" i="1"/>
  <c r="B24" i="1"/>
  <c r="C24" i="1"/>
  <c r="N24" i="1"/>
  <c r="B25" i="1"/>
  <c r="C25" i="1"/>
  <c r="N25" i="1"/>
  <c r="B26" i="1"/>
  <c r="C26" i="1"/>
  <c r="N26" i="1"/>
  <c r="B27" i="1"/>
  <c r="C27" i="1"/>
  <c r="N27" i="1"/>
  <c r="B28" i="1"/>
  <c r="C28" i="1"/>
  <c r="N28" i="1"/>
  <c r="B29" i="1"/>
  <c r="C29" i="1"/>
  <c r="N29" i="1"/>
  <c r="B30" i="1"/>
  <c r="C30" i="1"/>
  <c r="N30" i="1"/>
  <c r="B31" i="1"/>
  <c r="C31" i="1"/>
  <c r="N31" i="1"/>
  <c r="B32" i="1"/>
  <c r="C32" i="1"/>
  <c r="N32" i="1"/>
  <c r="B33" i="1"/>
  <c r="C33" i="1"/>
  <c r="N33" i="1"/>
  <c r="B34" i="1"/>
  <c r="C34" i="1"/>
  <c r="N34" i="1"/>
  <c r="B35" i="1"/>
  <c r="C35" i="1"/>
  <c r="N35" i="1"/>
  <c r="B36" i="1"/>
  <c r="C36" i="1"/>
  <c r="N36" i="1"/>
  <c r="B37" i="1"/>
  <c r="C37" i="1"/>
  <c r="N37" i="1"/>
  <c r="B38" i="1"/>
  <c r="C38" i="1"/>
  <c r="N38" i="1"/>
  <c r="B39" i="1"/>
  <c r="C39" i="1"/>
  <c r="N39" i="1"/>
  <c r="B40" i="1"/>
  <c r="C40" i="1"/>
  <c r="M40" i="1"/>
  <c r="N40" i="1"/>
  <c r="B41" i="1"/>
  <c r="C41" i="1"/>
  <c r="N41" i="1"/>
  <c r="B42" i="1"/>
  <c r="C42" i="1"/>
  <c r="N42" i="1"/>
  <c r="B43" i="1"/>
  <c r="C43" i="1"/>
  <c r="L43" i="1"/>
  <c r="N43" i="1"/>
  <c r="B44" i="1"/>
  <c r="C44" i="1"/>
  <c r="L44" i="1"/>
  <c r="N44" i="1"/>
  <c r="B45" i="1"/>
  <c r="C45" i="1"/>
  <c r="N45" i="1"/>
  <c r="B46" i="1"/>
  <c r="C46" i="1"/>
  <c r="N46" i="1"/>
  <c r="B47" i="1"/>
  <c r="C47" i="1"/>
  <c r="L47" i="1"/>
  <c r="N47" i="1"/>
  <c r="B48" i="1"/>
  <c r="C48" i="1"/>
  <c r="L48" i="1"/>
  <c r="N48" i="1"/>
  <c r="B49" i="1"/>
  <c r="C49" i="1"/>
  <c r="N49" i="1"/>
  <c r="B50" i="1"/>
  <c r="C50" i="1"/>
  <c r="N50" i="1"/>
  <c r="B51" i="1"/>
  <c r="C51" i="1"/>
  <c r="L51" i="1"/>
  <c r="N51" i="1"/>
  <c r="B52" i="1"/>
  <c r="C52" i="1"/>
  <c r="L52" i="1"/>
  <c r="N52" i="1"/>
  <c r="B53" i="1"/>
  <c r="C53" i="1"/>
  <c r="N53" i="1"/>
  <c r="B54" i="1"/>
  <c r="C54" i="1"/>
  <c r="N54" i="1"/>
  <c r="B55" i="1"/>
  <c r="C55" i="1"/>
  <c r="L55" i="1"/>
  <c r="N55" i="1"/>
  <c r="B56" i="1"/>
  <c r="C56" i="1"/>
  <c r="L56" i="1"/>
  <c r="N56" i="1"/>
  <c r="B57" i="1"/>
  <c r="C57" i="1"/>
  <c r="N57" i="1"/>
  <c r="B58" i="1"/>
  <c r="C58" i="1"/>
  <c r="N58" i="1"/>
  <c r="B59" i="1"/>
  <c r="C59" i="1"/>
  <c r="L59" i="1"/>
  <c r="N59" i="1"/>
  <c r="B60" i="1"/>
  <c r="C60" i="1"/>
  <c r="L60" i="1"/>
  <c r="N60" i="1"/>
  <c r="B61" i="1"/>
  <c r="C61" i="1"/>
  <c r="N61" i="1"/>
  <c r="B62" i="1"/>
  <c r="C62" i="1"/>
  <c r="N62" i="1"/>
  <c r="B63" i="1"/>
  <c r="C63" i="1"/>
  <c r="L63" i="1"/>
  <c r="N63" i="1"/>
  <c r="B64" i="1"/>
  <c r="C64" i="1"/>
  <c r="L64" i="1"/>
  <c r="N64" i="1"/>
  <c r="B65" i="1"/>
  <c r="C65" i="1"/>
  <c r="N65" i="1"/>
  <c r="B66" i="1"/>
  <c r="C66" i="1"/>
  <c r="N66" i="1"/>
  <c r="B67" i="1"/>
  <c r="C67" i="1"/>
  <c r="L67" i="1"/>
  <c r="N67" i="1"/>
  <c r="B68" i="1"/>
  <c r="C68" i="1"/>
  <c r="L68" i="1"/>
  <c r="N68" i="1"/>
  <c r="B69" i="1"/>
  <c r="C69" i="1"/>
  <c r="N69" i="1"/>
  <c r="B70" i="1"/>
  <c r="C70" i="1"/>
  <c r="N70" i="1"/>
  <c r="B71" i="1"/>
  <c r="C71" i="1"/>
  <c r="L71" i="1"/>
  <c r="N71" i="1"/>
  <c r="B72" i="1"/>
  <c r="C72" i="1"/>
  <c r="L72" i="1"/>
  <c r="M72" i="1"/>
  <c r="N72" i="1"/>
  <c r="B73" i="1"/>
  <c r="C73" i="1"/>
  <c r="N73" i="1"/>
  <c r="B74" i="1"/>
  <c r="C74" i="1"/>
  <c r="N74" i="1"/>
  <c r="B75" i="1"/>
  <c r="C75" i="1"/>
  <c r="N75" i="1"/>
  <c r="B76" i="1"/>
  <c r="C76" i="1"/>
  <c r="N76" i="1"/>
  <c r="B77" i="1"/>
  <c r="C77" i="1"/>
  <c r="N77" i="1"/>
  <c r="B78" i="1"/>
  <c r="C78" i="1"/>
  <c r="N78" i="1"/>
  <c r="B79" i="1"/>
  <c r="C79" i="1"/>
  <c r="N79" i="1"/>
  <c r="B80" i="1"/>
  <c r="C80" i="1"/>
  <c r="N80" i="1"/>
  <c r="B81" i="1"/>
  <c r="C81" i="1"/>
  <c r="N81" i="1"/>
  <c r="B82" i="1"/>
  <c r="C82" i="1"/>
  <c r="N82" i="1"/>
  <c r="B83" i="1"/>
  <c r="C83" i="1"/>
  <c r="N83" i="1"/>
  <c r="B84" i="1"/>
  <c r="C84" i="1"/>
  <c r="N84" i="1"/>
  <c r="B85" i="1"/>
  <c r="C85" i="1"/>
  <c r="N85" i="1"/>
  <c r="B86" i="1"/>
  <c r="C86" i="1"/>
  <c r="N86" i="1"/>
  <c r="B87" i="1"/>
  <c r="C87" i="1"/>
  <c r="N87" i="1"/>
  <c r="B88" i="1"/>
  <c r="C88" i="1"/>
  <c r="N88" i="1"/>
  <c r="B89" i="1"/>
  <c r="C89" i="1"/>
  <c r="N89" i="1"/>
  <c r="B90" i="1"/>
  <c r="C90" i="1"/>
  <c r="N90" i="1"/>
  <c r="B91" i="1"/>
  <c r="C91" i="1"/>
  <c r="N91" i="1"/>
  <c r="B92" i="1"/>
  <c r="C92" i="1"/>
  <c r="N92" i="1"/>
  <c r="B93" i="1"/>
  <c r="C93" i="1"/>
  <c r="N93" i="1"/>
  <c r="B94" i="1"/>
  <c r="C94" i="1"/>
  <c r="N94" i="1"/>
  <c r="B95" i="1"/>
  <c r="C95" i="1"/>
  <c r="N95" i="1"/>
  <c r="B96" i="1"/>
  <c r="C96" i="1"/>
  <c r="N96" i="1"/>
  <c r="B97" i="1"/>
  <c r="C97" i="1"/>
  <c r="N97" i="1"/>
  <c r="B98" i="1"/>
  <c r="C98" i="1"/>
  <c r="N98" i="1"/>
  <c r="B99" i="1"/>
  <c r="C99" i="1"/>
  <c r="N99" i="1"/>
  <c r="B100" i="1"/>
  <c r="C100" i="1"/>
  <c r="N100" i="1"/>
  <c r="B101" i="1"/>
  <c r="C101" i="1"/>
  <c r="N101" i="1"/>
  <c r="B102" i="1"/>
  <c r="C102" i="1"/>
  <c r="N102" i="1"/>
  <c r="B103" i="1"/>
  <c r="C103" i="1"/>
  <c r="N103" i="1"/>
  <c r="B104" i="1"/>
  <c r="C104" i="1"/>
  <c r="M104" i="1"/>
  <c r="N104" i="1"/>
  <c r="B105" i="1"/>
  <c r="C105" i="1"/>
  <c r="N105" i="1"/>
  <c r="B106" i="1"/>
  <c r="C106" i="1"/>
  <c r="N106" i="1"/>
  <c r="B107" i="1"/>
  <c r="C107" i="1"/>
  <c r="L107" i="1"/>
  <c r="N107" i="1"/>
  <c r="B108" i="1"/>
  <c r="C108" i="1"/>
  <c r="L108" i="1"/>
  <c r="N108" i="1"/>
  <c r="B109" i="1"/>
  <c r="C109" i="1"/>
  <c r="N109" i="1"/>
  <c r="B110" i="1"/>
  <c r="C110" i="1"/>
  <c r="N110" i="1"/>
  <c r="B111" i="1"/>
  <c r="C111" i="1"/>
  <c r="L111" i="1"/>
  <c r="N111" i="1"/>
  <c r="B112" i="1"/>
  <c r="C112" i="1"/>
  <c r="L112" i="1"/>
  <c r="N112" i="1"/>
  <c r="B113" i="1"/>
  <c r="C113" i="1"/>
  <c r="N113" i="1"/>
  <c r="B114" i="1"/>
  <c r="C114" i="1"/>
  <c r="N114" i="1"/>
  <c r="B115" i="1"/>
  <c r="C115" i="1"/>
  <c r="L115" i="1"/>
  <c r="N115" i="1"/>
  <c r="B116" i="1"/>
  <c r="C116" i="1"/>
  <c r="L116" i="1"/>
  <c r="N116" i="1"/>
  <c r="B117" i="1"/>
  <c r="C117" i="1"/>
  <c r="N117" i="1"/>
  <c r="B118" i="1"/>
  <c r="C118" i="1"/>
  <c r="N118" i="1"/>
  <c r="B119" i="1"/>
  <c r="C119" i="1"/>
  <c r="L119" i="1"/>
  <c r="N119" i="1"/>
  <c r="B120" i="1"/>
  <c r="C120" i="1"/>
  <c r="L120" i="1"/>
  <c r="N120" i="1"/>
  <c r="B121" i="1"/>
  <c r="C121" i="1"/>
  <c r="N121" i="1"/>
  <c r="B122" i="1"/>
  <c r="C122" i="1"/>
  <c r="N122" i="1"/>
  <c r="B123" i="1"/>
  <c r="C123" i="1"/>
  <c r="L123" i="1"/>
  <c r="N123" i="1"/>
  <c r="B124" i="1"/>
  <c r="C124" i="1"/>
  <c r="L124" i="1"/>
  <c r="N124" i="1"/>
  <c r="B125" i="1"/>
  <c r="C125" i="1"/>
  <c r="N125" i="1"/>
  <c r="B126" i="1"/>
  <c r="C126" i="1"/>
  <c r="N126" i="1"/>
  <c r="B127" i="1"/>
  <c r="C127" i="1"/>
  <c r="L127" i="1"/>
  <c r="N127" i="1"/>
  <c r="B128" i="1"/>
  <c r="C128" i="1"/>
  <c r="L128" i="1"/>
  <c r="N128" i="1"/>
  <c r="B129" i="1"/>
  <c r="C129" i="1"/>
  <c r="N129" i="1"/>
  <c r="B130" i="1"/>
  <c r="C130" i="1"/>
  <c r="N130" i="1"/>
  <c r="B131" i="1"/>
  <c r="C131" i="1"/>
  <c r="L131" i="1"/>
  <c r="N131" i="1"/>
  <c r="B132" i="1"/>
  <c r="C132" i="1"/>
  <c r="L132" i="1"/>
  <c r="N132" i="1"/>
  <c r="B133" i="1"/>
  <c r="C133" i="1"/>
  <c r="N133" i="1"/>
  <c r="B134" i="1"/>
  <c r="C134" i="1"/>
  <c r="N134" i="1"/>
  <c r="B135" i="1"/>
  <c r="C135" i="1"/>
  <c r="L135" i="1"/>
  <c r="N135" i="1"/>
  <c r="B136" i="1"/>
  <c r="C136" i="1"/>
  <c r="L136" i="1"/>
  <c r="M136" i="1"/>
  <c r="N136" i="1"/>
  <c r="B137" i="1"/>
  <c r="C137" i="1"/>
  <c r="N137" i="1"/>
  <c r="B138" i="1"/>
  <c r="C138" i="1"/>
  <c r="N138" i="1"/>
  <c r="B139" i="1"/>
  <c r="C139" i="1"/>
  <c r="N139" i="1"/>
  <c r="B140" i="1"/>
  <c r="C140" i="1"/>
  <c r="N140" i="1"/>
  <c r="B141" i="1"/>
  <c r="C141" i="1"/>
  <c r="N141" i="1"/>
  <c r="B142" i="1"/>
  <c r="C142" i="1"/>
  <c r="N142" i="1"/>
  <c r="B143" i="1"/>
  <c r="C143" i="1"/>
  <c r="N143" i="1"/>
  <c r="B144" i="1"/>
  <c r="C144" i="1"/>
  <c r="N144" i="1"/>
  <c r="B145" i="1"/>
  <c r="C145" i="1"/>
  <c r="N145" i="1"/>
  <c r="B146" i="1"/>
  <c r="C146" i="1"/>
  <c r="N146" i="1"/>
  <c r="B147" i="1"/>
  <c r="C147" i="1"/>
  <c r="N147" i="1"/>
  <c r="B148" i="1"/>
  <c r="C148" i="1"/>
  <c r="N148" i="1"/>
  <c r="B149" i="1"/>
  <c r="C149" i="1"/>
  <c r="N149" i="1"/>
  <c r="B150" i="1"/>
  <c r="C150" i="1"/>
  <c r="N150" i="1"/>
  <c r="B151" i="1"/>
  <c r="C151" i="1"/>
  <c r="N151" i="1"/>
  <c r="B152" i="1"/>
  <c r="C152" i="1"/>
  <c r="N152" i="1"/>
  <c r="B153" i="1"/>
  <c r="C153" i="1"/>
  <c r="N153" i="1"/>
  <c r="B154" i="1"/>
  <c r="C154" i="1"/>
  <c r="N154" i="1"/>
  <c r="B155" i="1"/>
  <c r="C155" i="1"/>
  <c r="N155" i="1"/>
  <c r="B156" i="1"/>
  <c r="C156" i="1"/>
  <c r="N156" i="1"/>
  <c r="B157" i="1"/>
  <c r="C157" i="1"/>
  <c r="N157" i="1"/>
  <c r="B158" i="1"/>
  <c r="C158" i="1"/>
  <c r="N158" i="1"/>
  <c r="B159" i="1"/>
  <c r="C159" i="1"/>
  <c r="N159" i="1"/>
  <c r="B160" i="1"/>
  <c r="C160" i="1"/>
  <c r="N160" i="1"/>
  <c r="B161" i="1"/>
  <c r="C161" i="1"/>
  <c r="N161" i="1"/>
  <c r="B162" i="1"/>
  <c r="C162" i="1"/>
  <c r="N162" i="1"/>
  <c r="B163" i="1"/>
  <c r="C163" i="1"/>
  <c r="N163" i="1"/>
  <c r="B164" i="1"/>
  <c r="C164" i="1"/>
  <c r="N164" i="1"/>
  <c r="B165" i="1"/>
  <c r="C165" i="1"/>
  <c r="N165" i="1"/>
  <c r="B166" i="1"/>
  <c r="C166" i="1"/>
  <c r="N166" i="1"/>
  <c r="B167" i="1"/>
  <c r="C167" i="1"/>
  <c r="N167" i="1"/>
  <c r="B168" i="1"/>
  <c r="C168" i="1"/>
  <c r="M168" i="1"/>
  <c r="N168" i="1"/>
  <c r="B169" i="1"/>
  <c r="C169" i="1"/>
  <c r="N169" i="1"/>
  <c r="B170" i="1"/>
  <c r="C170" i="1"/>
  <c r="N170" i="1"/>
  <c r="B171" i="1"/>
  <c r="C171" i="1"/>
  <c r="L171" i="1"/>
  <c r="N171" i="1"/>
  <c r="B172" i="1"/>
  <c r="C172" i="1"/>
  <c r="L172" i="1"/>
  <c r="N172" i="1"/>
  <c r="B173" i="1"/>
  <c r="C173" i="1"/>
  <c r="N173" i="1"/>
  <c r="B174" i="1"/>
  <c r="C174" i="1"/>
  <c r="N174" i="1"/>
  <c r="B175" i="1"/>
  <c r="C175" i="1"/>
  <c r="L175" i="1"/>
  <c r="N175" i="1"/>
  <c r="B176" i="1"/>
  <c r="C176" i="1"/>
  <c r="L176" i="1"/>
  <c r="N176" i="1"/>
  <c r="B177" i="1"/>
  <c r="C177" i="1"/>
  <c r="N177" i="1"/>
  <c r="B178" i="1"/>
  <c r="C178" i="1"/>
  <c r="N178" i="1"/>
  <c r="B179" i="1"/>
  <c r="C179" i="1"/>
  <c r="L179" i="1"/>
  <c r="N179" i="1"/>
  <c r="B180" i="1"/>
  <c r="C180" i="1"/>
  <c r="L180" i="1"/>
  <c r="N180" i="1"/>
  <c r="B181" i="1"/>
  <c r="C181" i="1"/>
  <c r="N181" i="1"/>
  <c r="B182" i="1"/>
  <c r="C182" i="1"/>
  <c r="N182" i="1"/>
  <c r="B183" i="1"/>
  <c r="C183" i="1"/>
  <c r="L183" i="1"/>
  <c r="N183" i="1"/>
  <c r="B184" i="1"/>
  <c r="C184" i="1"/>
  <c r="L184" i="1"/>
  <c r="N184" i="1"/>
  <c r="B185" i="1"/>
  <c r="C185" i="1"/>
  <c r="N185" i="1"/>
  <c r="B186" i="1"/>
  <c r="C186" i="1"/>
  <c r="N186" i="1"/>
  <c r="B187" i="1"/>
  <c r="C187" i="1"/>
  <c r="L187" i="1"/>
  <c r="N187" i="1"/>
  <c r="B188" i="1"/>
  <c r="C188" i="1"/>
  <c r="L188" i="1"/>
  <c r="N188" i="1"/>
  <c r="B189" i="1"/>
  <c r="C189" i="1"/>
  <c r="N189" i="1"/>
  <c r="B190" i="1"/>
  <c r="C190" i="1"/>
  <c r="N190" i="1"/>
  <c r="B191" i="1"/>
  <c r="C191" i="1"/>
  <c r="L191" i="1"/>
  <c r="N191" i="1"/>
  <c r="B192" i="1"/>
  <c r="C192" i="1"/>
  <c r="L192" i="1"/>
  <c r="N192" i="1"/>
  <c r="B193" i="1"/>
  <c r="C193" i="1"/>
  <c r="N193" i="1"/>
  <c r="B194" i="1"/>
  <c r="C194" i="1"/>
  <c r="N194" i="1"/>
  <c r="B195" i="1"/>
  <c r="C195" i="1"/>
  <c r="L195" i="1"/>
  <c r="N195" i="1"/>
  <c r="B196" i="1"/>
  <c r="C196" i="1"/>
  <c r="L196" i="1"/>
  <c r="N196" i="1"/>
  <c r="B197" i="1"/>
  <c r="C197" i="1"/>
  <c r="N197" i="1"/>
  <c r="B198" i="1"/>
  <c r="C198" i="1"/>
  <c r="N198" i="1"/>
  <c r="B199" i="1"/>
  <c r="C199" i="1"/>
  <c r="L199" i="1"/>
  <c r="N199" i="1"/>
  <c r="B200" i="1"/>
  <c r="C200" i="1"/>
  <c r="L200" i="1"/>
  <c r="M200" i="1"/>
  <c r="N200" i="1"/>
  <c r="B201" i="1"/>
  <c r="C201" i="1"/>
  <c r="N201" i="1"/>
  <c r="B202" i="1"/>
  <c r="C202" i="1"/>
  <c r="N202" i="1"/>
  <c r="B203" i="1"/>
  <c r="C203" i="1"/>
  <c r="N203" i="1"/>
  <c r="B204" i="1"/>
  <c r="C204" i="1"/>
  <c r="N204" i="1"/>
  <c r="B205" i="1"/>
  <c r="C205" i="1"/>
  <c r="N205" i="1"/>
  <c r="B206" i="1"/>
  <c r="C206" i="1"/>
  <c r="N206" i="1"/>
  <c r="B207" i="1"/>
  <c r="C207" i="1"/>
  <c r="N207" i="1"/>
  <c r="B208" i="1"/>
  <c r="C208" i="1"/>
  <c r="N208" i="1"/>
  <c r="B209" i="1"/>
  <c r="C209" i="1"/>
  <c r="N209" i="1"/>
  <c r="B210" i="1"/>
  <c r="C210" i="1"/>
  <c r="N210" i="1"/>
  <c r="B211" i="1"/>
  <c r="C211" i="1"/>
  <c r="N211" i="1"/>
  <c r="B212" i="1"/>
  <c r="C212" i="1"/>
  <c r="N212" i="1"/>
  <c r="B213" i="1"/>
  <c r="C213" i="1"/>
  <c r="N213" i="1"/>
  <c r="B214" i="1"/>
  <c r="C214" i="1"/>
  <c r="N214" i="1"/>
  <c r="B215" i="1"/>
  <c r="C215" i="1"/>
  <c r="N215" i="1"/>
  <c r="B216" i="1"/>
  <c r="C216" i="1"/>
  <c r="N216" i="1"/>
  <c r="B217" i="1"/>
  <c r="C217" i="1"/>
  <c r="N217" i="1"/>
  <c r="B218" i="1"/>
  <c r="C218" i="1"/>
  <c r="N218" i="1"/>
  <c r="B219" i="1"/>
  <c r="C219" i="1"/>
  <c r="N219" i="1"/>
  <c r="B220" i="1"/>
  <c r="C220" i="1"/>
  <c r="N220" i="1"/>
  <c r="B221" i="1"/>
  <c r="C221" i="1"/>
  <c r="N221" i="1"/>
  <c r="B222" i="1"/>
  <c r="C222" i="1"/>
  <c r="N222" i="1"/>
  <c r="B223" i="1"/>
  <c r="C223" i="1"/>
  <c r="N223" i="1"/>
  <c r="B224" i="1"/>
  <c r="C224" i="1"/>
  <c r="N224" i="1"/>
  <c r="B225" i="1"/>
  <c r="C225" i="1"/>
  <c r="N225" i="1"/>
  <c r="B226" i="1"/>
  <c r="C226" i="1"/>
  <c r="N226" i="1"/>
  <c r="B227" i="1"/>
  <c r="C227" i="1"/>
  <c r="N227" i="1"/>
  <c r="B228" i="1"/>
  <c r="C228" i="1"/>
  <c r="N228" i="1"/>
  <c r="B229" i="1"/>
  <c r="C229" i="1"/>
  <c r="N229" i="1"/>
  <c r="B230" i="1"/>
  <c r="C230" i="1"/>
  <c r="N230" i="1"/>
  <c r="B231" i="1"/>
  <c r="C231" i="1"/>
  <c r="N231" i="1"/>
  <c r="B232" i="1"/>
  <c r="C232" i="1"/>
  <c r="M232" i="1"/>
  <c r="N232" i="1"/>
  <c r="B233" i="1"/>
  <c r="C233" i="1"/>
  <c r="N233" i="1"/>
  <c r="B234" i="1"/>
  <c r="C234" i="1"/>
  <c r="N234" i="1"/>
  <c r="B235" i="1"/>
  <c r="C235" i="1"/>
  <c r="L235" i="1"/>
  <c r="N235" i="1"/>
  <c r="B236" i="1"/>
  <c r="C236" i="1"/>
  <c r="L236" i="1"/>
  <c r="N236" i="1"/>
  <c r="B237" i="1"/>
  <c r="C237" i="1"/>
  <c r="N237" i="1"/>
  <c r="B238" i="1"/>
  <c r="C238" i="1"/>
  <c r="N238" i="1"/>
  <c r="B239" i="1"/>
  <c r="C239" i="1"/>
  <c r="L239" i="1"/>
  <c r="N239" i="1"/>
  <c r="B240" i="1"/>
  <c r="C240" i="1"/>
  <c r="L240" i="1"/>
  <c r="N240" i="1"/>
  <c r="B241" i="1"/>
  <c r="C241" i="1"/>
  <c r="N241" i="1"/>
  <c r="B242" i="1"/>
  <c r="C242" i="1"/>
  <c r="N242" i="1"/>
  <c r="B243" i="1"/>
  <c r="C243" i="1"/>
  <c r="L243" i="1"/>
  <c r="N243" i="1"/>
  <c r="B244" i="1"/>
  <c r="C244" i="1"/>
  <c r="L244" i="1"/>
  <c r="N244" i="1"/>
  <c r="B245" i="1"/>
  <c r="C245" i="1"/>
  <c r="N245" i="1"/>
  <c r="B246" i="1"/>
  <c r="C246" i="1"/>
  <c r="N246" i="1"/>
  <c r="B247" i="1"/>
  <c r="C247" i="1"/>
  <c r="L247" i="1"/>
  <c r="N247" i="1"/>
  <c r="B248" i="1"/>
  <c r="C248" i="1"/>
  <c r="L248" i="1"/>
  <c r="N248" i="1"/>
  <c r="B249" i="1"/>
  <c r="C249" i="1"/>
  <c r="N249" i="1"/>
  <c r="B250" i="1"/>
  <c r="C250" i="1"/>
  <c r="N250" i="1"/>
  <c r="B251" i="1"/>
  <c r="C251" i="1"/>
  <c r="L251" i="1"/>
  <c r="N251" i="1"/>
  <c r="B252" i="1"/>
  <c r="C252" i="1"/>
  <c r="L252" i="1"/>
  <c r="N252" i="1"/>
  <c r="B253" i="1"/>
  <c r="C253" i="1"/>
  <c r="N253" i="1"/>
  <c r="B254" i="1"/>
  <c r="C254" i="1"/>
  <c r="N254" i="1"/>
  <c r="B255" i="1"/>
  <c r="C255" i="1"/>
  <c r="L255" i="1"/>
  <c r="N255" i="1"/>
  <c r="B256" i="1"/>
  <c r="C256" i="1"/>
  <c r="L256" i="1"/>
  <c r="N256" i="1"/>
  <c r="B257" i="1"/>
  <c r="C257" i="1"/>
  <c r="N257" i="1"/>
  <c r="B258" i="1"/>
  <c r="C258" i="1"/>
  <c r="N258" i="1"/>
  <c r="B259" i="1"/>
  <c r="C259" i="1"/>
  <c r="L259" i="1"/>
  <c r="N259" i="1"/>
  <c r="B260" i="1"/>
  <c r="C260" i="1"/>
  <c r="L260" i="1"/>
  <c r="N260" i="1"/>
  <c r="B261" i="1"/>
  <c r="C261" i="1"/>
  <c r="N261" i="1"/>
  <c r="B262" i="1"/>
  <c r="C262" i="1"/>
  <c r="N262" i="1"/>
  <c r="B263" i="1"/>
  <c r="C263" i="1"/>
  <c r="L263" i="1"/>
  <c r="N263" i="1"/>
  <c r="B264" i="1"/>
  <c r="C264" i="1"/>
  <c r="L264" i="1"/>
  <c r="M264" i="1"/>
  <c r="N264" i="1"/>
  <c r="B265" i="1"/>
  <c r="C265" i="1"/>
  <c r="N265" i="1"/>
  <c r="B266" i="1"/>
  <c r="C266" i="1"/>
  <c r="N266" i="1"/>
  <c r="B267" i="1"/>
  <c r="C267" i="1"/>
  <c r="N267" i="1"/>
  <c r="B268" i="1"/>
  <c r="C268" i="1"/>
  <c r="N268" i="1"/>
  <c r="B269" i="1"/>
  <c r="C269" i="1"/>
  <c r="N269" i="1"/>
  <c r="B270" i="1"/>
  <c r="C270" i="1"/>
  <c r="N270" i="1"/>
  <c r="B271" i="1"/>
  <c r="C271" i="1"/>
  <c r="N271" i="1"/>
  <c r="B272" i="1"/>
  <c r="C272" i="1"/>
  <c r="N272" i="1"/>
  <c r="B273" i="1"/>
  <c r="C273" i="1"/>
  <c r="N273" i="1"/>
  <c r="B274" i="1"/>
  <c r="C274" i="1"/>
  <c r="N274" i="1"/>
  <c r="B275" i="1"/>
  <c r="C275" i="1"/>
  <c r="N275" i="1"/>
  <c r="B276" i="1"/>
  <c r="C276" i="1"/>
  <c r="N276" i="1"/>
  <c r="B277" i="1"/>
  <c r="C277" i="1"/>
  <c r="N277" i="1"/>
  <c r="B278" i="1"/>
  <c r="C278" i="1"/>
  <c r="N278" i="1"/>
  <c r="B279" i="1"/>
  <c r="C279" i="1"/>
  <c r="N279" i="1"/>
  <c r="B280" i="1"/>
  <c r="C280" i="1"/>
  <c r="N280" i="1"/>
  <c r="B281" i="1"/>
  <c r="C281" i="1"/>
  <c r="N281" i="1"/>
  <c r="B282" i="1"/>
  <c r="C282" i="1"/>
  <c r="N282" i="1"/>
  <c r="B283" i="1"/>
  <c r="C283" i="1"/>
  <c r="N283" i="1"/>
  <c r="B284" i="1"/>
  <c r="C284" i="1"/>
  <c r="N284" i="1"/>
  <c r="B285" i="1"/>
  <c r="C285" i="1"/>
  <c r="N285" i="1"/>
  <c r="B286" i="1"/>
  <c r="C286" i="1"/>
  <c r="N286" i="1"/>
  <c r="B287" i="1"/>
  <c r="C287" i="1"/>
  <c r="N287" i="1"/>
  <c r="B288" i="1"/>
  <c r="C288" i="1"/>
  <c r="N288" i="1"/>
  <c r="B289" i="1"/>
  <c r="C289" i="1"/>
  <c r="N289" i="1"/>
  <c r="B290" i="1"/>
  <c r="C290" i="1"/>
  <c r="N290" i="1"/>
  <c r="B291" i="1"/>
  <c r="C291" i="1"/>
  <c r="N291" i="1"/>
  <c r="B292" i="1"/>
  <c r="C292" i="1"/>
  <c r="N292" i="1"/>
  <c r="B293" i="1"/>
  <c r="C293" i="1"/>
  <c r="N293" i="1"/>
  <c r="B294" i="1"/>
  <c r="C294" i="1"/>
  <c r="N294" i="1"/>
  <c r="B295" i="1"/>
  <c r="C295" i="1"/>
  <c r="N295" i="1"/>
  <c r="B296" i="1"/>
  <c r="C296" i="1"/>
  <c r="M296" i="1"/>
  <c r="N296" i="1"/>
  <c r="B297" i="1"/>
  <c r="C297" i="1"/>
  <c r="N297" i="1"/>
  <c r="B298" i="1"/>
  <c r="C298" i="1"/>
  <c r="N298" i="1"/>
  <c r="B299" i="1"/>
  <c r="C299" i="1"/>
  <c r="L299" i="1"/>
  <c r="N299" i="1"/>
  <c r="B300" i="1"/>
  <c r="C300" i="1"/>
  <c r="L300" i="1"/>
  <c r="N300" i="1"/>
  <c r="B301" i="1"/>
  <c r="C301" i="1"/>
  <c r="N301" i="1"/>
  <c r="B302" i="1"/>
  <c r="C302" i="1"/>
  <c r="N302" i="1"/>
  <c r="B303" i="1"/>
  <c r="C303" i="1"/>
  <c r="L303" i="1"/>
  <c r="N303" i="1"/>
  <c r="B304" i="1"/>
  <c r="C304" i="1"/>
  <c r="L304" i="1"/>
  <c r="N304" i="1"/>
  <c r="B305" i="1"/>
  <c r="C305" i="1"/>
  <c r="N305" i="1"/>
  <c r="B306" i="1"/>
  <c r="C306" i="1"/>
  <c r="N306" i="1"/>
  <c r="B307" i="1"/>
  <c r="C307" i="1"/>
  <c r="L307" i="1"/>
  <c r="N307" i="1"/>
  <c r="B308" i="1"/>
  <c r="C308" i="1"/>
  <c r="L308" i="1"/>
  <c r="N308" i="1"/>
  <c r="B309" i="1"/>
  <c r="C309" i="1"/>
  <c r="N309" i="1"/>
  <c r="B310" i="1"/>
  <c r="C310" i="1"/>
  <c r="N310" i="1"/>
  <c r="B311" i="1"/>
  <c r="C311" i="1"/>
  <c r="L311" i="1"/>
  <c r="N311" i="1"/>
  <c r="B312" i="1"/>
  <c r="C312" i="1"/>
  <c r="L312" i="1"/>
  <c r="N312" i="1"/>
  <c r="B313" i="1"/>
  <c r="C313" i="1"/>
  <c r="N313" i="1"/>
  <c r="B314" i="1"/>
  <c r="C314" i="1"/>
  <c r="N314" i="1"/>
  <c r="B315" i="1"/>
  <c r="C315" i="1"/>
  <c r="L315" i="1"/>
  <c r="N315" i="1"/>
  <c r="B316" i="1"/>
  <c r="C316" i="1"/>
  <c r="L316" i="1"/>
  <c r="N316" i="1"/>
  <c r="B317" i="1"/>
  <c r="C317" i="1"/>
  <c r="N317" i="1"/>
  <c r="B318" i="1"/>
  <c r="C318" i="1"/>
  <c r="N318" i="1"/>
  <c r="B319" i="1"/>
  <c r="C319" i="1"/>
  <c r="L319" i="1"/>
  <c r="N319" i="1"/>
  <c r="B320" i="1"/>
  <c r="C320" i="1"/>
  <c r="L320" i="1"/>
  <c r="N320" i="1"/>
  <c r="B321" i="1"/>
  <c r="C321" i="1"/>
  <c r="N321" i="1"/>
  <c r="B322" i="1"/>
  <c r="C322" i="1"/>
  <c r="N322" i="1"/>
  <c r="B323" i="1"/>
  <c r="C323" i="1"/>
  <c r="L323" i="1"/>
  <c r="N323" i="1"/>
  <c r="B324" i="1"/>
  <c r="C324" i="1"/>
  <c r="L324" i="1"/>
  <c r="N324" i="1"/>
  <c r="B325" i="1"/>
  <c r="C325" i="1"/>
  <c r="N325" i="1"/>
  <c r="B326" i="1"/>
  <c r="C326" i="1"/>
  <c r="N326" i="1"/>
  <c r="B327" i="1"/>
  <c r="C327" i="1"/>
  <c r="L327" i="1"/>
  <c r="N327" i="1"/>
  <c r="B328" i="1"/>
  <c r="C328" i="1"/>
  <c r="L328" i="1"/>
  <c r="M328" i="1"/>
  <c r="N328" i="1"/>
  <c r="B329" i="1"/>
  <c r="C329" i="1"/>
  <c r="N329" i="1"/>
  <c r="B330" i="1"/>
  <c r="C330" i="1"/>
  <c r="N330" i="1"/>
  <c r="B331" i="1"/>
  <c r="C331" i="1"/>
  <c r="N331" i="1"/>
  <c r="B332" i="1"/>
  <c r="C332" i="1"/>
  <c r="N332" i="1"/>
  <c r="B333" i="1"/>
  <c r="C333" i="1"/>
  <c r="N333" i="1"/>
  <c r="B334" i="1"/>
  <c r="C334" i="1"/>
  <c r="N334" i="1"/>
  <c r="B335" i="1"/>
  <c r="C335" i="1"/>
  <c r="N335" i="1"/>
  <c r="B336" i="1"/>
  <c r="C336" i="1"/>
  <c r="N336" i="1"/>
  <c r="B337" i="1"/>
  <c r="C337" i="1"/>
  <c r="N337" i="1"/>
  <c r="B338" i="1"/>
  <c r="C338" i="1"/>
  <c r="N338" i="1"/>
  <c r="B339" i="1"/>
  <c r="C339" i="1"/>
  <c r="N339" i="1"/>
  <c r="B340" i="1"/>
  <c r="C340" i="1"/>
  <c r="N340" i="1"/>
  <c r="B341" i="1"/>
  <c r="C341" i="1"/>
  <c r="N341" i="1"/>
  <c r="B342" i="1"/>
  <c r="C342" i="1"/>
  <c r="N342" i="1"/>
  <c r="B343" i="1"/>
  <c r="C343" i="1"/>
  <c r="N343" i="1"/>
  <c r="B344" i="1"/>
  <c r="C344" i="1"/>
  <c r="N344" i="1"/>
  <c r="B345" i="1"/>
  <c r="C345" i="1"/>
  <c r="N345" i="1"/>
  <c r="B346" i="1"/>
  <c r="C346" i="1"/>
  <c r="N346" i="1"/>
  <c r="B347" i="1"/>
  <c r="C347" i="1"/>
  <c r="N347" i="1"/>
  <c r="B348" i="1"/>
  <c r="C348" i="1"/>
  <c r="N348" i="1"/>
  <c r="B349" i="1"/>
  <c r="C349" i="1"/>
  <c r="N349" i="1"/>
  <c r="B350" i="1"/>
  <c r="C350" i="1"/>
  <c r="N350" i="1"/>
  <c r="B351" i="1"/>
  <c r="C351" i="1"/>
  <c r="N351" i="1"/>
  <c r="B352" i="1"/>
  <c r="C352" i="1"/>
  <c r="N352" i="1"/>
  <c r="B353" i="1"/>
  <c r="C353" i="1"/>
  <c r="N353" i="1"/>
  <c r="B354" i="1"/>
  <c r="C354" i="1"/>
  <c r="N354" i="1"/>
  <c r="B355" i="1"/>
  <c r="C355" i="1"/>
  <c r="N355" i="1"/>
  <c r="B356" i="1"/>
  <c r="C356" i="1"/>
  <c r="N356" i="1"/>
  <c r="B357" i="1"/>
  <c r="C357" i="1"/>
  <c r="N357" i="1"/>
  <c r="B358" i="1"/>
  <c r="C358" i="1"/>
  <c r="N358" i="1"/>
  <c r="B359" i="1"/>
  <c r="C359" i="1"/>
  <c r="N359" i="1"/>
  <c r="B360" i="1"/>
  <c r="C360" i="1"/>
  <c r="M360" i="1"/>
  <c r="N360" i="1"/>
  <c r="B361" i="1"/>
  <c r="C361" i="1"/>
  <c r="N361" i="1"/>
  <c r="B362" i="1"/>
  <c r="C362" i="1"/>
  <c r="N362" i="1"/>
  <c r="B363" i="1"/>
  <c r="C363" i="1"/>
  <c r="L363" i="1"/>
  <c r="N363" i="1"/>
  <c r="B364" i="1"/>
  <c r="C364" i="1"/>
  <c r="L364" i="1"/>
  <c r="N364" i="1"/>
  <c r="B365" i="1"/>
  <c r="C365" i="1"/>
  <c r="N365" i="1"/>
  <c r="B366" i="1"/>
  <c r="C366" i="1"/>
  <c r="N366" i="1"/>
  <c r="B367" i="1"/>
  <c r="C367" i="1"/>
  <c r="L367" i="1"/>
  <c r="N367" i="1"/>
  <c r="B368" i="1"/>
  <c r="C368" i="1"/>
  <c r="L368" i="1"/>
  <c r="N368" i="1"/>
  <c r="B369" i="1"/>
  <c r="C369" i="1"/>
  <c r="N369" i="1"/>
  <c r="B370" i="1"/>
  <c r="C370" i="1"/>
  <c r="N370" i="1"/>
  <c r="B371" i="1"/>
  <c r="C371" i="1"/>
  <c r="L371" i="1"/>
  <c r="N371" i="1"/>
  <c r="B372" i="1"/>
  <c r="C372" i="1"/>
  <c r="L372" i="1"/>
  <c r="N372" i="1"/>
  <c r="B373" i="1"/>
  <c r="C373" i="1"/>
  <c r="N373" i="1"/>
  <c r="B374" i="1"/>
  <c r="C374" i="1"/>
  <c r="N374" i="1"/>
  <c r="B375" i="1"/>
  <c r="C375" i="1"/>
  <c r="L375" i="1"/>
  <c r="N375" i="1"/>
  <c r="B376" i="1"/>
  <c r="C376" i="1"/>
  <c r="L376" i="1"/>
  <c r="N376" i="1"/>
  <c r="B377" i="1"/>
  <c r="C377" i="1"/>
  <c r="N377" i="1"/>
  <c r="B378" i="1"/>
  <c r="C378" i="1"/>
  <c r="N378" i="1"/>
  <c r="B379" i="1"/>
  <c r="C379" i="1"/>
  <c r="L379" i="1"/>
  <c r="N379" i="1"/>
  <c r="B380" i="1"/>
  <c r="C380" i="1"/>
  <c r="L380" i="1"/>
  <c r="N380" i="1"/>
  <c r="B381" i="1"/>
  <c r="C381" i="1"/>
  <c r="N381" i="1"/>
  <c r="B382" i="1"/>
  <c r="C382" i="1"/>
  <c r="N382" i="1"/>
  <c r="B383" i="1"/>
  <c r="C383" i="1"/>
  <c r="L383" i="1"/>
  <c r="N383" i="1"/>
  <c r="B384" i="1"/>
  <c r="C384" i="1"/>
  <c r="L384" i="1"/>
  <c r="N384" i="1"/>
  <c r="B385" i="1"/>
  <c r="C385" i="1"/>
  <c r="N385" i="1"/>
  <c r="B386" i="1"/>
  <c r="C386" i="1"/>
  <c r="N386" i="1"/>
  <c r="B387" i="1"/>
  <c r="C387" i="1"/>
  <c r="L387" i="1"/>
  <c r="N387" i="1"/>
  <c r="B388" i="1"/>
  <c r="C388" i="1"/>
  <c r="L388" i="1"/>
  <c r="N388" i="1"/>
  <c r="B389" i="1"/>
  <c r="C389" i="1"/>
  <c r="N389" i="1"/>
  <c r="B390" i="1"/>
  <c r="C390" i="1"/>
  <c r="N390" i="1"/>
  <c r="B391" i="1"/>
  <c r="C391" i="1"/>
  <c r="L391" i="1"/>
  <c r="N391" i="1"/>
  <c r="B392" i="1"/>
  <c r="C392" i="1"/>
  <c r="L392" i="1"/>
  <c r="M392" i="1"/>
  <c r="N392" i="1"/>
  <c r="B393" i="1"/>
  <c r="C393" i="1"/>
  <c r="N393" i="1"/>
  <c r="B394" i="1"/>
  <c r="C394" i="1"/>
  <c r="N394" i="1"/>
  <c r="B395" i="1"/>
  <c r="C395" i="1"/>
  <c r="N395" i="1"/>
  <c r="B396" i="1"/>
  <c r="C396" i="1"/>
  <c r="N396" i="1"/>
  <c r="B397" i="1"/>
  <c r="C397" i="1"/>
  <c r="N397" i="1"/>
  <c r="B398" i="1"/>
  <c r="C398" i="1"/>
  <c r="N398" i="1"/>
  <c r="B399" i="1"/>
  <c r="C399" i="1"/>
  <c r="N399" i="1"/>
  <c r="B400" i="1"/>
  <c r="C400" i="1"/>
  <c r="N400" i="1"/>
  <c r="B401" i="1"/>
  <c r="C401" i="1"/>
  <c r="N401" i="1"/>
  <c r="B402" i="1"/>
  <c r="C402" i="1"/>
  <c r="N402" i="1"/>
  <c r="B403" i="1"/>
  <c r="C403" i="1"/>
  <c r="N403" i="1"/>
  <c r="B404" i="1"/>
  <c r="C404" i="1"/>
  <c r="N404" i="1"/>
  <c r="B405" i="1"/>
  <c r="C405" i="1"/>
  <c r="N405" i="1"/>
  <c r="B406" i="1"/>
  <c r="C406" i="1"/>
  <c r="N406" i="1"/>
  <c r="B407" i="1"/>
  <c r="C407" i="1"/>
  <c r="N407" i="1"/>
  <c r="B408" i="1"/>
  <c r="C408" i="1"/>
  <c r="N408" i="1"/>
  <c r="B409" i="1"/>
  <c r="C409" i="1"/>
  <c r="N409" i="1"/>
  <c r="B410" i="1"/>
  <c r="C410" i="1"/>
  <c r="N410" i="1"/>
  <c r="B411" i="1"/>
  <c r="C411" i="1"/>
  <c r="N411" i="1"/>
  <c r="B412" i="1"/>
  <c r="C412" i="1"/>
  <c r="N412" i="1"/>
  <c r="B413" i="1"/>
  <c r="C413" i="1"/>
  <c r="N413" i="1"/>
  <c r="B414" i="1"/>
  <c r="C414" i="1"/>
  <c r="N414" i="1"/>
  <c r="B415" i="1"/>
  <c r="C415" i="1"/>
  <c r="N415" i="1"/>
  <c r="B416" i="1"/>
  <c r="C416" i="1"/>
  <c r="N416" i="1"/>
  <c r="B417" i="1"/>
  <c r="C417" i="1"/>
  <c r="N417" i="1"/>
  <c r="B418" i="1"/>
  <c r="C418" i="1"/>
  <c r="N418" i="1"/>
  <c r="B419" i="1"/>
  <c r="C419" i="1"/>
  <c r="N419" i="1"/>
  <c r="B420" i="1"/>
  <c r="C420" i="1"/>
  <c r="N420" i="1"/>
  <c r="B421" i="1"/>
  <c r="C421" i="1"/>
  <c r="N421" i="1"/>
  <c r="B422" i="1"/>
  <c r="C422" i="1"/>
  <c r="N422" i="1"/>
  <c r="B423" i="1"/>
  <c r="C423" i="1"/>
  <c r="N423" i="1"/>
  <c r="B424" i="1"/>
  <c r="C424" i="1"/>
  <c r="M424" i="1"/>
  <c r="N424" i="1"/>
  <c r="B425" i="1"/>
  <c r="C425" i="1"/>
  <c r="N425" i="1"/>
  <c r="B426" i="1"/>
  <c r="C426" i="1"/>
  <c r="N426" i="1"/>
  <c r="B427" i="1"/>
  <c r="C427" i="1"/>
  <c r="L427" i="1"/>
  <c r="N427" i="1"/>
  <c r="B428" i="1"/>
  <c r="C428" i="1"/>
  <c r="L428" i="1"/>
  <c r="N428" i="1"/>
  <c r="B429" i="1"/>
  <c r="C429" i="1"/>
  <c r="N429" i="1"/>
  <c r="B430" i="1"/>
  <c r="C430" i="1"/>
  <c r="N430" i="1"/>
  <c r="B431" i="1"/>
  <c r="C431" i="1"/>
  <c r="L431" i="1"/>
  <c r="N431" i="1"/>
  <c r="B432" i="1"/>
  <c r="C432" i="1"/>
  <c r="L432" i="1"/>
  <c r="N432" i="1"/>
  <c r="B433" i="1"/>
  <c r="C433" i="1"/>
  <c r="N433" i="1"/>
  <c r="B434" i="1"/>
  <c r="C434" i="1"/>
  <c r="N434" i="1"/>
  <c r="B435" i="1"/>
  <c r="C435" i="1"/>
  <c r="L435" i="1"/>
  <c r="N435" i="1"/>
  <c r="B436" i="1"/>
  <c r="C436" i="1"/>
  <c r="L436" i="1"/>
  <c r="N436" i="1"/>
  <c r="B437" i="1"/>
  <c r="C437" i="1"/>
  <c r="N437" i="1"/>
  <c r="B438" i="1"/>
  <c r="C438" i="1"/>
  <c r="N438" i="1"/>
  <c r="B439" i="1"/>
  <c r="C439" i="1"/>
  <c r="L439" i="1"/>
  <c r="N439" i="1"/>
  <c r="B440" i="1"/>
  <c r="C440" i="1"/>
  <c r="L440" i="1"/>
  <c r="N440" i="1"/>
  <c r="B441" i="1"/>
  <c r="C441" i="1"/>
  <c r="N441" i="1"/>
  <c r="B442" i="1"/>
  <c r="C442" i="1"/>
  <c r="N442" i="1"/>
  <c r="B443" i="1"/>
  <c r="C443" i="1"/>
  <c r="L443" i="1"/>
  <c r="N443" i="1"/>
  <c r="B444" i="1"/>
  <c r="C444" i="1"/>
  <c r="L444" i="1"/>
  <c r="N444" i="1"/>
  <c r="B445" i="1"/>
  <c r="C445" i="1"/>
  <c r="N445" i="1"/>
  <c r="B446" i="1"/>
  <c r="C446" i="1"/>
  <c r="N446" i="1"/>
  <c r="B447" i="1"/>
  <c r="C447" i="1"/>
  <c r="L447" i="1"/>
  <c r="N447" i="1"/>
  <c r="B448" i="1"/>
  <c r="C448" i="1"/>
  <c r="L448" i="1"/>
  <c r="N448" i="1"/>
  <c r="B449" i="1"/>
  <c r="C449" i="1"/>
  <c r="N449" i="1"/>
  <c r="B450" i="1"/>
  <c r="C450" i="1"/>
  <c r="N450" i="1"/>
  <c r="B451" i="1"/>
  <c r="C451" i="1"/>
  <c r="L451" i="1"/>
  <c r="N451" i="1"/>
  <c r="B452" i="1"/>
  <c r="C452" i="1"/>
  <c r="L452" i="1"/>
  <c r="N452" i="1"/>
  <c r="B453" i="1"/>
  <c r="C453" i="1"/>
  <c r="N453" i="1"/>
  <c r="B454" i="1"/>
  <c r="C454" i="1"/>
  <c r="N454" i="1"/>
  <c r="B455" i="1"/>
  <c r="C455" i="1"/>
  <c r="L455" i="1"/>
  <c r="N455" i="1"/>
  <c r="B456" i="1"/>
  <c r="C456" i="1"/>
  <c r="L456" i="1"/>
  <c r="M456" i="1"/>
  <c r="N456" i="1"/>
  <c r="B457" i="1"/>
  <c r="C457" i="1"/>
  <c r="N457" i="1"/>
  <c r="B458" i="1"/>
  <c r="C458" i="1"/>
  <c r="N458" i="1"/>
  <c r="B459" i="1"/>
  <c r="C459" i="1"/>
  <c r="N459" i="1"/>
  <c r="B460" i="1"/>
  <c r="C460" i="1"/>
  <c r="N460" i="1"/>
  <c r="B461" i="1"/>
  <c r="C461" i="1"/>
  <c r="N461" i="1"/>
  <c r="B462" i="1"/>
  <c r="C462" i="1"/>
  <c r="N462" i="1"/>
  <c r="B463" i="1"/>
  <c r="C463" i="1"/>
  <c r="N463" i="1"/>
  <c r="B464" i="1"/>
  <c r="C464" i="1"/>
  <c r="N464" i="1"/>
  <c r="B465" i="1"/>
  <c r="C465" i="1"/>
  <c r="N465" i="1"/>
  <c r="B466" i="1"/>
  <c r="C466" i="1"/>
  <c r="N466" i="1"/>
  <c r="B467" i="1"/>
  <c r="C467" i="1"/>
  <c r="N467" i="1"/>
  <c r="B468" i="1"/>
  <c r="C468" i="1"/>
  <c r="N468" i="1"/>
  <c r="B469" i="1"/>
  <c r="C469" i="1"/>
  <c r="N469" i="1"/>
  <c r="B470" i="1"/>
  <c r="C470" i="1"/>
  <c r="N470" i="1"/>
  <c r="B471" i="1"/>
  <c r="C471" i="1"/>
  <c r="N471" i="1"/>
  <c r="B472" i="1"/>
  <c r="C472" i="1"/>
  <c r="N472" i="1"/>
  <c r="B473" i="1"/>
  <c r="C473" i="1"/>
  <c r="N473" i="1"/>
  <c r="B474" i="1"/>
  <c r="C474" i="1"/>
  <c r="N474" i="1"/>
  <c r="B475" i="1"/>
  <c r="C475" i="1"/>
  <c r="N475" i="1"/>
  <c r="B476" i="1"/>
  <c r="C476" i="1"/>
  <c r="N476" i="1"/>
  <c r="B477" i="1"/>
  <c r="C477" i="1"/>
  <c r="N477" i="1"/>
  <c r="B478" i="1"/>
  <c r="C478" i="1"/>
  <c r="N478" i="1"/>
  <c r="B479" i="1"/>
  <c r="C479" i="1"/>
  <c r="N479" i="1"/>
  <c r="B480" i="1"/>
  <c r="C480" i="1"/>
  <c r="N480" i="1"/>
  <c r="B481" i="1"/>
  <c r="C481" i="1"/>
  <c r="N481" i="1"/>
  <c r="B482" i="1"/>
  <c r="C482" i="1"/>
  <c r="N482" i="1"/>
  <c r="B483" i="1"/>
  <c r="C483" i="1"/>
  <c r="N483" i="1"/>
  <c r="B484" i="1"/>
  <c r="C484" i="1"/>
  <c r="N484" i="1"/>
  <c r="B485" i="1"/>
  <c r="C485" i="1"/>
  <c r="N485" i="1"/>
  <c r="B486" i="1"/>
  <c r="C486" i="1"/>
  <c r="N486" i="1"/>
  <c r="B487" i="1"/>
  <c r="C487" i="1"/>
  <c r="N487" i="1"/>
  <c r="B488" i="1"/>
  <c r="C488" i="1"/>
  <c r="M488" i="1"/>
  <c r="N488" i="1"/>
  <c r="B489" i="1"/>
  <c r="C489" i="1"/>
  <c r="N489" i="1"/>
  <c r="B490" i="1"/>
  <c r="C490" i="1"/>
  <c r="N490" i="1"/>
  <c r="B491" i="1"/>
  <c r="C491" i="1"/>
  <c r="L491" i="1"/>
  <c r="N491" i="1"/>
  <c r="B492" i="1"/>
  <c r="C492" i="1"/>
  <c r="L492" i="1"/>
  <c r="N492" i="1"/>
  <c r="B493" i="1"/>
  <c r="C493" i="1"/>
  <c r="N493" i="1"/>
  <c r="B494" i="1"/>
  <c r="C494" i="1"/>
  <c r="N494" i="1"/>
  <c r="B495" i="1"/>
  <c r="C495" i="1"/>
  <c r="L495" i="1"/>
  <c r="N495" i="1"/>
  <c r="B496" i="1"/>
  <c r="C496" i="1"/>
  <c r="L496" i="1"/>
  <c r="N496" i="1"/>
  <c r="B497" i="1"/>
  <c r="C497" i="1"/>
  <c r="N497" i="1"/>
  <c r="B498" i="1"/>
  <c r="C498" i="1"/>
  <c r="N498" i="1"/>
  <c r="B499" i="1"/>
  <c r="C499" i="1"/>
  <c r="L499" i="1"/>
  <c r="N499" i="1"/>
  <c r="B500" i="1"/>
  <c r="C500" i="1"/>
  <c r="L500" i="1"/>
  <c r="N500" i="1"/>
  <c r="B501" i="1"/>
  <c r="C501" i="1"/>
  <c r="N501" i="1"/>
  <c r="B502" i="1"/>
  <c r="C502" i="1"/>
  <c r="N502" i="1"/>
  <c r="B503" i="1"/>
  <c r="C503" i="1"/>
  <c r="L503" i="1"/>
  <c r="N503" i="1"/>
  <c r="B504" i="1"/>
  <c r="C504" i="1"/>
  <c r="L504" i="1"/>
  <c r="N504" i="1"/>
  <c r="B505" i="1"/>
  <c r="C505" i="1"/>
  <c r="N505" i="1"/>
  <c r="B506" i="1"/>
  <c r="C506" i="1"/>
  <c r="N506" i="1"/>
  <c r="B507" i="1"/>
  <c r="C507" i="1"/>
  <c r="N507" i="1"/>
  <c r="B508" i="1"/>
  <c r="C508" i="1"/>
  <c r="N508" i="1"/>
  <c r="B509" i="1"/>
  <c r="C509" i="1"/>
  <c r="N509" i="1"/>
  <c r="B510" i="1"/>
  <c r="C510" i="1"/>
  <c r="N510" i="1"/>
  <c r="B511" i="1"/>
  <c r="C511" i="1"/>
  <c r="N511" i="1"/>
  <c r="B512" i="1"/>
  <c r="C512" i="1"/>
  <c r="L512" i="1"/>
  <c r="N512" i="1"/>
  <c r="B513" i="1"/>
  <c r="C513" i="1"/>
  <c r="N513" i="1"/>
  <c r="B514" i="1"/>
  <c r="C514" i="1"/>
  <c r="N514" i="1"/>
  <c r="B515" i="1"/>
  <c r="C515" i="1"/>
  <c r="N515" i="1"/>
  <c r="B516" i="1"/>
  <c r="C516" i="1"/>
  <c r="N516" i="1"/>
  <c r="B517" i="1"/>
  <c r="C517" i="1"/>
  <c r="N517" i="1"/>
  <c r="B518" i="1"/>
  <c r="C518" i="1"/>
  <c r="N518" i="1"/>
  <c r="B519" i="1"/>
  <c r="C519" i="1"/>
  <c r="N519" i="1"/>
  <c r="B520" i="1"/>
  <c r="C520" i="1"/>
  <c r="N520" i="1"/>
  <c r="B521" i="1"/>
  <c r="C521" i="1"/>
  <c r="M521" i="1"/>
  <c r="N521" i="1"/>
  <c r="B522" i="1"/>
  <c r="C522" i="1"/>
  <c r="L522" i="1"/>
  <c r="N522" i="1"/>
  <c r="B523" i="1"/>
  <c r="C523" i="1"/>
  <c r="L523" i="1"/>
  <c r="N523" i="1"/>
  <c r="B524" i="1"/>
  <c r="C524" i="1"/>
  <c r="L524" i="1"/>
  <c r="N524" i="1"/>
  <c r="B525" i="1"/>
  <c r="C525" i="1"/>
  <c r="L525" i="1"/>
  <c r="N525" i="1"/>
  <c r="B526" i="1"/>
  <c r="C526" i="1"/>
  <c r="L526" i="1"/>
  <c r="N526" i="1"/>
  <c r="B527" i="1"/>
  <c r="C527" i="1"/>
  <c r="L527" i="1"/>
  <c r="N527" i="1"/>
  <c r="B528" i="1"/>
  <c r="C528" i="1"/>
  <c r="L528" i="1"/>
  <c r="N528" i="1"/>
  <c r="B529" i="1"/>
  <c r="C529" i="1"/>
  <c r="L529" i="1"/>
  <c r="N529" i="1"/>
  <c r="B530" i="1"/>
  <c r="C530" i="1"/>
  <c r="L530" i="1"/>
  <c r="N530" i="1"/>
  <c r="B531" i="1"/>
  <c r="C531" i="1"/>
  <c r="L531" i="1"/>
  <c r="N531" i="1"/>
  <c r="B532" i="1"/>
  <c r="C532" i="1"/>
  <c r="L532" i="1"/>
  <c r="N532" i="1"/>
  <c r="B533" i="1"/>
  <c r="C533" i="1"/>
  <c r="L533" i="1"/>
  <c r="N533" i="1"/>
  <c r="B534" i="1"/>
  <c r="C534" i="1"/>
  <c r="L534" i="1"/>
  <c r="N534" i="1"/>
  <c r="B535" i="1"/>
  <c r="C535" i="1"/>
  <c r="L535" i="1"/>
  <c r="N535" i="1"/>
  <c r="B536" i="1"/>
  <c r="C536" i="1"/>
  <c r="L536" i="1"/>
  <c r="N536" i="1"/>
  <c r="B537" i="1"/>
  <c r="C537" i="1"/>
  <c r="L537" i="1"/>
  <c r="M537" i="1"/>
  <c r="N537" i="1"/>
  <c r="B538" i="1"/>
  <c r="C538" i="1"/>
  <c r="N538" i="1"/>
  <c r="B539" i="1"/>
  <c r="C539" i="1"/>
  <c r="N539" i="1"/>
  <c r="B540" i="1"/>
  <c r="C540" i="1"/>
  <c r="N540" i="1"/>
  <c r="B541" i="1"/>
  <c r="C541" i="1"/>
  <c r="N541" i="1"/>
  <c r="B542" i="1"/>
  <c r="C542" i="1"/>
  <c r="N542" i="1"/>
  <c r="B543" i="1"/>
  <c r="C543" i="1"/>
  <c r="N543" i="1"/>
  <c r="B544" i="1"/>
  <c r="C544" i="1"/>
  <c r="N544" i="1"/>
  <c r="B545" i="1"/>
  <c r="C545" i="1"/>
  <c r="N545" i="1"/>
  <c r="B546" i="1"/>
  <c r="C546" i="1"/>
  <c r="N546" i="1"/>
  <c r="B547" i="1"/>
  <c r="C547" i="1"/>
  <c r="N547" i="1"/>
  <c r="B548" i="1"/>
  <c r="C548" i="1"/>
  <c r="N548" i="1"/>
  <c r="B549" i="1"/>
  <c r="C549" i="1"/>
  <c r="N549" i="1"/>
  <c r="B550" i="1"/>
  <c r="C550" i="1"/>
  <c r="N550" i="1"/>
  <c r="B551" i="1"/>
  <c r="C551" i="1"/>
  <c r="N551" i="1"/>
  <c r="B552" i="1"/>
  <c r="C552" i="1"/>
  <c r="N552" i="1"/>
  <c r="B553" i="1"/>
  <c r="C553" i="1"/>
  <c r="M553" i="1"/>
  <c r="N553" i="1"/>
  <c r="B554" i="1"/>
  <c r="C554" i="1"/>
  <c r="L554" i="1"/>
  <c r="N554" i="1"/>
  <c r="B555" i="1"/>
  <c r="C555" i="1"/>
  <c r="L555" i="1"/>
  <c r="N555" i="1"/>
  <c r="B556" i="1"/>
  <c r="C556" i="1"/>
  <c r="L556" i="1"/>
  <c r="N556" i="1"/>
  <c r="B557" i="1"/>
  <c r="C557" i="1"/>
  <c r="L557" i="1"/>
  <c r="N557" i="1"/>
  <c r="B558" i="1"/>
  <c r="C558" i="1"/>
  <c r="L558" i="1"/>
  <c r="N558" i="1"/>
  <c r="B559" i="1"/>
  <c r="C559" i="1"/>
  <c r="L559" i="1"/>
  <c r="N559" i="1"/>
  <c r="B560" i="1"/>
  <c r="C560" i="1"/>
  <c r="L560" i="1"/>
  <c r="N560" i="1"/>
  <c r="B561" i="1"/>
  <c r="C561" i="1"/>
  <c r="L561" i="1"/>
  <c r="N561" i="1"/>
  <c r="B562" i="1"/>
  <c r="C562" i="1"/>
  <c r="L562" i="1"/>
  <c r="N562" i="1"/>
  <c r="B563" i="1"/>
  <c r="C563" i="1"/>
  <c r="L563" i="1"/>
  <c r="N563" i="1"/>
  <c r="B564" i="1"/>
  <c r="C564" i="1"/>
  <c r="L564" i="1"/>
  <c r="N564" i="1"/>
  <c r="B565" i="1"/>
  <c r="C565" i="1"/>
  <c r="L565" i="1"/>
  <c r="N565" i="1"/>
  <c r="B566" i="1"/>
  <c r="C566" i="1"/>
  <c r="L566" i="1"/>
  <c r="N566" i="1"/>
  <c r="B567" i="1"/>
  <c r="C567" i="1"/>
  <c r="L567" i="1"/>
  <c r="N567" i="1"/>
  <c r="B568" i="1"/>
  <c r="C568" i="1"/>
  <c r="L568" i="1"/>
  <c r="N568" i="1"/>
  <c r="B569" i="1"/>
  <c r="C569" i="1"/>
  <c r="L569" i="1"/>
  <c r="M569" i="1"/>
  <c r="N569" i="1"/>
  <c r="B570" i="1"/>
  <c r="C570" i="1"/>
  <c r="N570" i="1"/>
  <c r="B571" i="1"/>
  <c r="C571" i="1"/>
  <c r="N571" i="1"/>
  <c r="B572" i="1"/>
  <c r="C572" i="1"/>
  <c r="N572" i="1"/>
  <c r="B573" i="1"/>
  <c r="C573" i="1"/>
  <c r="N573" i="1"/>
  <c r="B574" i="1"/>
  <c r="C574" i="1"/>
  <c r="N574" i="1"/>
  <c r="B575" i="1"/>
  <c r="C575" i="1"/>
  <c r="N575" i="1"/>
  <c r="B576" i="1"/>
  <c r="C576" i="1"/>
  <c r="N576" i="1"/>
  <c r="B577" i="1"/>
  <c r="C577" i="1"/>
  <c r="N577" i="1"/>
  <c r="B578" i="1"/>
  <c r="C578" i="1"/>
  <c r="N578" i="1"/>
  <c r="B579" i="1"/>
  <c r="C579" i="1"/>
  <c r="N579" i="1"/>
  <c r="B580" i="1"/>
  <c r="C580" i="1"/>
  <c r="N580" i="1"/>
  <c r="B581" i="1"/>
  <c r="C581" i="1"/>
  <c r="N581" i="1"/>
  <c r="B582" i="1"/>
  <c r="C582" i="1"/>
  <c r="N582" i="1"/>
  <c r="B583" i="1"/>
  <c r="C583" i="1"/>
  <c r="N583" i="1"/>
  <c r="B584" i="1"/>
  <c r="C584" i="1"/>
  <c r="N584" i="1"/>
  <c r="B585" i="1"/>
  <c r="C585" i="1"/>
  <c r="M585" i="1"/>
  <c r="N585" i="1"/>
  <c r="B586" i="1"/>
  <c r="C586" i="1"/>
  <c r="L586" i="1"/>
  <c r="N586" i="1"/>
  <c r="B587" i="1"/>
  <c r="C587" i="1"/>
  <c r="L587" i="1"/>
  <c r="N587" i="1"/>
  <c r="B588" i="1"/>
  <c r="C588" i="1"/>
  <c r="L588" i="1"/>
  <c r="N588" i="1"/>
  <c r="B589" i="1"/>
  <c r="C589" i="1"/>
  <c r="L589" i="1"/>
  <c r="N589" i="1"/>
  <c r="B590" i="1"/>
  <c r="C590" i="1"/>
  <c r="L590" i="1"/>
  <c r="N590" i="1"/>
  <c r="B591" i="1"/>
  <c r="C591" i="1"/>
  <c r="L591" i="1"/>
  <c r="N591" i="1"/>
  <c r="B592" i="1"/>
  <c r="C592" i="1"/>
  <c r="L592" i="1"/>
  <c r="N592" i="1"/>
  <c r="B593" i="1"/>
  <c r="C593" i="1"/>
  <c r="L593" i="1"/>
  <c r="N593" i="1"/>
  <c r="B594" i="1"/>
  <c r="C594" i="1"/>
  <c r="L594" i="1"/>
  <c r="N594" i="1"/>
  <c r="B595" i="1"/>
  <c r="C595" i="1"/>
  <c r="L595" i="1"/>
  <c r="N595" i="1"/>
  <c r="B596" i="1"/>
  <c r="C596" i="1"/>
  <c r="L596" i="1"/>
  <c r="N596" i="1"/>
  <c r="B597" i="1"/>
  <c r="C597" i="1"/>
  <c r="L597" i="1"/>
  <c r="N597" i="1"/>
  <c r="B598" i="1"/>
  <c r="C598" i="1"/>
  <c r="L598" i="1"/>
  <c r="N598" i="1"/>
  <c r="B599" i="1"/>
  <c r="C599" i="1"/>
  <c r="L599" i="1"/>
  <c r="N599" i="1"/>
  <c r="B600" i="1"/>
  <c r="C600" i="1"/>
  <c r="L600" i="1"/>
  <c r="N600" i="1"/>
  <c r="B601" i="1"/>
  <c r="C601" i="1"/>
  <c r="L601" i="1"/>
  <c r="M601" i="1"/>
  <c r="N601" i="1"/>
  <c r="B602" i="1"/>
  <c r="C602" i="1"/>
  <c r="N602" i="1"/>
  <c r="B603" i="1"/>
  <c r="C603" i="1"/>
  <c r="N603" i="1"/>
  <c r="B604" i="1"/>
  <c r="C604" i="1"/>
  <c r="N604" i="1"/>
  <c r="B605" i="1"/>
  <c r="C605" i="1"/>
  <c r="N605" i="1"/>
  <c r="B606" i="1"/>
  <c r="C606" i="1"/>
  <c r="N606" i="1"/>
  <c r="B607" i="1"/>
  <c r="C607" i="1"/>
  <c r="N607" i="1"/>
  <c r="B608" i="1"/>
  <c r="C608" i="1"/>
  <c r="N608" i="1"/>
  <c r="B609" i="1"/>
  <c r="C609" i="1"/>
  <c r="N609" i="1"/>
  <c r="B610" i="1"/>
  <c r="C610" i="1"/>
  <c r="N610" i="1"/>
  <c r="B611" i="1"/>
  <c r="C611" i="1"/>
  <c r="N611" i="1"/>
  <c r="B612" i="1"/>
  <c r="C612" i="1"/>
  <c r="N612" i="1"/>
  <c r="B613" i="1"/>
  <c r="C613" i="1"/>
  <c r="N613" i="1"/>
  <c r="B614" i="1"/>
  <c r="C614" i="1"/>
  <c r="N614" i="1"/>
  <c r="B615" i="1"/>
  <c r="C615" i="1"/>
  <c r="N615" i="1"/>
  <c r="B616" i="1"/>
  <c r="C616" i="1"/>
  <c r="N616" i="1"/>
  <c r="B617" i="1"/>
  <c r="C617" i="1"/>
  <c r="M617" i="1"/>
  <c r="N617" i="1"/>
  <c r="B618" i="1"/>
  <c r="C618" i="1"/>
  <c r="L618" i="1"/>
  <c r="N618" i="1"/>
  <c r="B619" i="1"/>
  <c r="C619" i="1"/>
  <c r="L619" i="1"/>
  <c r="N619" i="1"/>
  <c r="B620" i="1"/>
  <c r="C620" i="1"/>
  <c r="L620" i="1"/>
  <c r="N620" i="1"/>
  <c r="B621" i="1"/>
  <c r="C621" i="1"/>
  <c r="L621" i="1"/>
  <c r="N621" i="1"/>
  <c r="B622" i="1"/>
  <c r="C622" i="1"/>
  <c r="L622" i="1"/>
  <c r="N622" i="1"/>
  <c r="B623" i="1"/>
  <c r="C623" i="1"/>
  <c r="L623" i="1"/>
  <c r="N623" i="1"/>
  <c r="B624" i="1"/>
  <c r="C624" i="1"/>
  <c r="L624" i="1"/>
  <c r="N624" i="1"/>
  <c r="B625" i="1"/>
  <c r="C625" i="1"/>
  <c r="L625" i="1"/>
  <c r="N625" i="1"/>
  <c r="B626" i="1"/>
  <c r="C626" i="1"/>
  <c r="L626" i="1"/>
  <c r="N626" i="1"/>
  <c r="B627" i="1"/>
  <c r="C627" i="1"/>
  <c r="L627" i="1"/>
  <c r="N627" i="1"/>
  <c r="B628" i="1"/>
  <c r="C628" i="1"/>
  <c r="L628" i="1"/>
  <c r="N628" i="1"/>
  <c r="B629" i="1"/>
  <c r="C629" i="1"/>
  <c r="L629" i="1"/>
  <c r="N629" i="1"/>
  <c r="B630" i="1"/>
  <c r="C630" i="1"/>
  <c r="L630" i="1"/>
  <c r="N630" i="1"/>
  <c r="B631" i="1"/>
  <c r="C631" i="1"/>
  <c r="L631" i="1"/>
  <c r="N631" i="1"/>
  <c r="B632" i="1"/>
  <c r="C632" i="1"/>
  <c r="L632" i="1"/>
  <c r="N632" i="1"/>
  <c r="B633" i="1"/>
  <c r="C633" i="1"/>
  <c r="L633" i="1"/>
  <c r="M633" i="1"/>
  <c r="N633" i="1"/>
  <c r="B634" i="1"/>
  <c r="C634" i="1"/>
  <c r="N634" i="1"/>
  <c r="B635" i="1"/>
  <c r="C635" i="1"/>
  <c r="N635" i="1"/>
  <c r="B636" i="1"/>
  <c r="C636" i="1"/>
  <c r="N636" i="1"/>
  <c r="B637" i="1"/>
  <c r="C637" i="1"/>
  <c r="N637" i="1"/>
  <c r="B638" i="1"/>
  <c r="C638" i="1"/>
  <c r="N638" i="1"/>
  <c r="B639" i="1"/>
  <c r="C639" i="1"/>
  <c r="N639" i="1"/>
  <c r="B640" i="1"/>
  <c r="C640" i="1"/>
  <c r="N640" i="1"/>
  <c r="B641" i="1"/>
  <c r="C641" i="1"/>
  <c r="N641" i="1"/>
  <c r="B642" i="1"/>
  <c r="C642" i="1"/>
  <c r="N642" i="1"/>
  <c r="B643" i="1"/>
  <c r="C643" i="1"/>
  <c r="N643" i="1"/>
  <c r="B644" i="1"/>
  <c r="C644" i="1"/>
  <c r="N644" i="1"/>
  <c r="B645" i="1"/>
  <c r="C645" i="1"/>
  <c r="N645" i="1"/>
  <c r="B646" i="1"/>
  <c r="C646" i="1"/>
  <c r="N646" i="1"/>
  <c r="B647" i="1"/>
  <c r="C647" i="1"/>
  <c r="N647" i="1"/>
  <c r="B648" i="1"/>
  <c r="C648" i="1"/>
  <c r="N648" i="1"/>
  <c r="B649" i="1"/>
  <c r="C649" i="1"/>
  <c r="M649" i="1"/>
  <c r="N649" i="1"/>
  <c r="B650" i="1"/>
  <c r="C650" i="1"/>
  <c r="L650" i="1"/>
  <c r="N650" i="1"/>
  <c r="B651" i="1"/>
  <c r="C651" i="1"/>
  <c r="L651" i="1"/>
  <c r="N651" i="1"/>
  <c r="B652" i="1"/>
  <c r="C652" i="1"/>
  <c r="L652" i="1"/>
  <c r="N652" i="1"/>
  <c r="B653" i="1"/>
  <c r="C653" i="1"/>
  <c r="L653" i="1"/>
  <c r="N653" i="1"/>
  <c r="B654" i="1"/>
  <c r="C654" i="1"/>
  <c r="L654" i="1"/>
  <c r="N654" i="1"/>
  <c r="B655" i="1"/>
  <c r="C655" i="1"/>
  <c r="L655" i="1"/>
  <c r="N655" i="1"/>
  <c r="B656" i="1"/>
  <c r="C656" i="1"/>
  <c r="L656" i="1"/>
  <c r="N656" i="1"/>
  <c r="B657" i="1"/>
  <c r="C657" i="1"/>
  <c r="L657" i="1"/>
  <c r="N657" i="1"/>
  <c r="B658" i="1"/>
  <c r="C658" i="1"/>
  <c r="L658" i="1"/>
  <c r="N658" i="1"/>
  <c r="B659" i="1"/>
  <c r="C659" i="1"/>
  <c r="L659" i="1"/>
  <c r="N659" i="1"/>
  <c r="B660" i="1"/>
  <c r="C660" i="1"/>
  <c r="L660" i="1"/>
  <c r="N660" i="1"/>
  <c r="B661" i="1"/>
  <c r="C661" i="1"/>
  <c r="L661" i="1"/>
  <c r="N661" i="1"/>
  <c r="B662" i="1"/>
  <c r="C662" i="1"/>
  <c r="L662" i="1"/>
  <c r="N662" i="1"/>
  <c r="B663" i="1"/>
  <c r="C663" i="1"/>
  <c r="L663" i="1"/>
  <c r="N663" i="1"/>
  <c r="B664" i="1"/>
  <c r="C664" i="1"/>
  <c r="L664" i="1"/>
  <c r="N664" i="1"/>
  <c r="B665" i="1"/>
  <c r="C665" i="1"/>
  <c r="L665" i="1"/>
  <c r="M665" i="1"/>
  <c r="N665" i="1"/>
  <c r="B666" i="1"/>
  <c r="C666" i="1"/>
  <c r="N666" i="1"/>
  <c r="B667" i="1"/>
  <c r="C667" i="1"/>
  <c r="N667" i="1"/>
  <c r="B668" i="1"/>
  <c r="C668" i="1"/>
  <c r="N668" i="1"/>
  <c r="B669" i="1"/>
  <c r="C669" i="1"/>
  <c r="N669" i="1"/>
  <c r="B670" i="1"/>
  <c r="C670" i="1"/>
  <c r="N670" i="1"/>
  <c r="B671" i="1"/>
  <c r="C671" i="1"/>
  <c r="N671" i="1"/>
  <c r="B672" i="1"/>
  <c r="C672" i="1"/>
  <c r="N672" i="1"/>
  <c r="B673" i="1"/>
  <c r="C673" i="1"/>
  <c r="N673" i="1"/>
  <c r="B674" i="1"/>
  <c r="C674" i="1"/>
  <c r="N674" i="1"/>
  <c r="B675" i="1"/>
  <c r="C675" i="1"/>
  <c r="N675" i="1"/>
  <c r="B676" i="1"/>
  <c r="C676" i="1"/>
  <c r="N676" i="1"/>
  <c r="B677" i="1"/>
  <c r="C677" i="1"/>
  <c r="N677" i="1"/>
  <c r="B678" i="1"/>
  <c r="C678" i="1"/>
  <c r="N678" i="1"/>
  <c r="B679" i="1"/>
  <c r="C679" i="1"/>
  <c r="N679" i="1"/>
  <c r="B680" i="1"/>
  <c r="C680" i="1"/>
  <c r="N680" i="1"/>
  <c r="B681" i="1"/>
  <c r="C681" i="1"/>
  <c r="M681" i="1"/>
  <c r="N681" i="1"/>
  <c r="B682" i="1"/>
  <c r="C682" i="1"/>
  <c r="L682" i="1"/>
  <c r="N682" i="1"/>
  <c r="B683" i="1"/>
  <c r="C683" i="1"/>
  <c r="L683" i="1"/>
  <c r="N683" i="1"/>
  <c r="B684" i="1"/>
  <c r="C684" i="1"/>
  <c r="L684" i="1"/>
  <c r="N684" i="1"/>
  <c r="B685" i="1"/>
  <c r="C685" i="1"/>
  <c r="L685" i="1"/>
  <c r="N685" i="1"/>
  <c r="B686" i="1"/>
  <c r="C686" i="1"/>
  <c r="L686" i="1"/>
  <c r="N686" i="1"/>
  <c r="B687" i="1"/>
  <c r="C687" i="1"/>
  <c r="L687" i="1"/>
  <c r="N687" i="1"/>
  <c r="B688" i="1"/>
  <c r="C688" i="1"/>
  <c r="L688" i="1"/>
  <c r="N688" i="1"/>
  <c r="B689" i="1"/>
  <c r="C689" i="1"/>
  <c r="L689" i="1"/>
  <c r="N689" i="1"/>
  <c r="B690" i="1"/>
  <c r="C690" i="1"/>
  <c r="L690" i="1"/>
  <c r="N690" i="1"/>
  <c r="B691" i="1"/>
  <c r="C691" i="1"/>
  <c r="L691" i="1"/>
  <c r="N691" i="1"/>
  <c r="B692" i="1"/>
  <c r="C692" i="1"/>
  <c r="L692" i="1"/>
  <c r="N692" i="1"/>
  <c r="B693" i="1"/>
  <c r="C693" i="1"/>
  <c r="L693" i="1"/>
  <c r="N693" i="1"/>
  <c r="B694" i="1"/>
  <c r="C694" i="1"/>
  <c r="L694" i="1"/>
  <c r="N694" i="1"/>
  <c r="B695" i="1"/>
  <c r="C695" i="1"/>
  <c r="L695" i="1"/>
  <c r="N695" i="1"/>
  <c r="B696" i="1"/>
  <c r="C696" i="1"/>
  <c r="L696" i="1"/>
  <c r="N696" i="1"/>
  <c r="B697" i="1"/>
  <c r="C697" i="1"/>
  <c r="L697" i="1"/>
  <c r="M697" i="1"/>
  <c r="N697" i="1"/>
  <c r="B698" i="1"/>
  <c r="C698" i="1"/>
  <c r="N698" i="1"/>
  <c r="B699" i="1"/>
  <c r="C699" i="1"/>
  <c r="N699" i="1"/>
  <c r="B700" i="1"/>
  <c r="C700" i="1"/>
  <c r="N700" i="1"/>
  <c r="B701" i="1"/>
  <c r="C701" i="1"/>
  <c r="N701" i="1"/>
  <c r="B702" i="1"/>
  <c r="C702" i="1"/>
  <c r="N702" i="1"/>
  <c r="B703" i="1"/>
  <c r="C703" i="1"/>
  <c r="N703" i="1"/>
  <c r="B704" i="1"/>
  <c r="C704" i="1"/>
  <c r="N704" i="1"/>
  <c r="B705" i="1"/>
  <c r="C705" i="1"/>
  <c r="N705" i="1"/>
  <c r="B706" i="1"/>
  <c r="C706" i="1"/>
  <c r="N706" i="1"/>
  <c r="B707" i="1"/>
  <c r="C707" i="1"/>
  <c r="N707" i="1"/>
  <c r="B708" i="1"/>
  <c r="C708" i="1"/>
  <c r="N708" i="1"/>
  <c r="B709" i="1"/>
  <c r="C709" i="1"/>
  <c r="N709" i="1"/>
  <c r="B710" i="1"/>
  <c r="C710" i="1"/>
  <c r="N710" i="1"/>
  <c r="B711" i="1"/>
  <c r="C711" i="1"/>
  <c r="N711" i="1"/>
  <c r="B712" i="1"/>
  <c r="C712" i="1"/>
  <c r="N712" i="1"/>
  <c r="B713" i="1"/>
  <c r="C713" i="1"/>
  <c r="M713" i="1"/>
  <c r="N713" i="1"/>
  <c r="B714" i="1"/>
  <c r="C714" i="1"/>
  <c r="L714" i="1"/>
  <c r="N714" i="1"/>
  <c r="B715" i="1"/>
  <c r="C715" i="1"/>
  <c r="L715" i="1"/>
  <c r="N715" i="1"/>
  <c r="B716" i="1"/>
  <c r="C716" i="1"/>
  <c r="L716" i="1"/>
  <c r="N716" i="1"/>
  <c r="B717" i="1"/>
  <c r="C717" i="1"/>
  <c r="L717" i="1"/>
  <c r="N717" i="1"/>
  <c r="B718" i="1"/>
  <c r="C718" i="1"/>
  <c r="L718" i="1"/>
  <c r="N718" i="1"/>
  <c r="B719" i="1"/>
  <c r="C719" i="1"/>
  <c r="L719" i="1"/>
  <c r="N719" i="1"/>
  <c r="B720" i="1"/>
  <c r="C720" i="1"/>
  <c r="L720" i="1"/>
  <c r="N720" i="1"/>
  <c r="B721" i="1"/>
  <c r="C721" i="1"/>
  <c r="L721" i="1"/>
  <c r="N721" i="1"/>
  <c r="B722" i="1"/>
  <c r="C722" i="1"/>
  <c r="L722" i="1"/>
  <c r="N722" i="1"/>
  <c r="B723" i="1"/>
  <c r="C723" i="1"/>
  <c r="L723" i="1"/>
  <c r="N723" i="1"/>
  <c r="B724" i="1"/>
  <c r="C724" i="1"/>
  <c r="L724" i="1"/>
  <c r="N724" i="1"/>
  <c r="B725" i="1"/>
  <c r="C725" i="1"/>
  <c r="L725" i="1"/>
  <c r="N725" i="1"/>
  <c r="B726" i="1"/>
  <c r="C726" i="1"/>
  <c r="L726" i="1"/>
  <c r="N726" i="1"/>
  <c r="B727" i="1"/>
  <c r="C727" i="1"/>
  <c r="L727" i="1"/>
  <c r="N727" i="1"/>
  <c r="B728" i="1"/>
  <c r="C728" i="1"/>
  <c r="L728" i="1"/>
  <c r="N728" i="1"/>
  <c r="B729" i="1"/>
  <c r="C729" i="1"/>
  <c r="L729" i="1"/>
  <c r="M729" i="1"/>
  <c r="N729" i="1"/>
  <c r="B730" i="1"/>
  <c r="C730" i="1"/>
  <c r="N730" i="1"/>
  <c r="B731" i="1"/>
  <c r="C731" i="1"/>
  <c r="N731" i="1"/>
  <c r="B732" i="1"/>
  <c r="C732" i="1"/>
  <c r="N732" i="1"/>
  <c r="B733" i="1"/>
  <c r="C733" i="1"/>
  <c r="N733" i="1"/>
  <c r="B734" i="1"/>
  <c r="C734" i="1"/>
  <c r="N734" i="1"/>
  <c r="B735" i="1"/>
  <c r="C735" i="1"/>
  <c r="N735" i="1"/>
  <c r="B736" i="1"/>
  <c r="C736" i="1"/>
  <c r="N736" i="1"/>
  <c r="B737" i="1"/>
  <c r="C737" i="1"/>
  <c r="N737" i="1"/>
  <c r="B738" i="1"/>
  <c r="C738" i="1"/>
  <c r="N738" i="1"/>
  <c r="B739" i="1"/>
  <c r="C739" i="1"/>
  <c r="N739" i="1"/>
  <c r="B740" i="1"/>
  <c r="C740" i="1"/>
  <c r="N740" i="1"/>
  <c r="B741" i="1"/>
  <c r="C741" i="1"/>
  <c r="N741" i="1"/>
  <c r="B742" i="1"/>
  <c r="C742" i="1"/>
  <c r="N742" i="1"/>
  <c r="B743" i="1"/>
  <c r="C743" i="1"/>
  <c r="N743" i="1"/>
  <c r="B744" i="1"/>
  <c r="C744" i="1"/>
  <c r="N744" i="1"/>
  <c r="B745" i="1"/>
  <c r="C745" i="1"/>
  <c r="M745" i="1"/>
  <c r="N745" i="1"/>
  <c r="B746" i="1"/>
  <c r="C746" i="1"/>
  <c r="L746" i="1"/>
  <c r="N746" i="1"/>
  <c r="B747" i="1"/>
  <c r="C747" i="1"/>
  <c r="L747" i="1"/>
  <c r="N747" i="1"/>
  <c r="B748" i="1"/>
  <c r="C748" i="1"/>
  <c r="L748" i="1"/>
  <c r="N748" i="1"/>
  <c r="B749" i="1"/>
  <c r="C749" i="1"/>
  <c r="L749" i="1"/>
  <c r="N749" i="1"/>
  <c r="B750" i="1"/>
  <c r="C750" i="1"/>
  <c r="L750" i="1"/>
  <c r="N750" i="1"/>
  <c r="B751" i="1"/>
  <c r="C751" i="1"/>
  <c r="L751" i="1"/>
  <c r="N751" i="1"/>
  <c r="B752" i="1"/>
  <c r="C752" i="1"/>
  <c r="L752" i="1"/>
  <c r="N752" i="1"/>
  <c r="B753" i="1"/>
  <c r="C753" i="1"/>
  <c r="L753" i="1"/>
  <c r="N753" i="1"/>
  <c r="B754" i="1"/>
  <c r="C754" i="1"/>
  <c r="L754" i="1"/>
  <c r="N754" i="1"/>
  <c r="B755" i="1"/>
  <c r="C755" i="1"/>
  <c r="L755" i="1"/>
  <c r="N755" i="1"/>
  <c r="B756" i="1"/>
  <c r="C756" i="1"/>
  <c r="L756" i="1"/>
  <c r="N756" i="1"/>
  <c r="B757" i="1"/>
  <c r="C757" i="1"/>
  <c r="L757" i="1"/>
  <c r="N757" i="1"/>
  <c r="B758" i="1"/>
  <c r="C758" i="1"/>
  <c r="L758" i="1"/>
  <c r="N758" i="1"/>
  <c r="B759" i="1"/>
  <c r="C759" i="1"/>
  <c r="L759" i="1"/>
  <c r="N759" i="1"/>
  <c r="B760" i="1"/>
  <c r="C760" i="1"/>
  <c r="L760" i="1"/>
  <c r="N760" i="1"/>
  <c r="B761" i="1"/>
  <c r="C761" i="1"/>
  <c r="L761" i="1"/>
  <c r="M761" i="1"/>
  <c r="N761" i="1"/>
  <c r="B762" i="1"/>
  <c r="C762" i="1"/>
  <c r="N762" i="1"/>
  <c r="B763" i="1"/>
  <c r="C763" i="1"/>
  <c r="N763" i="1"/>
  <c r="B764" i="1"/>
  <c r="C764" i="1"/>
  <c r="N764" i="1"/>
  <c r="B765" i="1"/>
  <c r="C765" i="1"/>
  <c r="N765" i="1"/>
  <c r="N766" i="1"/>
  <c r="B772" i="1"/>
  <c r="C772" i="1"/>
  <c r="N772" i="1"/>
  <c r="D114" i="25"/>
  <c r="E114" i="25"/>
  <c r="F114" i="25"/>
  <c r="G114" i="25"/>
  <c r="C115" i="25"/>
  <c r="E115" i="25"/>
  <c r="F115" i="25"/>
  <c r="G115" i="25"/>
  <c r="C116" i="25"/>
  <c r="D116" i="25"/>
  <c r="F116" i="25"/>
  <c r="G116" i="25"/>
  <c r="C117" i="25"/>
  <c r="D117" i="25"/>
  <c r="E117" i="25"/>
  <c r="G117" i="25"/>
  <c r="C118" i="25"/>
  <c r="D118" i="25"/>
  <c r="E118" i="25"/>
  <c r="F118" i="25"/>
  <c r="B119" i="25"/>
  <c r="G6" i="21"/>
  <c r="F8" i="1"/>
  <c r="L772" i="1"/>
  <c r="L766" i="1"/>
  <c r="L765" i="1"/>
  <c r="L764" i="1"/>
  <c r="L763" i="1"/>
  <c r="L762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80" i="1"/>
  <c r="L675" i="1"/>
  <c r="L668" i="1"/>
  <c r="L666" i="1"/>
  <c r="L648" i="1"/>
  <c r="L646" i="1"/>
  <c r="L643" i="1"/>
  <c r="L634" i="1"/>
  <c r="L602" i="1"/>
  <c r="L580" i="1"/>
  <c r="L573" i="1"/>
  <c r="L508" i="1"/>
  <c r="L467" i="1"/>
  <c r="L678" i="1"/>
  <c r="L673" i="1"/>
  <c r="L671" i="1"/>
  <c r="L647" i="1"/>
  <c r="L645" i="1"/>
  <c r="L644" i="1"/>
  <c r="L642" i="1"/>
  <c r="L640" i="1"/>
  <c r="L638" i="1"/>
  <c r="L636" i="1"/>
  <c r="L635" i="1"/>
  <c r="L617" i="1"/>
  <c r="L615" i="1"/>
  <c r="L613" i="1"/>
  <c r="L611" i="1"/>
  <c r="L609" i="1"/>
  <c r="L607" i="1"/>
  <c r="L605" i="1"/>
  <c r="L585" i="1"/>
  <c r="L583" i="1"/>
  <c r="L578" i="1"/>
  <c r="L576" i="1"/>
  <c r="L571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21" i="1"/>
  <c r="L520" i="1"/>
  <c r="L519" i="1"/>
  <c r="L518" i="1"/>
  <c r="L517" i="1"/>
  <c r="L516" i="1"/>
  <c r="L515" i="1"/>
  <c r="L514" i="1"/>
  <c r="L510" i="1"/>
  <c r="L506" i="1"/>
  <c r="L488" i="1"/>
  <c r="L487" i="1"/>
  <c r="L484" i="1"/>
  <c r="L483" i="1"/>
  <c r="L480" i="1"/>
  <c r="L479" i="1"/>
  <c r="L476" i="1"/>
  <c r="L475" i="1"/>
  <c r="L472" i="1"/>
  <c r="L471" i="1"/>
  <c r="L468" i="1"/>
  <c r="L464" i="1"/>
  <c r="L463" i="1"/>
  <c r="L460" i="1"/>
  <c r="L459" i="1"/>
  <c r="L424" i="1"/>
  <c r="L423" i="1"/>
  <c r="L420" i="1"/>
  <c r="L419" i="1"/>
  <c r="L416" i="1"/>
  <c r="L415" i="1"/>
  <c r="L412" i="1"/>
  <c r="L411" i="1"/>
  <c r="L408" i="1"/>
  <c r="L407" i="1"/>
  <c r="L404" i="1"/>
  <c r="L403" i="1"/>
  <c r="L400" i="1"/>
  <c r="L399" i="1"/>
  <c r="L396" i="1"/>
  <c r="L395" i="1"/>
  <c r="L360" i="1"/>
  <c r="L359" i="1"/>
  <c r="L356" i="1"/>
  <c r="L355" i="1"/>
  <c r="L352" i="1"/>
  <c r="L351" i="1"/>
  <c r="L348" i="1"/>
  <c r="L347" i="1"/>
  <c r="L344" i="1"/>
  <c r="L343" i="1"/>
  <c r="L340" i="1"/>
  <c r="L339" i="1"/>
  <c r="L336" i="1"/>
  <c r="L335" i="1"/>
  <c r="L332" i="1"/>
  <c r="L331" i="1"/>
  <c r="L296" i="1"/>
  <c r="L295" i="1"/>
  <c r="L292" i="1"/>
  <c r="L291" i="1"/>
  <c r="L288" i="1"/>
  <c r="L287" i="1"/>
  <c r="L284" i="1"/>
  <c r="L283" i="1"/>
  <c r="L280" i="1"/>
  <c r="L279" i="1"/>
  <c r="L276" i="1"/>
  <c r="L275" i="1"/>
  <c r="L272" i="1"/>
  <c r="L271" i="1"/>
  <c r="L268" i="1"/>
  <c r="L267" i="1"/>
  <c r="L232" i="1"/>
  <c r="L231" i="1"/>
  <c r="L228" i="1"/>
  <c r="L227" i="1"/>
  <c r="L224" i="1"/>
  <c r="L223" i="1"/>
  <c r="L220" i="1"/>
  <c r="L219" i="1"/>
  <c r="L216" i="1"/>
  <c r="L215" i="1"/>
  <c r="L212" i="1"/>
  <c r="L211" i="1"/>
  <c r="L208" i="1"/>
  <c r="L207" i="1"/>
  <c r="L204" i="1"/>
  <c r="L203" i="1"/>
  <c r="L168" i="1"/>
  <c r="L167" i="1"/>
  <c r="L164" i="1"/>
  <c r="L163" i="1"/>
  <c r="L160" i="1"/>
  <c r="L159" i="1"/>
  <c r="L156" i="1"/>
  <c r="L155" i="1"/>
  <c r="L152" i="1"/>
  <c r="L151" i="1"/>
  <c r="L148" i="1"/>
  <c r="L147" i="1"/>
  <c r="L144" i="1"/>
  <c r="L143" i="1"/>
  <c r="L140" i="1"/>
  <c r="L139" i="1"/>
  <c r="L104" i="1"/>
  <c r="L103" i="1"/>
  <c r="L100" i="1"/>
  <c r="L99" i="1"/>
  <c r="L96" i="1"/>
  <c r="L95" i="1"/>
  <c r="L92" i="1"/>
  <c r="L91" i="1"/>
  <c r="L88" i="1"/>
  <c r="L87" i="1"/>
  <c r="L84" i="1"/>
  <c r="L83" i="1"/>
  <c r="L80" i="1"/>
  <c r="L79" i="1"/>
  <c r="L76" i="1"/>
  <c r="L75" i="1"/>
  <c r="L40" i="1"/>
  <c r="L39" i="1"/>
  <c r="L36" i="1"/>
  <c r="L35" i="1"/>
  <c r="L32" i="1"/>
  <c r="L31" i="1"/>
  <c r="L28" i="1"/>
  <c r="L27" i="1"/>
  <c r="L24" i="1"/>
  <c r="L23" i="1"/>
  <c r="L20" i="1"/>
  <c r="L19" i="1"/>
  <c r="L16" i="1"/>
  <c r="L15" i="1"/>
  <c r="L12" i="1"/>
  <c r="L11" i="1"/>
  <c r="L681" i="1"/>
  <c r="L679" i="1"/>
  <c r="L677" i="1"/>
  <c r="L676" i="1"/>
  <c r="L674" i="1"/>
  <c r="L672" i="1"/>
  <c r="L670" i="1"/>
  <c r="L669" i="1"/>
  <c r="L667" i="1"/>
  <c r="L649" i="1"/>
  <c r="L641" i="1"/>
  <c r="L639" i="1"/>
  <c r="L637" i="1"/>
  <c r="L616" i="1"/>
  <c r="L614" i="1"/>
  <c r="L612" i="1"/>
  <c r="L610" i="1"/>
  <c r="L608" i="1"/>
  <c r="L606" i="1"/>
  <c r="L604" i="1"/>
  <c r="L603" i="1"/>
  <c r="L584" i="1"/>
  <c r="L582" i="1"/>
  <c r="L581" i="1"/>
  <c r="L579" i="1"/>
  <c r="L577" i="1"/>
  <c r="L575" i="1"/>
  <c r="L574" i="1"/>
  <c r="L572" i="1"/>
  <c r="L570" i="1"/>
  <c r="M753" i="1"/>
  <c r="M737" i="1"/>
  <c r="M721" i="1"/>
  <c r="M705" i="1"/>
  <c r="M689" i="1"/>
  <c r="M673" i="1"/>
  <c r="M657" i="1"/>
  <c r="M641" i="1"/>
  <c r="M625" i="1"/>
  <c r="M609" i="1"/>
  <c r="M593" i="1"/>
  <c r="M577" i="1"/>
  <c r="M561" i="1"/>
  <c r="M545" i="1"/>
  <c r="M529" i="1"/>
  <c r="M513" i="1"/>
  <c r="M512" i="1"/>
  <c r="M509" i="1"/>
  <c r="M508" i="1"/>
  <c r="M505" i="1"/>
  <c r="M504" i="1"/>
  <c r="M472" i="1"/>
  <c r="M440" i="1"/>
  <c r="M408" i="1"/>
  <c r="M376" i="1"/>
  <c r="M344" i="1"/>
  <c r="M312" i="1"/>
  <c r="M280" i="1"/>
  <c r="M248" i="1"/>
  <c r="M216" i="1"/>
  <c r="M184" i="1"/>
  <c r="M152" i="1"/>
  <c r="M120" i="1"/>
  <c r="M88" i="1"/>
  <c r="M56" i="1"/>
  <c r="M24" i="1"/>
  <c r="M765" i="1"/>
  <c r="M763" i="1"/>
  <c r="M757" i="1"/>
  <c r="M755" i="1"/>
  <c r="M749" i="1"/>
  <c r="M741" i="1"/>
  <c r="M733" i="1"/>
  <c r="M731" i="1"/>
  <c r="M727" i="1"/>
  <c r="M725" i="1"/>
  <c r="M719" i="1"/>
  <c r="M717" i="1"/>
  <c r="M709" i="1"/>
  <c r="M701" i="1"/>
  <c r="M693" i="1"/>
  <c r="M685" i="1"/>
  <c r="M677" i="1"/>
  <c r="M669" i="1"/>
  <c r="M667" i="1"/>
  <c r="M663" i="1"/>
  <c r="M661" i="1"/>
  <c r="M659" i="1"/>
  <c r="M653" i="1"/>
  <c r="M651" i="1"/>
  <c r="M647" i="1"/>
  <c r="M645" i="1"/>
  <c r="M637" i="1"/>
  <c r="M629" i="1"/>
  <c r="M621" i="1"/>
  <c r="M615" i="1"/>
  <c r="M613" i="1"/>
  <c r="M611" i="1"/>
  <c r="M605" i="1"/>
  <c r="M597" i="1"/>
  <c r="M589" i="1"/>
  <c r="M581" i="1"/>
  <c r="M579" i="1"/>
  <c r="M573" i="1"/>
  <c r="M565" i="1"/>
  <c r="M559" i="1"/>
  <c r="M557" i="1"/>
  <c r="M549" i="1"/>
  <c r="M543" i="1"/>
  <c r="M541" i="1"/>
  <c r="M539" i="1"/>
  <c r="M533" i="1"/>
  <c r="M525" i="1"/>
  <c r="M517" i="1"/>
  <c r="M500" i="1"/>
  <c r="M496" i="1"/>
  <c r="M492" i="1"/>
  <c r="M480" i="1"/>
  <c r="M464" i="1"/>
  <c r="M460" i="1"/>
  <c r="M448" i="1"/>
  <c r="M444" i="1"/>
  <c r="M436" i="1"/>
  <c r="M432" i="1"/>
  <c r="M428" i="1"/>
  <c r="M416" i="1"/>
  <c r="M400" i="1"/>
  <c r="M396" i="1"/>
  <c r="M384" i="1"/>
  <c r="M368" i="1"/>
  <c r="M352" i="1"/>
  <c r="M336" i="1"/>
  <c r="M320" i="1"/>
  <c r="M304" i="1"/>
  <c r="M288" i="1"/>
  <c r="M272" i="1"/>
  <c r="M256" i="1"/>
  <c r="M240" i="1"/>
  <c r="M224" i="1"/>
  <c r="M208" i="1"/>
  <c r="M192" i="1"/>
  <c r="M176" i="1"/>
  <c r="M160" i="1"/>
  <c r="M144" i="1"/>
  <c r="M128" i="1"/>
  <c r="M112" i="1"/>
  <c r="M96" i="1"/>
  <c r="M80" i="1"/>
  <c r="M64" i="1"/>
  <c r="M48" i="1"/>
  <c r="M32" i="1"/>
  <c r="M16" i="1"/>
  <c r="M772" i="1"/>
  <c r="M766" i="1"/>
  <c r="M759" i="1"/>
  <c r="M747" i="1"/>
  <c r="M743" i="1"/>
  <c r="M715" i="1"/>
  <c r="M707" i="1"/>
  <c r="M699" i="1"/>
  <c r="M691" i="1"/>
  <c r="M679" i="1"/>
  <c r="M675" i="1"/>
  <c r="M643" i="1"/>
  <c r="M635" i="1"/>
  <c r="M607" i="1"/>
  <c r="M595" i="1"/>
  <c r="M591" i="1"/>
  <c r="M583" i="1"/>
  <c r="M571" i="1"/>
  <c r="M555" i="1"/>
  <c r="M535" i="1"/>
  <c r="M531" i="1"/>
  <c r="M527" i="1"/>
  <c r="M519" i="1"/>
  <c r="M452" i="1"/>
  <c r="M412" i="1"/>
  <c r="M404" i="1"/>
  <c r="M388" i="1"/>
  <c r="M380" i="1"/>
  <c r="M372" i="1"/>
  <c r="M364" i="1"/>
  <c r="M356" i="1"/>
  <c r="M348" i="1"/>
  <c r="M340" i="1"/>
  <c r="M332" i="1"/>
  <c r="M324" i="1"/>
  <c r="M316" i="1"/>
  <c r="M308" i="1"/>
  <c r="M300" i="1"/>
  <c r="M292" i="1"/>
  <c r="M284" i="1"/>
  <c r="M276" i="1"/>
  <c r="M268" i="1"/>
  <c r="M260" i="1"/>
  <c r="M252" i="1"/>
  <c r="M244" i="1"/>
  <c r="M236" i="1"/>
  <c r="M751" i="1"/>
  <c r="M739" i="1"/>
  <c r="M735" i="1"/>
  <c r="M723" i="1"/>
  <c r="M711" i="1"/>
  <c r="M703" i="1"/>
  <c r="M695" i="1"/>
  <c r="M687" i="1"/>
  <c r="M683" i="1"/>
  <c r="M671" i="1"/>
  <c r="M655" i="1"/>
  <c r="M639" i="1"/>
  <c r="M631" i="1"/>
  <c r="M627" i="1"/>
  <c r="M623" i="1"/>
  <c r="M619" i="1"/>
  <c r="M603" i="1"/>
  <c r="M599" i="1"/>
  <c r="M587" i="1"/>
  <c r="M575" i="1"/>
  <c r="M567" i="1"/>
  <c r="M563" i="1"/>
  <c r="M551" i="1"/>
  <c r="M547" i="1"/>
  <c r="M523" i="1"/>
  <c r="M515" i="1"/>
  <c r="M484" i="1"/>
  <c r="M476" i="1"/>
  <c r="M468" i="1"/>
  <c r="M420" i="1"/>
  <c r="M228" i="1"/>
  <c r="M220" i="1"/>
  <c r="M212" i="1"/>
  <c r="M204" i="1"/>
  <c r="M196" i="1"/>
  <c r="M188" i="1"/>
  <c r="M180" i="1"/>
  <c r="M172" i="1"/>
  <c r="M164" i="1"/>
  <c r="M156" i="1"/>
  <c r="M148" i="1"/>
  <c r="M140" i="1"/>
  <c r="M132" i="1"/>
  <c r="M124" i="1"/>
  <c r="M116" i="1"/>
  <c r="M108" i="1"/>
  <c r="M100" i="1"/>
  <c r="M92" i="1"/>
  <c r="M84" i="1"/>
  <c r="M76" i="1"/>
  <c r="M68" i="1"/>
  <c r="M60" i="1"/>
  <c r="M52" i="1"/>
  <c r="M44" i="1"/>
  <c r="M36" i="1"/>
  <c r="M28" i="1"/>
  <c r="M20" i="1"/>
  <c r="M12" i="1"/>
  <c r="L1" i="1"/>
  <c r="M146" i="1"/>
  <c r="M142" i="1"/>
  <c r="M138" i="1"/>
  <c r="M134" i="1"/>
  <c r="M130" i="1"/>
  <c r="M126" i="1"/>
  <c r="M122" i="1"/>
  <c r="M118" i="1"/>
  <c r="M114" i="1"/>
  <c r="M110" i="1"/>
  <c r="M106" i="1"/>
  <c r="M102" i="1"/>
  <c r="M98" i="1"/>
  <c r="M94" i="1"/>
  <c r="M90" i="1"/>
  <c r="M86" i="1"/>
  <c r="M82" i="1"/>
  <c r="M78" i="1"/>
  <c r="M74" i="1"/>
  <c r="M70" i="1"/>
  <c r="M66" i="1"/>
  <c r="M62" i="1"/>
  <c r="M58" i="1"/>
  <c r="M54" i="1"/>
  <c r="M50" i="1"/>
  <c r="M46" i="1"/>
  <c r="M42" i="1"/>
  <c r="M38" i="1"/>
  <c r="M34" i="1"/>
  <c r="M30" i="1"/>
  <c r="M26" i="1"/>
  <c r="M22" i="1"/>
  <c r="M18" i="1"/>
  <c r="M14" i="1"/>
  <c r="M764" i="1"/>
  <c r="M762" i="1"/>
  <c r="M760" i="1"/>
  <c r="M758" i="1"/>
  <c r="M756" i="1"/>
  <c r="M754" i="1"/>
  <c r="M752" i="1"/>
  <c r="M750" i="1"/>
  <c r="M748" i="1"/>
  <c r="M746" i="1"/>
  <c r="M744" i="1"/>
  <c r="M742" i="1"/>
  <c r="M740" i="1"/>
  <c r="M738" i="1"/>
  <c r="M736" i="1"/>
  <c r="M734" i="1"/>
  <c r="M732" i="1"/>
  <c r="M730" i="1"/>
  <c r="M728" i="1"/>
  <c r="M726" i="1"/>
  <c r="M724" i="1"/>
  <c r="M722" i="1"/>
  <c r="M720" i="1"/>
  <c r="M718" i="1"/>
  <c r="M716" i="1"/>
  <c r="M714" i="1"/>
  <c r="M712" i="1"/>
  <c r="M710" i="1"/>
  <c r="M708" i="1"/>
  <c r="M706" i="1"/>
  <c r="M704" i="1"/>
  <c r="M702" i="1"/>
  <c r="M700" i="1"/>
  <c r="M698" i="1"/>
  <c r="M696" i="1"/>
  <c r="M694" i="1"/>
  <c r="M692" i="1"/>
  <c r="M690" i="1"/>
  <c r="M688" i="1"/>
  <c r="M686" i="1"/>
  <c r="M684" i="1"/>
  <c r="M682" i="1"/>
  <c r="M680" i="1"/>
  <c r="M678" i="1"/>
  <c r="M676" i="1"/>
  <c r="M674" i="1"/>
  <c r="M672" i="1"/>
  <c r="M670" i="1"/>
  <c r="M668" i="1"/>
  <c r="M666" i="1"/>
  <c r="M664" i="1"/>
  <c r="M662" i="1"/>
  <c r="M660" i="1"/>
  <c r="M658" i="1"/>
  <c r="M656" i="1"/>
  <c r="M654" i="1"/>
  <c r="M652" i="1"/>
  <c r="M650" i="1"/>
  <c r="M648" i="1"/>
  <c r="M646" i="1"/>
  <c r="M644" i="1"/>
  <c r="M642" i="1"/>
  <c r="M640" i="1"/>
  <c r="M638" i="1"/>
  <c r="M636" i="1"/>
  <c r="M634" i="1"/>
  <c r="M632" i="1"/>
  <c r="M630" i="1"/>
  <c r="M628" i="1"/>
  <c r="M626" i="1"/>
  <c r="M624" i="1"/>
  <c r="M622" i="1"/>
  <c r="M620" i="1"/>
  <c r="M618" i="1"/>
  <c r="M616" i="1"/>
  <c r="M614" i="1"/>
  <c r="M612" i="1"/>
  <c r="M610" i="1"/>
  <c r="M608" i="1"/>
  <c r="M606" i="1"/>
  <c r="M604" i="1"/>
  <c r="M602" i="1"/>
  <c r="M600" i="1"/>
  <c r="M598" i="1"/>
  <c r="M596" i="1"/>
  <c r="M594" i="1"/>
  <c r="M592" i="1"/>
  <c r="M590" i="1"/>
  <c r="M588" i="1"/>
  <c r="M586" i="1"/>
  <c r="M584" i="1"/>
  <c r="M582" i="1"/>
  <c r="M580" i="1"/>
  <c r="M578" i="1"/>
  <c r="M576" i="1"/>
  <c r="M574" i="1"/>
  <c r="M572" i="1"/>
  <c r="M570" i="1"/>
  <c r="M568" i="1"/>
  <c r="M566" i="1"/>
  <c r="M564" i="1"/>
  <c r="M562" i="1"/>
  <c r="M560" i="1"/>
  <c r="M558" i="1"/>
  <c r="M556" i="1"/>
  <c r="M554" i="1"/>
  <c r="M552" i="1"/>
  <c r="M550" i="1"/>
  <c r="M548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1" i="1"/>
  <c r="M510" i="1"/>
  <c r="M507" i="1"/>
  <c r="M506" i="1"/>
  <c r="M502" i="1"/>
  <c r="M498" i="1"/>
  <c r="M494" i="1"/>
  <c r="M490" i="1"/>
  <c r="M486" i="1"/>
  <c r="M482" i="1"/>
  <c r="M478" i="1"/>
  <c r="M474" i="1"/>
  <c r="M470" i="1"/>
  <c r="M466" i="1"/>
  <c r="M462" i="1"/>
  <c r="M458" i="1"/>
  <c r="M454" i="1"/>
  <c r="M450" i="1"/>
  <c r="M446" i="1"/>
  <c r="M442" i="1"/>
  <c r="M438" i="1"/>
  <c r="M434" i="1"/>
  <c r="M430" i="1"/>
  <c r="M426" i="1"/>
  <c r="M422" i="1"/>
  <c r="M418" i="1"/>
  <c r="M414" i="1"/>
  <c r="M410" i="1"/>
  <c r="M406" i="1"/>
  <c r="M402" i="1"/>
  <c r="M398" i="1"/>
  <c r="M394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8" i="1"/>
  <c r="M334" i="1"/>
  <c r="M330" i="1"/>
  <c r="M326" i="1"/>
  <c r="M322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150" i="1"/>
  <c r="M773" i="1"/>
  <c r="L513" i="1"/>
  <c r="L511" i="1"/>
  <c r="L509" i="1"/>
  <c r="L507" i="1"/>
  <c r="L505" i="1"/>
  <c r="L502" i="1"/>
  <c r="L501" i="1"/>
  <c r="L498" i="1"/>
  <c r="L497" i="1"/>
  <c r="L494" i="1"/>
  <c r="L493" i="1"/>
  <c r="L490" i="1"/>
  <c r="L489" i="1"/>
  <c r="L486" i="1"/>
  <c r="L485" i="1"/>
  <c r="L482" i="1"/>
  <c r="L481" i="1"/>
  <c r="L478" i="1"/>
  <c r="L477" i="1"/>
  <c r="L474" i="1"/>
  <c r="L473" i="1"/>
  <c r="L470" i="1"/>
  <c r="L469" i="1"/>
  <c r="L466" i="1"/>
  <c r="L465" i="1"/>
  <c r="L462" i="1"/>
  <c r="L461" i="1"/>
  <c r="L458" i="1"/>
  <c r="L457" i="1"/>
  <c r="L454" i="1"/>
  <c r="L453" i="1"/>
  <c r="L450" i="1"/>
  <c r="L449" i="1"/>
  <c r="L446" i="1"/>
  <c r="L445" i="1"/>
  <c r="L442" i="1"/>
  <c r="L441" i="1"/>
  <c r="L438" i="1"/>
  <c r="L437" i="1"/>
  <c r="L434" i="1"/>
  <c r="L433" i="1"/>
  <c r="L430" i="1"/>
  <c r="L429" i="1"/>
  <c r="L426" i="1"/>
  <c r="L425" i="1"/>
  <c r="L422" i="1"/>
  <c r="L421" i="1"/>
  <c r="L418" i="1"/>
  <c r="L417" i="1"/>
  <c r="L414" i="1"/>
  <c r="L413" i="1"/>
  <c r="L410" i="1"/>
  <c r="L409" i="1"/>
  <c r="L406" i="1"/>
  <c r="L405" i="1"/>
  <c r="L402" i="1"/>
  <c r="L401" i="1"/>
  <c r="L398" i="1"/>
  <c r="L397" i="1"/>
  <c r="L394" i="1"/>
  <c r="L393" i="1"/>
  <c r="L390" i="1"/>
  <c r="L389" i="1"/>
  <c r="L386" i="1"/>
  <c r="L385" i="1"/>
  <c r="L382" i="1"/>
  <c r="L381" i="1"/>
  <c r="L378" i="1"/>
  <c r="L377" i="1"/>
  <c r="L374" i="1"/>
  <c r="L373" i="1"/>
  <c r="L370" i="1"/>
  <c r="L369" i="1"/>
  <c r="L366" i="1"/>
  <c r="L365" i="1"/>
  <c r="L362" i="1"/>
  <c r="L361" i="1"/>
  <c r="L358" i="1"/>
  <c r="L357" i="1"/>
  <c r="L354" i="1"/>
  <c r="L353" i="1"/>
  <c r="L350" i="1"/>
  <c r="L349" i="1"/>
  <c r="L346" i="1"/>
  <c r="L345" i="1"/>
  <c r="L342" i="1"/>
  <c r="L341" i="1"/>
  <c r="L338" i="1"/>
  <c r="L337" i="1"/>
  <c r="L334" i="1"/>
  <c r="L333" i="1"/>
  <c r="L330" i="1"/>
  <c r="L329" i="1"/>
  <c r="L326" i="1"/>
  <c r="L325" i="1"/>
  <c r="L322" i="1"/>
  <c r="L321" i="1"/>
  <c r="L318" i="1"/>
  <c r="L317" i="1"/>
  <c r="L314" i="1"/>
  <c r="L313" i="1"/>
  <c r="L310" i="1"/>
  <c r="L309" i="1"/>
  <c r="L306" i="1"/>
  <c r="L305" i="1"/>
  <c r="L302" i="1"/>
  <c r="L301" i="1"/>
  <c r="L298" i="1"/>
  <c r="L297" i="1"/>
  <c r="L294" i="1"/>
  <c r="L293" i="1"/>
  <c r="L290" i="1"/>
  <c r="L289" i="1"/>
  <c r="L286" i="1"/>
  <c r="L285" i="1"/>
  <c r="L282" i="1"/>
  <c r="L281" i="1"/>
  <c r="L278" i="1"/>
  <c r="L277" i="1"/>
  <c r="L274" i="1"/>
  <c r="L273" i="1"/>
  <c r="L270" i="1"/>
  <c r="L269" i="1"/>
  <c r="L266" i="1"/>
  <c r="L265" i="1"/>
  <c r="L262" i="1"/>
  <c r="L261" i="1"/>
  <c r="L258" i="1"/>
  <c r="L257" i="1"/>
  <c r="L254" i="1"/>
  <c r="L253" i="1"/>
  <c r="L250" i="1"/>
  <c r="L249" i="1"/>
  <c r="L246" i="1"/>
  <c r="L245" i="1"/>
  <c r="L242" i="1"/>
  <c r="L241" i="1"/>
  <c r="L238" i="1"/>
  <c r="L237" i="1"/>
  <c r="L234" i="1"/>
  <c r="L233" i="1"/>
  <c r="L230" i="1"/>
  <c r="L229" i="1"/>
  <c r="L226" i="1"/>
  <c r="L225" i="1"/>
  <c r="L222" i="1"/>
  <c r="L221" i="1"/>
  <c r="L218" i="1"/>
  <c r="L217" i="1"/>
  <c r="L214" i="1"/>
  <c r="L213" i="1"/>
  <c r="L210" i="1"/>
  <c r="L209" i="1"/>
  <c r="L206" i="1"/>
  <c r="L205" i="1"/>
  <c r="L202" i="1"/>
  <c r="L201" i="1"/>
  <c r="L198" i="1"/>
  <c r="L197" i="1"/>
  <c r="L194" i="1"/>
  <c r="L193" i="1"/>
  <c r="L190" i="1"/>
  <c r="L189" i="1"/>
  <c r="L186" i="1"/>
  <c r="L185" i="1"/>
  <c r="L182" i="1"/>
  <c r="L181" i="1"/>
  <c r="L178" i="1"/>
  <c r="L177" i="1"/>
  <c r="L174" i="1"/>
  <c r="L173" i="1"/>
  <c r="L170" i="1"/>
  <c r="L169" i="1"/>
  <c r="L166" i="1"/>
  <c r="L165" i="1"/>
  <c r="L162" i="1"/>
  <c r="L161" i="1"/>
  <c r="L158" i="1"/>
  <c r="L157" i="1"/>
  <c r="L154" i="1"/>
  <c r="L153" i="1"/>
  <c r="L150" i="1"/>
  <c r="L149" i="1"/>
  <c r="L146" i="1"/>
  <c r="L145" i="1"/>
  <c r="L142" i="1"/>
  <c r="L141" i="1"/>
  <c r="L138" i="1"/>
  <c r="L137" i="1"/>
  <c r="L134" i="1"/>
  <c r="L133" i="1"/>
  <c r="L130" i="1"/>
  <c r="L129" i="1"/>
  <c r="L126" i="1"/>
  <c r="L125" i="1"/>
  <c r="L122" i="1"/>
  <c r="L121" i="1"/>
  <c r="L118" i="1"/>
  <c r="L117" i="1"/>
  <c r="L114" i="1"/>
  <c r="L113" i="1"/>
  <c r="L110" i="1"/>
  <c r="L109" i="1"/>
  <c r="L106" i="1"/>
  <c r="L105" i="1"/>
  <c r="L102" i="1"/>
  <c r="L101" i="1"/>
  <c r="L98" i="1"/>
  <c r="L97" i="1"/>
  <c r="L94" i="1"/>
  <c r="L93" i="1"/>
  <c r="L90" i="1"/>
  <c r="L89" i="1"/>
  <c r="L86" i="1"/>
  <c r="L85" i="1"/>
  <c r="L82" i="1"/>
  <c r="L81" i="1"/>
  <c r="L78" i="1"/>
  <c r="L77" i="1"/>
  <c r="L74" i="1"/>
  <c r="L73" i="1"/>
  <c r="L70" i="1"/>
  <c r="L69" i="1"/>
  <c r="L66" i="1"/>
  <c r="L65" i="1"/>
  <c r="L62" i="1"/>
  <c r="L61" i="1"/>
  <c r="L58" i="1"/>
  <c r="L57" i="1"/>
  <c r="L54" i="1"/>
  <c r="L53" i="1"/>
  <c r="L50" i="1"/>
  <c r="L49" i="1"/>
  <c r="L46" i="1"/>
  <c r="L45" i="1"/>
  <c r="L42" i="1"/>
  <c r="L41" i="1"/>
  <c r="L38" i="1"/>
  <c r="L37" i="1"/>
  <c r="L34" i="1"/>
  <c r="L33" i="1"/>
  <c r="L30" i="1"/>
  <c r="L29" i="1"/>
  <c r="L26" i="1"/>
  <c r="L25" i="1"/>
  <c r="L22" i="1"/>
  <c r="L21" i="1"/>
  <c r="L18" i="1"/>
  <c r="L17" i="1"/>
  <c r="L14" i="1"/>
  <c r="L13" i="1"/>
  <c r="G6" i="1"/>
  <c r="G5" i="1"/>
  <c r="G3" i="1"/>
  <c r="G4" i="1"/>
  <c r="L774" i="1"/>
  <c r="F5" i="1"/>
  <c r="M503" i="1"/>
  <c r="M501" i="1"/>
  <c r="M499" i="1"/>
  <c r="M497" i="1"/>
  <c r="M495" i="1"/>
  <c r="M493" i="1"/>
  <c r="M491" i="1"/>
  <c r="M489" i="1"/>
  <c r="M487" i="1"/>
  <c r="M485" i="1"/>
  <c r="M483" i="1"/>
  <c r="M481" i="1"/>
  <c r="M479" i="1"/>
  <c r="M477" i="1"/>
  <c r="M475" i="1"/>
  <c r="M473" i="1"/>
  <c r="M471" i="1"/>
  <c r="M469" i="1"/>
  <c r="M467" i="1"/>
  <c r="M465" i="1"/>
  <c r="M463" i="1"/>
  <c r="M461" i="1"/>
  <c r="M459" i="1"/>
  <c r="M457" i="1"/>
  <c r="M455" i="1"/>
  <c r="M453" i="1"/>
  <c r="M451" i="1"/>
  <c r="M449" i="1"/>
  <c r="M447" i="1"/>
  <c r="M445" i="1"/>
  <c r="M443" i="1"/>
  <c r="M441" i="1"/>
  <c r="M439" i="1"/>
  <c r="M437" i="1"/>
  <c r="M435" i="1"/>
  <c r="M433" i="1"/>
  <c r="M431" i="1"/>
  <c r="M429" i="1"/>
  <c r="M427" i="1"/>
  <c r="M425" i="1"/>
  <c r="M423" i="1"/>
  <c r="M421" i="1"/>
  <c r="M419" i="1"/>
  <c r="M417" i="1"/>
  <c r="M415" i="1"/>
  <c r="M413" i="1"/>
  <c r="M411" i="1"/>
  <c r="M409" i="1"/>
  <c r="M407" i="1"/>
  <c r="M405" i="1"/>
  <c r="M403" i="1"/>
  <c r="M401" i="1"/>
  <c r="M399" i="1"/>
  <c r="M397" i="1"/>
  <c r="M395" i="1"/>
  <c r="M393" i="1"/>
  <c r="M391" i="1"/>
  <c r="M389" i="1"/>
  <c r="M387" i="1"/>
  <c r="M385" i="1"/>
  <c r="M383" i="1"/>
  <c r="M381" i="1"/>
  <c r="M379" i="1"/>
  <c r="M377" i="1"/>
  <c r="M375" i="1"/>
  <c r="M373" i="1"/>
  <c r="M371" i="1"/>
  <c r="M369" i="1"/>
  <c r="M367" i="1"/>
  <c r="M365" i="1"/>
  <c r="M363" i="1"/>
  <c r="M361" i="1"/>
  <c r="M359" i="1"/>
  <c r="M357" i="1"/>
  <c r="M355" i="1"/>
  <c r="M353" i="1"/>
  <c r="M351" i="1"/>
  <c r="M349" i="1"/>
  <c r="M347" i="1"/>
  <c r="M345" i="1"/>
  <c r="M343" i="1"/>
  <c r="M341" i="1"/>
  <c r="M339" i="1"/>
  <c r="M337" i="1"/>
  <c r="M335" i="1"/>
  <c r="M333" i="1"/>
  <c r="M331" i="1"/>
  <c r="M329" i="1"/>
  <c r="M327" i="1"/>
  <c r="M325" i="1"/>
  <c r="M323" i="1"/>
  <c r="M321" i="1"/>
  <c r="M319" i="1"/>
  <c r="M317" i="1"/>
  <c r="M315" i="1"/>
  <c r="M313" i="1"/>
  <c r="M311" i="1"/>
  <c r="M309" i="1"/>
  <c r="M307" i="1"/>
  <c r="M305" i="1"/>
  <c r="M303" i="1"/>
  <c r="M301" i="1"/>
  <c r="M299" i="1"/>
  <c r="M297" i="1"/>
  <c r="M295" i="1"/>
  <c r="M293" i="1"/>
  <c r="M291" i="1"/>
  <c r="M289" i="1"/>
  <c r="M287" i="1"/>
  <c r="M285" i="1"/>
  <c r="M283" i="1"/>
  <c r="M281" i="1"/>
  <c r="M279" i="1"/>
  <c r="M277" i="1"/>
  <c r="M275" i="1"/>
  <c r="M273" i="1"/>
  <c r="M271" i="1"/>
  <c r="M269" i="1"/>
  <c r="M267" i="1"/>
  <c r="M265" i="1"/>
  <c r="M263" i="1"/>
  <c r="M261" i="1"/>
  <c r="M259" i="1"/>
  <c r="M257" i="1"/>
  <c r="M255" i="1"/>
  <c r="M253" i="1"/>
  <c r="M251" i="1"/>
  <c r="M249" i="1"/>
  <c r="M247" i="1"/>
  <c r="M245" i="1"/>
  <c r="M243" i="1"/>
  <c r="M241" i="1"/>
  <c r="M239" i="1"/>
  <c r="M237" i="1"/>
  <c r="M235" i="1"/>
  <c r="M233" i="1"/>
  <c r="M231" i="1"/>
  <c r="M229" i="1"/>
  <c r="M227" i="1"/>
  <c r="M225" i="1"/>
  <c r="M223" i="1"/>
  <c r="M221" i="1"/>
  <c r="M219" i="1"/>
  <c r="M217" i="1"/>
  <c r="M215" i="1"/>
  <c r="M213" i="1"/>
  <c r="M211" i="1"/>
  <c r="M209" i="1"/>
  <c r="M207" i="1"/>
  <c r="M205" i="1"/>
  <c r="M203" i="1"/>
  <c r="M201" i="1"/>
  <c r="M199" i="1"/>
  <c r="M197" i="1"/>
  <c r="M195" i="1"/>
  <c r="M193" i="1"/>
  <c r="M191" i="1"/>
  <c r="M189" i="1"/>
  <c r="M187" i="1"/>
  <c r="M185" i="1"/>
  <c r="M183" i="1"/>
  <c r="M181" i="1"/>
  <c r="M179" i="1"/>
  <c r="M177" i="1"/>
  <c r="M175" i="1"/>
  <c r="M173" i="1"/>
  <c r="M171" i="1"/>
  <c r="M169" i="1"/>
  <c r="M167" i="1"/>
  <c r="M165" i="1"/>
  <c r="M163" i="1"/>
  <c r="M161" i="1"/>
  <c r="M159" i="1"/>
  <c r="M157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9" i="1"/>
  <c r="M107" i="1"/>
  <c r="M105" i="1"/>
  <c r="M103" i="1"/>
  <c r="M101" i="1"/>
  <c r="M99" i="1"/>
  <c r="M97" i="1"/>
  <c r="M95" i="1"/>
  <c r="M93" i="1"/>
  <c r="M91" i="1"/>
  <c r="M89" i="1"/>
  <c r="M87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F4" i="1"/>
  <c r="L773" i="1"/>
  <c r="M774" i="1"/>
  <c r="F3" i="1"/>
  <c r="F6" i="1"/>
  <c r="Q2040" i="21"/>
  <c r="R2043" i="21"/>
  <c r="R2044" i="21"/>
  <c r="R2039" i="21"/>
  <c r="K3" i="1"/>
  <c r="K6" i="1"/>
  <c r="R2045" i="21"/>
  <c r="R2050" i="21"/>
  <c r="H10" i="21"/>
  <c r="R2042" i="21"/>
  <c r="B7" i="1"/>
  <c r="K5" i="1"/>
  <c r="B4" i="1"/>
  <c r="R2047" i="21"/>
  <c r="R2049" i="21"/>
  <c r="R2037" i="21"/>
  <c r="R2040" i="21"/>
  <c r="Q2039" i="21"/>
  <c r="K7" i="1"/>
  <c r="B3" i="1"/>
  <c r="B6" i="1"/>
  <c r="R2048" i="21"/>
  <c r="R2041" i="21"/>
  <c r="Q2037" i="21"/>
  <c r="R2036" i="21"/>
  <c r="K8" i="1"/>
  <c r="K4" i="1"/>
  <c r="M10" i="21"/>
  <c r="R2046" i="21"/>
  <c r="M782" i="1" l="1"/>
  <c r="M783" i="1" s="1"/>
  <c r="L782" i="1"/>
  <c r="L783" i="1" s="1"/>
  <c r="N782" i="1"/>
  <c r="N783" i="1" s="1"/>
  <c r="D776" i="1"/>
  <c r="L777" i="1"/>
  <c r="N777" i="1"/>
  <c r="M777" i="1"/>
  <c r="M7" i="1"/>
  <c r="D13" i="25" s="1"/>
  <c r="N6" i="1"/>
  <c r="E12" i="25" s="1"/>
  <c r="E15" i="25" s="1"/>
  <c r="M8" i="1"/>
  <c r="D14" i="25" s="1"/>
  <c r="L8" i="1"/>
  <c r="C14" i="25" s="1"/>
  <c r="N5" i="1"/>
  <c r="M2" i="1"/>
  <c r="C7" i="25"/>
  <c r="N7" i="1"/>
  <c r="E13" i="25" s="1"/>
  <c r="N3" i="1"/>
  <c r="N8" i="1"/>
  <c r="E14" i="25" s="1"/>
  <c r="N4" i="1"/>
  <c r="M5" i="1"/>
  <c r="M3" i="1"/>
  <c r="L7" i="1"/>
  <c r="C13" i="25" s="1"/>
  <c r="L3" i="1"/>
  <c r="L6" i="1"/>
  <c r="C12" i="25" s="1"/>
  <c r="C15" i="25" s="1"/>
  <c r="L5" i="1"/>
  <c r="L4" i="1"/>
  <c r="G8" i="1"/>
  <c r="M1" i="1"/>
  <c r="M6" i="1"/>
  <c r="D12" i="25" s="1"/>
  <c r="D15" i="25" s="1"/>
  <c r="M4" i="1"/>
  <c r="H8" i="1"/>
  <c r="N1" i="1"/>
  <c r="O2036" i="21"/>
  <c r="L2036" i="21" s="1"/>
  <c r="Q2043" i="21" s="1"/>
  <c r="Q2036" i="21"/>
  <c r="J2" i="1"/>
  <c r="D5" i="25"/>
  <c r="D7" i="25"/>
  <c r="E7" i="25"/>
  <c r="E5" i="25"/>
  <c r="I15" i="25"/>
  <c r="I2" i="1"/>
  <c r="J1" i="1"/>
  <c r="J8" i="1" s="1"/>
  <c r="I1" i="1"/>
  <c r="R1" i="21"/>
  <c r="R2038" i="21"/>
  <c r="R1" i="1" l="1" a="1"/>
  <c r="R1" i="1" s="1"/>
  <c r="M780" i="1"/>
  <c r="N780" i="1"/>
  <c r="D11" i="25"/>
  <c r="M778" i="1"/>
  <c r="M779" i="1" s="1"/>
  <c r="L780" i="1"/>
  <c r="C11" i="25"/>
  <c r="L778" i="1"/>
  <c r="L779" i="1" s="1"/>
  <c r="E11" i="25"/>
  <c r="N778" i="1"/>
  <c r="N779" i="1" s="1"/>
  <c r="M9" i="21"/>
  <c r="V9" i="21" s="1"/>
  <c r="C8" i="25"/>
  <c r="R5" i="1"/>
  <c r="R665" i="1" s="1"/>
  <c r="C86" i="25"/>
  <c r="C87" i="25" s="1"/>
  <c r="C88" i="25" s="1"/>
  <c r="C89" i="25" s="1"/>
  <c r="C90" i="25" s="1"/>
  <c r="C91" i="25" s="1"/>
  <c r="C19" i="25"/>
  <c r="C9" i="25"/>
  <c r="C17" i="25"/>
  <c r="C18" i="25"/>
  <c r="E19" i="25"/>
  <c r="D17" i="25"/>
  <c r="H17" i="25" s="1"/>
  <c r="E18" i="25"/>
  <c r="P2" i="1"/>
  <c r="S1" i="1"/>
  <c r="P190" i="1"/>
  <c r="P235" i="1"/>
  <c r="P168" i="1"/>
  <c r="P200" i="1"/>
  <c r="G4" i="25"/>
  <c r="G5" i="25" s="1"/>
  <c r="P55" i="1"/>
  <c r="P438" i="1"/>
  <c r="P30" i="1"/>
  <c r="P317" i="1"/>
  <c r="P445" i="1"/>
  <c r="P507" i="1"/>
  <c r="P765" i="1"/>
  <c r="P700" i="1"/>
  <c r="P57" i="1"/>
  <c r="P20" i="1"/>
  <c r="P117" i="1"/>
  <c r="P281" i="1"/>
  <c r="P390" i="1"/>
  <c r="P244" i="1"/>
  <c r="P321" i="1"/>
  <c r="P615" i="1"/>
  <c r="P623" i="1"/>
  <c r="P647" i="1"/>
  <c r="P703" i="1"/>
  <c r="P66" i="1"/>
  <c r="P130" i="1"/>
  <c r="P89" i="1"/>
  <c r="P459" i="1"/>
  <c r="P469" i="1"/>
  <c r="P298" i="1"/>
  <c r="P553" i="1"/>
  <c r="P732" i="1"/>
  <c r="P714" i="1"/>
  <c r="P699" i="1"/>
  <c r="P586" i="1"/>
  <c r="P555" i="1"/>
  <c r="P305" i="1"/>
  <c r="C24" i="25" a="1"/>
  <c r="D86" i="25"/>
  <c r="D87" i="25" s="1"/>
  <c r="D88" i="25" s="1"/>
  <c r="D89" i="25" s="1"/>
  <c r="D90" i="25" s="1"/>
  <c r="D91" i="25" s="1"/>
  <c r="D18" i="25"/>
  <c r="D19" i="25"/>
  <c r="S5" i="1"/>
  <c r="N9" i="21"/>
  <c r="W9" i="21" s="1"/>
  <c r="D8" i="25"/>
  <c r="D9" i="25"/>
  <c r="E9" i="25"/>
  <c r="T5" i="1"/>
  <c r="E8" i="25"/>
  <c r="E86" i="25"/>
  <c r="E87" i="25" s="1"/>
  <c r="E88" i="25" s="1"/>
  <c r="E89" i="25" s="1"/>
  <c r="E90" i="25" s="1"/>
  <c r="E91" i="25" s="1"/>
  <c r="E17" i="25"/>
  <c r="O9" i="21"/>
  <c r="X9" i="21" s="1"/>
  <c r="K11" i="21"/>
  <c r="E2011" i="21"/>
  <c r="E2012" i="21"/>
  <c r="B2012" i="21"/>
  <c r="H11" i="21"/>
  <c r="B2011" i="21"/>
  <c r="C2011" i="21"/>
  <c r="C2012" i="21"/>
  <c r="I11" i="21"/>
  <c r="I8" i="21" s="1"/>
  <c r="I9" i="21" s="1"/>
  <c r="L11" i="21"/>
  <c r="F2012" i="21"/>
  <c r="F2011" i="21"/>
  <c r="D2011" i="21"/>
  <c r="D2012" i="21"/>
  <c r="J11" i="21"/>
  <c r="P1" i="1"/>
  <c r="V1" i="1"/>
  <c r="I8" i="1"/>
  <c r="O1" i="1"/>
  <c r="U1" i="1"/>
  <c r="O211" i="1"/>
  <c r="O213" i="1"/>
  <c r="O781" i="1"/>
  <c r="O782" i="1" s="1"/>
  <c r="O783" i="1" s="1"/>
  <c r="O251" i="1"/>
  <c r="O233" i="1"/>
  <c r="O510" i="1"/>
  <c r="O664" i="1"/>
  <c r="O273" i="1"/>
  <c r="O429" i="1"/>
  <c r="O101" i="1"/>
  <c r="O669" i="1"/>
  <c r="O464" i="1"/>
  <c r="O269" i="1"/>
  <c r="O675" i="1"/>
  <c r="O690" i="1"/>
  <c r="O674" i="1"/>
  <c r="O658" i="1"/>
  <c r="O642" i="1"/>
  <c r="O626" i="1"/>
  <c r="O594" i="1"/>
  <c r="O578" i="1"/>
  <c r="O470" i="1"/>
  <c r="O342" i="1"/>
  <c r="O110" i="1"/>
  <c r="O91" i="1"/>
  <c r="O2" i="1"/>
  <c r="T1" i="1" l="1"/>
  <c r="R619" i="1"/>
  <c r="R126" i="1"/>
  <c r="G6" i="25"/>
  <c r="G7" i="25" s="1"/>
  <c r="G9" i="25" s="1"/>
  <c r="P781" i="1"/>
  <c r="P782" i="1" s="1"/>
  <c r="P783" i="1" s="1"/>
  <c r="R191" i="1"/>
  <c r="R179" i="1"/>
  <c r="R636" i="1"/>
  <c r="R449" i="1"/>
  <c r="R205" i="1"/>
  <c r="R303" i="1"/>
  <c r="R760" i="1"/>
  <c r="R222" i="1"/>
  <c r="R432" i="1"/>
  <c r="R628" i="1"/>
  <c r="R689" i="1"/>
  <c r="R713" i="1"/>
  <c r="R298" i="1"/>
  <c r="R12" i="1"/>
  <c r="R50" i="1"/>
  <c r="R749" i="1"/>
  <c r="R93" i="1"/>
  <c r="R372" i="1"/>
  <c r="R306" i="1"/>
  <c r="R166" i="1"/>
  <c r="R95" i="1"/>
  <c r="R151" i="1"/>
  <c r="R490" i="1"/>
  <c r="R697" i="1"/>
  <c r="R442" i="1"/>
  <c r="R719" i="1"/>
  <c r="R67" i="1"/>
  <c r="R278" i="1"/>
  <c r="R322" i="1"/>
  <c r="R121" i="1"/>
  <c r="R27" i="1"/>
  <c r="R717" i="1"/>
  <c r="R641" i="1"/>
  <c r="R582" i="1"/>
  <c r="R35" i="1"/>
  <c r="R390" i="1"/>
  <c r="R605" i="1"/>
  <c r="R270" i="1"/>
  <c r="R170" i="1"/>
  <c r="R207" i="1"/>
  <c r="R756" i="1"/>
  <c r="R232" i="1"/>
  <c r="R736" i="1"/>
  <c r="R113" i="1"/>
  <c r="R757" i="1"/>
  <c r="R51" i="1"/>
  <c r="R727" i="1"/>
  <c r="R21" i="1"/>
  <c r="R518" i="1"/>
  <c r="R674" i="1"/>
  <c r="R281" i="1"/>
  <c r="R724" i="1"/>
  <c r="R140" i="1"/>
  <c r="R466" i="1"/>
  <c r="R685" i="1"/>
  <c r="R54" i="1"/>
  <c r="R118" i="1"/>
  <c r="R583" i="1"/>
  <c r="R184" i="1"/>
  <c r="R419" i="1"/>
  <c r="R28" i="1"/>
  <c r="R436" i="1"/>
  <c r="R291" i="1"/>
  <c r="R375" i="1"/>
  <c r="R474" i="1"/>
  <c r="R407" i="1"/>
  <c r="R197" i="1"/>
  <c r="R324" i="1"/>
  <c r="R424" i="1"/>
  <c r="R195" i="1"/>
  <c r="R202" i="1"/>
  <c r="R481" i="1"/>
  <c r="R683" i="1"/>
  <c r="R679" i="1"/>
  <c r="R83" i="1"/>
  <c r="R405" i="1"/>
  <c r="R522" i="1"/>
  <c r="R444" i="1"/>
  <c r="R382" i="1"/>
  <c r="R71" i="1"/>
  <c r="R621" i="1"/>
  <c r="R397" i="1"/>
  <c r="R218" i="1"/>
  <c r="R429" i="1"/>
  <c r="R433" i="1"/>
  <c r="R69" i="1"/>
  <c r="R172" i="1"/>
  <c r="P271" i="1"/>
  <c r="P481" i="1"/>
  <c r="P545" i="1"/>
  <c r="P389" i="1"/>
  <c r="P767" i="1"/>
  <c r="P360" i="1"/>
  <c r="P467" i="1"/>
  <c r="R725" i="1"/>
  <c r="R766" i="1"/>
  <c r="R670" i="1"/>
  <c r="R418" i="1"/>
  <c r="R640" i="1"/>
  <c r="R336" i="1"/>
  <c r="R512" i="1"/>
  <c r="R311" i="1"/>
  <c r="R120" i="1"/>
  <c r="R718" i="1"/>
  <c r="R26" i="1"/>
  <c r="R401" i="1"/>
  <c r="R562" i="1"/>
  <c r="R482" i="1"/>
  <c r="R472" i="1"/>
  <c r="R520" i="1"/>
  <c r="R290" i="1"/>
  <c r="R129" i="1"/>
  <c r="R611" i="1"/>
  <c r="R389" i="1"/>
  <c r="R560" i="1"/>
  <c r="R17" i="1"/>
  <c r="R610" i="1"/>
  <c r="R712" i="1"/>
  <c r="R260" i="1"/>
  <c r="R743" i="1"/>
  <c r="R711" i="1"/>
  <c r="R66" i="1"/>
  <c r="R97" i="1"/>
  <c r="P611" i="1"/>
  <c r="R255" i="1"/>
  <c r="R598" i="1"/>
  <c r="R56" i="1"/>
  <c r="R339" i="1"/>
  <c r="R573" i="1"/>
  <c r="R729" i="1"/>
  <c r="R85" i="1"/>
  <c r="R351" i="1"/>
  <c r="R286" i="1"/>
  <c r="R96" i="1"/>
  <c r="R37" i="1"/>
  <c r="R295" i="1"/>
  <c r="R208" i="1"/>
  <c r="R374" i="1"/>
  <c r="R408" i="1"/>
  <c r="R735" i="1"/>
  <c r="R328" i="1"/>
  <c r="R399" i="1"/>
  <c r="R526" i="1"/>
  <c r="R110" i="1"/>
  <c r="R144" i="1"/>
  <c r="R577" i="1"/>
  <c r="R81" i="1"/>
  <c r="R284" i="1"/>
  <c r="R316" i="1"/>
  <c r="R609" i="1"/>
  <c r="R570" i="1"/>
  <c r="R247" i="1"/>
  <c r="R136" i="1"/>
  <c r="R629" i="1"/>
  <c r="R30" i="1"/>
  <c r="R354" i="1"/>
  <c r="R292" i="1"/>
  <c r="R345" i="1"/>
  <c r="R632" i="1"/>
  <c r="R728" i="1"/>
  <c r="R175" i="1"/>
  <c r="R123" i="1"/>
  <c r="R661" i="1"/>
  <c r="R188" i="1"/>
  <c r="R747" i="1"/>
  <c r="R588" i="1"/>
  <c r="R156" i="1"/>
  <c r="R52" i="1"/>
  <c r="R467" i="1"/>
  <c r="R637" i="1"/>
  <c r="R182" i="1"/>
  <c r="R776" i="1"/>
  <c r="R167" i="1"/>
  <c r="R414" i="1"/>
  <c r="R427" i="1"/>
  <c r="R346" i="1"/>
  <c r="R74" i="1"/>
  <c r="R237" i="1"/>
  <c r="R528" i="1"/>
  <c r="R332" i="1"/>
  <c r="R180" i="1"/>
  <c r="R259" i="1"/>
  <c r="R677" i="1"/>
  <c r="R654" i="1"/>
  <c r="R645" i="1"/>
  <c r="R32" i="1"/>
  <c r="R774" i="1"/>
  <c r="R142" i="1"/>
  <c r="R25" i="1"/>
  <c r="R164" i="1"/>
  <c r="R557" i="1"/>
  <c r="R614" i="1"/>
  <c r="R613" i="1"/>
  <c r="R176" i="1"/>
  <c r="R133" i="1"/>
  <c r="R315" i="1"/>
  <c r="R31" i="1"/>
  <c r="R708" i="1"/>
  <c r="R378" i="1"/>
  <c r="R715" i="1"/>
  <c r="R648" i="1"/>
  <c r="R108" i="1"/>
  <c r="R647" i="1"/>
  <c r="R737" i="1"/>
  <c r="R639" i="1"/>
  <c r="R638" i="1"/>
  <c r="R177" i="1"/>
  <c r="R173" i="1"/>
  <c r="R44" i="1"/>
  <c r="R63" i="1"/>
  <c r="R101" i="1"/>
  <c r="R659" i="1"/>
  <c r="R226" i="1"/>
  <c r="R285" i="1"/>
  <c r="R72" i="1"/>
  <c r="R710" i="1"/>
  <c r="R400" i="1"/>
  <c r="R19" i="1"/>
  <c r="R361" i="1"/>
  <c r="R78" i="1"/>
  <c r="R604" i="1"/>
  <c r="R243" i="1"/>
  <c r="R699" i="1"/>
  <c r="R257" i="1"/>
  <c r="R137" i="1"/>
  <c r="R591" i="1"/>
  <c r="R236" i="1"/>
  <c r="R676" i="1"/>
  <c r="R220" i="1"/>
  <c r="R543" i="1"/>
  <c r="R551" i="1"/>
  <c r="R453" i="1"/>
  <c r="R455" i="1"/>
  <c r="R519" i="1"/>
  <c r="R373" i="1"/>
  <c r="R531" i="1"/>
  <c r="R233" i="1"/>
  <c r="R103" i="1"/>
  <c r="R293" i="1"/>
  <c r="R595" i="1"/>
  <c r="R454" i="1"/>
  <c r="R485" i="1"/>
  <c r="R535" i="1"/>
  <c r="R46" i="1"/>
  <c r="R231" i="1"/>
  <c r="R258" i="1"/>
  <c r="R152" i="1"/>
  <c r="R555" i="1"/>
  <c r="R206" i="1"/>
  <c r="R154" i="1"/>
  <c r="R107" i="1"/>
  <c r="R94" i="1"/>
  <c r="R620" i="1"/>
  <c r="R224" i="1"/>
  <c r="R217" i="1"/>
  <c r="R616" i="1"/>
  <c r="R463" i="1"/>
  <c r="R765" i="1"/>
  <c r="R158" i="1"/>
  <c r="R391" i="1"/>
  <c r="R484" i="1"/>
  <c r="R430" i="1"/>
  <c r="R350" i="1"/>
  <c r="R617" i="1"/>
  <c r="R581" i="1"/>
  <c r="R98" i="1"/>
  <c r="R496" i="1"/>
  <c r="R337" i="1"/>
  <c r="R682" i="1"/>
  <c r="R362" i="1"/>
  <c r="R773" i="1"/>
  <c r="R700" i="1"/>
  <c r="R730" i="1"/>
  <c r="R527" i="1"/>
  <c r="R479" i="1"/>
  <c r="R128" i="1"/>
  <c r="R266" i="1"/>
  <c r="R501" i="1"/>
  <c r="R395" i="1"/>
  <c r="R759" i="1"/>
  <c r="R662" i="1"/>
  <c r="R758" i="1"/>
  <c r="R227" i="1"/>
  <c r="R16" i="1"/>
  <c r="R657" i="1"/>
  <c r="R249" i="1"/>
  <c r="R335" i="1"/>
  <c r="R425" i="1"/>
  <c r="R646" i="1"/>
  <c r="R707" i="1"/>
  <c r="R668" i="1"/>
  <c r="R360" i="1"/>
  <c r="R695" i="1"/>
  <c r="R508" i="1"/>
  <c r="R734" i="1"/>
  <c r="R357" i="1"/>
  <c r="R483" i="1"/>
  <c r="R272" i="1"/>
  <c r="R541" i="1"/>
  <c r="R386" i="1"/>
  <c r="R13" i="1"/>
  <c r="R342" i="1"/>
  <c r="R505" i="1"/>
  <c r="R513" i="1"/>
  <c r="R381" i="1"/>
  <c r="R309" i="1"/>
  <c r="R325" i="1"/>
  <c r="R650" i="1"/>
  <c r="R692" i="1"/>
  <c r="R477" i="1"/>
  <c r="R568" i="1"/>
  <c r="R767" i="1"/>
  <c r="R532" i="1"/>
  <c r="R277" i="1"/>
  <c r="R624" i="1"/>
  <c r="R475" i="1"/>
  <c r="R161" i="1"/>
  <c r="R746" i="1"/>
  <c r="R131" i="1"/>
  <c r="R262" i="1"/>
  <c r="R550" i="1"/>
  <c r="R38" i="1"/>
  <c r="R55" i="1"/>
  <c r="R209" i="1"/>
  <c r="R39" i="1"/>
  <c r="R652" i="1"/>
  <c r="R618" i="1"/>
  <c r="R100" i="1"/>
  <c r="R428" i="1"/>
  <c r="R221" i="1"/>
  <c r="R384" i="1"/>
  <c r="R296" i="1"/>
  <c r="R104" i="1"/>
  <c r="R406" i="1"/>
  <c r="R145" i="1"/>
  <c r="R678" i="1"/>
  <c r="R487" i="1"/>
  <c r="R504" i="1"/>
  <c r="R33" i="1"/>
  <c r="R153" i="1"/>
  <c r="R214" i="1"/>
  <c r="R753" i="1"/>
  <c r="R547" i="1"/>
  <c r="R122" i="1"/>
  <c r="R125" i="1"/>
  <c r="R458" i="1"/>
  <c r="R312" i="1"/>
  <c r="R190" i="1"/>
  <c r="R274" i="1"/>
  <c r="R701" i="1"/>
  <c r="R660" i="1"/>
  <c r="R388" i="1"/>
  <c r="R506" i="1"/>
  <c r="R228" i="1"/>
  <c r="R731" i="1"/>
  <c r="R503" i="1"/>
  <c r="R741" i="1"/>
  <c r="R42" i="1"/>
  <c r="R368" i="1"/>
  <c r="R564" i="1"/>
  <c r="R377" i="1"/>
  <c r="R234" i="1"/>
  <c r="R653" i="1"/>
  <c r="R511" i="1"/>
  <c r="R60" i="1"/>
  <c r="R23" i="1"/>
  <c r="R589" i="1"/>
  <c r="R403" i="1"/>
  <c r="R739" i="1"/>
  <c r="R556" i="1"/>
  <c r="R47" i="1"/>
  <c r="R627" i="1"/>
  <c r="R409" i="1"/>
  <c r="R329" i="1"/>
  <c r="R507" i="1"/>
  <c r="R326" i="1"/>
  <c r="R148" i="1"/>
  <c r="R586" i="1"/>
  <c r="R371" i="1"/>
  <c r="R11" i="1"/>
  <c r="R471" i="1"/>
  <c r="R157" i="1"/>
  <c r="R235" i="1"/>
  <c r="R706" i="1"/>
  <c r="R57" i="1"/>
  <c r="R576" i="1"/>
  <c r="R34" i="1"/>
  <c r="R241" i="1"/>
  <c r="R307" i="1"/>
  <c r="R86" i="1"/>
  <c r="R330" i="1"/>
  <c r="R305" i="1"/>
  <c r="R62" i="1"/>
  <c r="R488" i="1"/>
  <c r="R422" i="1"/>
  <c r="R201" i="1"/>
  <c r="R548" i="1"/>
  <c r="R355" i="1"/>
  <c r="R239" i="1"/>
  <c r="R625" i="1"/>
  <c r="R112" i="1"/>
  <c r="R160" i="1"/>
  <c r="R476" i="1"/>
  <c r="R304" i="1"/>
  <c r="R437" i="1"/>
  <c r="R452" i="1"/>
  <c r="R252" i="1"/>
  <c r="R563" i="1"/>
  <c r="R88" i="1"/>
  <c r="R344" i="1"/>
  <c r="R347" i="1"/>
  <c r="R666" i="1"/>
  <c r="R321" i="1"/>
  <c r="R146" i="1"/>
  <c r="R254" i="1"/>
  <c r="R87" i="1"/>
  <c r="R579" i="1"/>
  <c r="R421" i="1"/>
  <c r="R494" i="1"/>
  <c r="R265" i="1"/>
  <c r="R495" i="1"/>
  <c r="R499" i="1"/>
  <c r="R387" i="1"/>
  <c r="R43" i="1"/>
  <c r="R393" i="1"/>
  <c r="R143" i="1"/>
  <c r="R150" i="1"/>
  <c r="R536" i="1"/>
  <c r="R565" i="1"/>
  <c r="R473" i="1"/>
  <c r="R383" i="1"/>
  <c r="R308" i="1"/>
  <c r="R352" i="1"/>
  <c r="R439" i="1"/>
  <c r="R300" i="1"/>
  <c r="R200" i="1"/>
  <c r="R358" i="1"/>
  <c r="R320" i="1"/>
  <c r="R280" i="1"/>
  <c r="R376" i="1"/>
  <c r="R553" i="1"/>
  <c r="R651" i="1"/>
  <c r="R105" i="1"/>
  <c r="R423" i="1"/>
  <c r="R703" i="1"/>
  <c r="R630" i="1"/>
  <c r="R219" i="1"/>
  <c r="R212" i="1"/>
  <c r="R663" i="1"/>
  <c r="R379" i="1"/>
  <c r="R742" i="1"/>
  <c r="R751" i="1"/>
  <c r="R155" i="1"/>
  <c r="R593" i="1"/>
  <c r="R515" i="1"/>
  <c r="R690" i="1"/>
  <c r="R364" i="1"/>
  <c r="R480" i="1"/>
  <c r="R79" i="1"/>
  <c r="R117" i="1"/>
  <c r="R465" i="1"/>
  <c r="R642" i="1"/>
  <c r="R124" i="1"/>
  <c r="R534" i="1"/>
  <c r="R533" i="1"/>
  <c r="R671" i="1"/>
  <c r="R196" i="1"/>
  <c r="R420" i="1"/>
  <c r="R29" i="1"/>
  <c r="R162" i="1"/>
  <c r="R171" i="1"/>
  <c r="R626" i="1"/>
  <c r="R109" i="1"/>
  <c r="R194" i="1"/>
  <c r="R440" i="1"/>
  <c r="R392" i="1"/>
  <c r="R745" i="1"/>
  <c r="R80" i="1"/>
  <c r="R253" i="1"/>
  <c r="R58" i="1"/>
  <c r="R203" i="1"/>
  <c r="R363" i="1"/>
  <c r="R431" i="1"/>
  <c r="R99" i="1"/>
  <c r="R213" i="1"/>
  <c r="R538" i="1"/>
  <c r="R299" i="1"/>
  <c r="R132" i="1"/>
  <c r="R84" i="1"/>
  <c r="R561" i="1"/>
  <c r="R82" i="1"/>
  <c r="R521" i="1"/>
  <c r="R603" i="1"/>
  <c r="R174" i="1"/>
  <c r="R601" i="1"/>
  <c r="R524" i="1"/>
  <c r="R251" i="1"/>
  <c r="R41" i="1"/>
  <c r="R398" i="1"/>
  <c r="R380" i="1"/>
  <c r="R525" i="1"/>
  <c r="R343" i="1"/>
  <c r="R276" i="1"/>
  <c r="R752" i="1"/>
  <c r="R438" i="1"/>
  <c r="R456" i="1"/>
  <c r="R567" i="1"/>
  <c r="R225" i="1"/>
  <c r="R587" i="1"/>
  <c r="R696" i="1"/>
  <c r="R365" i="1"/>
  <c r="R139" i="1"/>
  <c r="R517" i="1"/>
  <c r="R185" i="1"/>
  <c r="R215" i="1"/>
  <c r="R655" i="1"/>
  <c r="R459" i="1"/>
  <c r="R327" i="1"/>
  <c r="R192" i="1"/>
  <c r="R319" i="1"/>
  <c r="R275" i="1"/>
  <c r="R68" i="1"/>
  <c r="R478" i="1"/>
  <c r="R590" i="1"/>
  <c r="R744" i="1"/>
  <c r="R349" i="1"/>
  <c r="R635" i="1"/>
  <c r="R402" i="1"/>
  <c r="R411" i="1"/>
  <c r="R187" i="1"/>
  <c r="R510" i="1"/>
  <c r="R240" i="1"/>
  <c r="R15" i="1"/>
  <c r="R435" i="1"/>
  <c r="R552" i="1"/>
  <c r="R608" i="1"/>
  <c r="R106" i="1"/>
  <c r="R181" i="1"/>
  <c r="R267" i="1"/>
  <c r="R263" i="1"/>
  <c r="R732" i="1"/>
  <c r="R333" i="1"/>
  <c r="R341" i="1"/>
  <c r="R396" i="1"/>
  <c r="R441" i="1"/>
  <c r="R549" i="1"/>
  <c r="R733" i="1"/>
  <c r="R462" i="1"/>
  <c r="R256" i="1"/>
  <c r="R417" i="1"/>
  <c r="R115" i="1"/>
  <c r="R434" i="1"/>
  <c r="R763" i="1"/>
  <c r="R353" i="1"/>
  <c r="R248" i="1"/>
  <c r="R691" i="1"/>
  <c r="R223" i="1"/>
  <c r="R540" i="1"/>
  <c r="R457" i="1"/>
  <c r="R40" i="1"/>
  <c r="R723" i="1"/>
  <c r="R313" i="1"/>
  <c r="R183" i="1"/>
  <c r="R229" i="1"/>
  <c r="R159" i="1"/>
  <c r="R77" i="1"/>
  <c r="R426" i="1"/>
  <c r="R446" i="1"/>
  <c r="R748" i="1"/>
  <c r="R415" i="1"/>
  <c r="R770" i="1"/>
  <c r="R216" i="1"/>
  <c r="R664" i="1"/>
  <c r="R698" i="1"/>
  <c r="R599" i="1"/>
  <c r="R20" i="1"/>
  <c r="R450" i="1"/>
  <c r="R130" i="1"/>
  <c r="R134" i="1"/>
  <c r="R288" i="1"/>
  <c r="R559" i="1"/>
  <c r="R566" i="1"/>
  <c r="R764" i="1"/>
  <c r="R530" i="1"/>
  <c r="R486" i="1"/>
  <c r="R14" i="1"/>
  <c r="R186" i="1"/>
  <c r="R761" i="1"/>
  <c r="R775" i="1"/>
  <c r="R498" i="1"/>
  <c r="R168" i="1"/>
  <c r="R36" i="1"/>
  <c r="R70" i="1"/>
  <c r="R658" i="1"/>
  <c r="R413" i="1"/>
  <c r="R91" i="1"/>
  <c r="R283" i="1"/>
  <c r="R740" i="1"/>
  <c r="R461" i="1"/>
  <c r="R244" i="1"/>
  <c r="R366" i="1"/>
  <c r="R138" i="1"/>
  <c r="R404" i="1"/>
  <c r="R514" i="1"/>
  <c r="R445" i="1"/>
  <c r="R768" i="1"/>
  <c r="R597" i="1"/>
  <c r="R331" i="1"/>
  <c r="R594" i="1"/>
  <c r="R338" i="1"/>
  <c r="R721" i="1"/>
  <c r="R497" i="1"/>
  <c r="R694" i="1"/>
  <c r="R367" i="1"/>
  <c r="R410" i="1"/>
  <c r="R238" i="1"/>
  <c r="R163" i="1"/>
  <c r="R754" i="1"/>
  <c r="R722" i="1"/>
  <c r="R114" i="1"/>
  <c r="R165" i="1"/>
  <c r="R451" i="1"/>
  <c r="R572" i="1"/>
  <c r="R211" i="1"/>
  <c r="R369" i="1"/>
  <c r="R546" i="1"/>
  <c r="R64" i="1"/>
  <c r="R545" i="1"/>
  <c r="R575" i="1"/>
  <c r="R264" i="1"/>
  <c r="R53" i="1"/>
  <c r="R464" i="1"/>
  <c r="P248" i="1"/>
  <c r="P485" i="1"/>
  <c r="P718" i="1"/>
  <c r="P213" i="1"/>
  <c r="R10" i="1"/>
  <c r="R769" i="1"/>
  <c r="R537" i="1"/>
  <c r="R772" i="1"/>
  <c r="R673" i="1"/>
  <c r="R359" i="1"/>
  <c r="R348" i="1"/>
  <c r="R702" i="1"/>
  <c r="R230" i="1"/>
  <c r="R149" i="1"/>
  <c r="R261" i="1"/>
  <c r="R542" i="1"/>
  <c r="R634" i="1"/>
  <c r="R554" i="1"/>
  <c r="R592" i="1"/>
  <c r="R529" i="1"/>
  <c r="R90" i="1"/>
  <c r="R111" i="1"/>
  <c r="R584" i="1"/>
  <c r="R297" i="1"/>
  <c r="R198" i="1"/>
  <c r="R73" i="1"/>
  <c r="R22" i="1"/>
  <c r="R675" i="1"/>
  <c r="R705" i="1"/>
  <c r="R334" i="1"/>
  <c r="R726" i="1"/>
  <c r="R738" i="1"/>
  <c r="R574" i="1"/>
  <c r="R394" i="1"/>
  <c r="R684" i="1"/>
  <c r="R693" i="1"/>
  <c r="R178" i="1"/>
  <c r="R600" i="1"/>
  <c r="R370" i="1"/>
  <c r="R704" i="1"/>
  <c r="R709" i="1"/>
  <c r="R489" i="1"/>
  <c r="R294" i="1"/>
  <c r="R242" i="1"/>
  <c r="R681" i="1"/>
  <c r="R656" i="1"/>
  <c r="R469" i="1"/>
  <c r="R502" i="1"/>
  <c r="R606" i="1"/>
  <c r="R448" i="1"/>
  <c r="R602" i="1"/>
  <c r="R210" i="1"/>
  <c r="R558" i="1"/>
  <c r="R119" i="1"/>
  <c r="R460" i="1"/>
  <c r="R596" i="1"/>
  <c r="R302" i="1"/>
  <c r="R45" i="1"/>
  <c r="R416" i="1"/>
  <c r="R493" i="1"/>
  <c r="R287" i="1"/>
  <c r="R141" i="1"/>
  <c r="R89" i="1"/>
  <c r="R470" i="1"/>
  <c r="R282" i="1"/>
  <c r="R569" i="1"/>
  <c r="R755" i="1"/>
  <c r="R443" i="1"/>
  <c r="R649" i="1"/>
  <c r="R279" i="1"/>
  <c r="R301" i="1"/>
  <c r="R622" i="1"/>
  <c r="R189" i="1"/>
  <c r="R492" i="1"/>
  <c r="R61" i="1"/>
  <c r="R199" i="1"/>
  <c r="R193" i="1"/>
  <c r="R615" i="1"/>
  <c r="R268" i="1"/>
  <c r="R686" i="1"/>
  <c r="R644" i="1"/>
  <c r="R680" i="1"/>
  <c r="R289" i="1"/>
  <c r="R623" i="1"/>
  <c r="R523" i="1"/>
  <c r="R500" i="1"/>
  <c r="R75" i="1"/>
  <c r="R318" i="1"/>
  <c r="R385" i="1"/>
  <c r="R720" i="1"/>
  <c r="R688" i="1"/>
  <c r="R250" i="1"/>
  <c r="R271" i="1"/>
  <c r="R509" i="1"/>
  <c r="R539" i="1"/>
  <c r="R65" i="1"/>
  <c r="R135" i="1"/>
  <c r="R76" i="1"/>
  <c r="R102" i="1"/>
  <c r="R571" i="1"/>
  <c r="R49" i="1"/>
  <c r="R127" i="1"/>
  <c r="R92" i="1"/>
  <c r="R544" i="1"/>
  <c r="R631" i="1"/>
  <c r="R169" i="1"/>
  <c r="R607" i="1"/>
  <c r="R317" i="1"/>
  <c r="R714" i="1"/>
  <c r="R447" i="1"/>
  <c r="R204" i="1"/>
  <c r="R716" i="1"/>
  <c r="R116" i="1"/>
  <c r="R585" i="1"/>
  <c r="R147" i="1"/>
  <c r="R669" i="1"/>
  <c r="R580" i="1"/>
  <c r="R771" i="1"/>
  <c r="R323" i="1"/>
  <c r="R340" i="1"/>
  <c r="R310" i="1"/>
  <c r="R468" i="1"/>
  <c r="R672" i="1"/>
  <c r="R762" i="1"/>
  <c r="R412" i="1"/>
  <c r="R516" i="1"/>
  <c r="R750" i="1"/>
  <c r="R687" i="1"/>
  <c r="R667" i="1"/>
  <c r="R48" i="1"/>
  <c r="R643" i="1"/>
  <c r="R356" i="1"/>
  <c r="R578" i="1"/>
  <c r="R314" i="1"/>
  <c r="R633" i="1"/>
  <c r="R245" i="1"/>
  <c r="R273" i="1"/>
  <c r="R24" i="1"/>
  <c r="R612" i="1"/>
  <c r="R59" i="1"/>
  <c r="R18" i="1"/>
  <c r="R269" i="1"/>
  <c r="R491" i="1"/>
  <c r="R246" i="1"/>
  <c r="P357" i="1"/>
  <c r="O521" i="1"/>
  <c r="P427" i="1"/>
  <c r="P241" i="1"/>
  <c r="P405" i="1"/>
  <c r="P508" i="1"/>
  <c r="P675" i="1"/>
  <c r="P87" i="1"/>
  <c r="P514" i="1"/>
  <c r="P452" i="1"/>
  <c r="P558" i="1"/>
  <c r="P442" i="1"/>
  <c r="P126" i="1"/>
  <c r="P624" i="1"/>
  <c r="P669" i="1"/>
  <c r="P719" i="1"/>
  <c r="P39" i="1"/>
  <c r="P107" i="1"/>
  <c r="P729" i="1"/>
  <c r="P723" i="1"/>
  <c r="P419" i="1"/>
  <c r="P630" i="1"/>
  <c r="P668" i="1"/>
  <c r="P346" i="1"/>
  <c r="P73" i="1"/>
  <c r="P186" i="1"/>
  <c r="P207" i="1"/>
  <c r="P118" i="1"/>
  <c r="P471" i="1"/>
  <c r="P138" i="1"/>
  <c r="P464" i="1"/>
  <c r="P707" i="1"/>
  <c r="P409" i="1"/>
  <c r="P19" i="1"/>
  <c r="P731" i="1"/>
  <c r="P760" i="1"/>
  <c r="P125" i="1"/>
  <c r="P505" i="1"/>
  <c r="P689" i="1"/>
  <c r="P523" i="1"/>
  <c r="P396" i="1"/>
  <c r="P531" i="1"/>
  <c r="P651" i="1"/>
  <c r="P594" i="1"/>
  <c r="P423" i="1"/>
  <c r="P609" i="1"/>
  <c r="P177" i="1"/>
  <c r="P649" i="1"/>
  <c r="P583" i="1"/>
  <c r="P496" i="1"/>
  <c r="P348" i="1"/>
  <c r="P182" i="1"/>
  <c r="P78" i="1"/>
  <c r="P187" i="1"/>
  <c r="P98" i="1"/>
  <c r="P399" i="1"/>
  <c r="P143" i="1"/>
  <c r="P613" i="1"/>
  <c r="P410" i="1"/>
  <c r="P629" i="1"/>
  <c r="P408" i="1"/>
  <c r="P124" i="1"/>
  <c r="P146" i="1"/>
  <c r="P18" i="1"/>
  <c r="P162" i="1"/>
  <c r="P285" i="1"/>
  <c r="P687" i="1"/>
  <c r="P742" i="1"/>
  <c r="P58" i="1"/>
  <c r="P746" i="1"/>
  <c r="P341" i="1"/>
  <c r="P473" i="1"/>
  <c r="P540" i="1"/>
  <c r="P641" i="1"/>
  <c r="P191" i="1"/>
  <c r="P233" i="1"/>
  <c r="P245" i="1"/>
  <c r="P136" i="1"/>
  <c r="P383" i="1"/>
  <c r="P384" i="1"/>
  <c r="P406" i="1"/>
  <c r="P229" i="1"/>
  <c r="P267" i="1"/>
  <c r="P238" i="1"/>
  <c r="P562" i="1"/>
  <c r="P563" i="1"/>
  <c r="P504" i="1"/>
  <c r="P249" i="1"/>
  <c r="P460" i="1"/>
  <c r="P730" i="1"/>
  <c r="P345" i="1"/>
  <c r="P299" i="1"/>
  <c r="P363" i="1"/>
  <c r="P627" i="1"/>
  <c r="P706" i="1"/>
  <c r="P431" i="1"/>
  <c r="P163" i="1"/>
  <c r="P251" i="1"/>
  <c r="P112" i="1"/>
  <c r="P309" i="1"/>
  <c r="O621" i="1"/>
  <c r="P62" i="1"/>
  <c r="P616" i="1"/>
  <c r="P721" i="1"/>
  <c r="P272" i="1"/>
  <c r="P401" i="1"/>
  <c r="P282" i="1"/>
  <c r="P402" i="1"/>
  <c r="P610" i="1"/>
  <c r="O738" i="1"/>
  <c r="O541" i="1"/>
  <c r="P68" i="1"/>
  <c r="P155" i="1"/>
  <c r="P372" i="1"/>
  <c r="P696" i="1"/>
  <c r="P366" i="1"/>
  <c r="P352" i="1"/>
  <c r="P500" i="1"/>
  <c r="P84" i="1"/>
  <c r="P424" i="1"/>
  <c r="P619" i="1"/>
  <c r="P739" i="1"/>
  <c r="P478" i="1"/>
  <c r="P751" i="1"/>
  <c r="P262" i="1"/>
  <c r="P75" i="1"/>
  <c r="P111" i="1"/>
  <c r="P695" i="1"/>
  <c r="P188" i="1"/>
  <c r="P480" i="1"/>
  <c r="P411" i="1"/>
  <c r="P368" i="1"/>
  <c r="P67" i="1"/>
  <c r="P135" i="1"/>
  <c r="P222" i="1"/>
  <c r="P173" i="1"/>
  <c r="P318" i="1"/>
  <c r="P660" i="1"/>
  <c r="P710" i="1"/>
  <c r="P582" i="1"/>
  <c r="P475" i="1"/>
  <c r="P541" i="1"/>
  <c r="P477" i="1"/>
  <c r="P535" i="1"/>
  <c r="P51" i="1"/>
  <c r="P260" i="1"/>
  <c r="P70" i="1"/>
  <c r="P76" i="1"/>
  <c r="P358" i="1"/>
  <c r="P354" i="1"/>
  <c r="P10" i="1"/>
  <c r="P145" i="1"/>
  <c r="P766" i="1"/>
  <c r="P676" i="1"/>
  <c r="P441" i="1"/>
  <c r="P482" i="1"/>
  <c r="P510" i="1"/>
  <c r="P603" i="1"/>
  <c r="P626" i="1"/>
  <c r="P232" i="1"/>
  <c r="P639" i="1"/>
  <c r="P337" i="1"/>
  <c r="P250" i="1"/>
  <c r="P705" i="1"/>
  <c r="P391" i="1"/>
  <c r="P530" i="1"/>
  <c r="P585" i="1"/>
  <c r="P648" i="1"/>
  <c r="P713" i="1"/>
  <c r="P263" i="1"/>
  <c r="P395" i="1"/>
  <c r="P101" i="1"/>
  <c r="P516" i="1"/>
  <c r="P219" i="1"/>
  <c r="P211" i="1"/>
  <c r="P286" i="1"/>
  <c r="P210" i="1"/>
  <c r="P775" i="1"/>
  <c r="P472" i="1"/>
  <c r="P109" i="1"/>
  <c r="P725" i="1"/>
  <c r="P218" i="1"/>
  <c r="P524" i="1"/>
  <c r="P279" i="1"/>
  <c r="P169" i="1"/>
  <c r="P49" i="1"/>
  <c r="P308" i="1"/>
  <c r="P199" i="1"/>
  <c r="P108" i="1"/>
  <c r="P74" i="1"/>
  <c r="P338" i="1"/>
  <c r="P643" i="1"/>
  <c r="P257" i="1"/>
  <c r="P414" i="1"/>
  <c r="P744" i="1"/>
  <c r="P663" i="1"/>
  <c r="P608" i="1"/>
  <c r="P539" i="1"/>
  <c r="P564" i="1"/>
  <c r="P159" i="1"/>
  <c r="P446" i="1"/>
  <c r="P38" i="1"/>
  <c r="P369" i="1"/>
  <c r="P315" i="1"/>
  <c r="P261" i="1"/>
  <c r="O408" i="1"/>
  <c r="P420" i="1"/>
  <c r="P654" i="1"/>
  <c r="P671" i="1"/>
  <c r="P291" i="1"/>
  <c r="P552" i="1"/>
  <c r="P422" i="1"/>
  <c r="P655" i="1"/>
  <c r="P198" i="1"/>
  <c r="P342" i="1"/>
  <c r="P715" i="1"/>
  <c r="O33" i="1"/>
  <c r="O713" i="1"/>
  <c r="O403" i="1"/>
  <c r="O32" i="1"/>
  <c r="P252" i="1"/>
  <c r="P604" i="1"/>
  <c r="P64" i="1"/>
  <c r="P549" i="1"/>
  <c r="P491" i="1"/>
  <c r="P759" i="1"/>
  <c r="P46" i="1"/>
  <c r="P256" i="1"/>
  <c r="P550" i="1"/>
  <c r="P47" i="1"/>
  <c r="P536" i="1"/>
  <c r="P748" i="1"/>
  <c r="P102" i="1"/>
  <c r="O340" i="1"/>
  <c r="P567" i="1"/>
  <c r="P449" i="1"/>
  <c r="P512" i="1"/>
  <c r="P708" i="1"/>
  <c r="P645" i="1"/>
  <c r="P240" i="1"/>
  <c r="P526" i="1"/>
  <c r="P388" i="1"/>
  <c r="P215" i="1"/>
  <c r="P774" i="1"/>
  <c r="P179" i="1"/>
  <c r="P183" i="1"/>
  <c r="P386" i="1"/>
  <c r="P140" i="1"/>
  <c r="P17" i="1"/>
  <c r="P154" i="1"/>
  <c r="P164" i="1"/>
  <c r="P443" i="1"/>
  <c r="O632" i="1"/>
  <c r="P590" i="1"/>
  <c r="P37" i="1"/>
  <c r="P185" i="1"/>
  <c r="P571" i="1"/>
  <c r="P576" i="1"/>
  <c r="P724" i="1"/>
  <c r="P515" i="1"/>
  <c r="P290" i="1"/>
  <c r="P116" i="1"/>
  <c r="P440" i="1"/>
  <c r="P312" i="1"/>
  <c r="P204" i="1"/>
  <c r="P762" i="1"/>
  <c r="P121" i="1"/>
  <c r="P734" i="1"/>
  <c r="P334" i="1"/>
  <c r="P757" i="1"/>
  <c r="P565" i="1"/>
  <c r="P304" i="1"/>
  <c r="P637" i="1"/>
  <c r="P333" i="1"/>
  <c r="P224" i="1"/>
  <c r="P453" i="1"/>
  <c r="P208" i="1"/>
  <c r="P147" i="1"/>
  <c r="P221" i="1"/>
  <c r="P170" i="1"/>
  <c r="P53" i="1"/>
  <c r="P176" i="1"/>
  <c r="P486" i="1"/>
  <c r="P259" i="1"/>
  <c r="P137" i="1"/>
  <c r="P11" i="1"/>
  <c r="P599" i="1"/>
  <c r="P466" i="1"/>
  <c r="P659" i="1"/>
  <c r="P289" i="1"/>
  <c r="P584" i="1"/>
  <c r="P258" i="1"/>
  <c r="J5" i="1"/>
  <c r="P688" i="1"/>
  <c r="P288" i="1"/>
  <c r="P205" i="1"/>
  <c r="P270" i="1"/>
  <c r="P212" i="1"/>
  <c r="P339" i="1"/>
  <c r="P673" i="1"/>
  <c r="P513" i="1"/>
  <c r="P276" i="1"/>
  <c r="P148" i="1"/>
  <c r="P527" i="1"/>
  <c r="P646" i="1"/>
  <c r="P677" i="1"/>
  <c r="P612" i="1"/>
  <c r="P314" i="1"/>
  <c r="P344" i="1"/>
  <c r="P180" i="1"/>
  <c r="P316" i="1"/>
  <c r="P134" i="1"/>
  <c r="P353" i="1"/>
  <c r="P80" i="1"/>
  <c r="P568" i="1"/>
  <c r="P158" i="1"/>
  <c r="P542" i="1"/>
  <c r="P351" i="1"/>
  <c r="P559" i="1"/>
  <c r="P674" i="1"/>
  <c r="P678" i="1"/>
  <c r="P332" i="1"/>
  <c r="P206" i="1"/>
  <c r="P444" i="1"/>
  <c r="P347" i="1"/>
  <c r="P690" i="1"/>
  <c r="P578" i="1"/>
  <c r="P581" i="1"/>
  <c r="P254" i="1"/>
  <c r="P573" i="1"/>
  <c r="P40" i="1"/>
  <c r="P693" i="1"/>
  <c r="P115" i="1"/>
  <c r="P745" i="1"/>
  <c r="P71" i="1"/>
  <c r="P376" i="1"/>
  <c r="P377" i="1"/>
  <c r="P503" i="1"/>
  <c r="P54" i="1"/>
  <c r="P387" i="1"/>
  <c r="P628" i="1"/>
  <c r="P367" i="1"/>
  <c r="P614" i="1"/>
  <c r="O133" i="1"/>
  <c r="O472" i="1"/>
  <c r="O136" i="1"/>
  <c r="P606" i="1"/>
  <c r="P94" i="1"/>
  <c r="P484" i="1"/>
  <c r="P684" i="1"/>
  <c r="P691" i="1"/>
  <c r="P380" i="1"/>
  <c r="P34" i="1"/>
  <c r="P596" i="1"/>
  <c r="P597" i="1"/>
  <c r="P105" i="1"/>
  <c r="P642" i="1"/>
  <c r="P682" i="1"/>
  <c r="P72" i="1"/>
  <c r="P407" i="1"/>
  <c r="O160" i="1"/>
  <c r="P370" i="1"/>
  <c r="P546" i="1"/>
  <c r="P577" i="1"/>
  <c r="P157" i="1"/>
  <c r="P412" i="1"/>
  <c r="P532" i="1"/>
  <c r="P644" i="1"/>
  <c r="P287" i="1"/>
  <c r="P16" i="1"/>
  <c r="P650" i="1"/>
  <c r="P253" i="1"/>
  <c r="P672" i="1"/>
  <c r="O277" i="1"/>
  <c r="O485" i="1"/>
  <c r="O235" i="1"/>
  <c r="P303" i="1"/>
  <c r="P433" i="1"/>
  <c r="P266" i="1"/>
  <c r="P735" i="1"/>
  <c r="P403" i="1"/>
  <c r="P373" i="1"/>
  <c r="P738" i="1"/>
  <c r="P392" i="1"/>
  <c r="P764" i="1"/>
  <c r="P133" i="1"/>
  <c r="P203" i="1"/>
  <c r="P701" i="1"/>
  <c r="P153" i="1"/>
  <c r="P756" i="1"/>
  <c r="P726" i="1"/>
  <c r="P633" i="1"/>
  <c r="P607" i="1"/>
  <c r="P529" i="1"/>
  <c r="P167" i="1"/>
  <c r="P171" i="1"/>
  <c r="P25" i="1"/>
  <c r="P754" i="1"/>
  <c r="P463" i="1"/>
  <c r="P728" i="1"/>
  <c r="P661" i="1"/>
  <c r="P685" i="1"/>
  <c r="P621" i="1"/>
  <c r="P557" i="1"/>
  <c r="P128" i="1"/>
  <c r="P502" i="1"/>
  <c r="P355" i="1"/>
  <c r="P60" i="1"/>
  <c r="P324" i="1"/>
  <c r="P82" i="1"/>
  <c r="P269" i="1"/>
  <c r="P151" i="1"/>
  <c r="P156" i="1"/>
  <c r="P28" i="1"/>
  <c r="P426" i="1"/>
  <c r="P362" i="1"/>
  <c r="P91" i="1"/>
  <c r="P307" i="1"/>
  <c r="P106" i="1"/>
  <c r="P679" i="1"/>
  <c r="P448" i="1"/>
  <c r="P561" i="1"/>
  <c r="P747" i="1"/>
  <c r="P313" i="1"/>
  <c r="O614" i="1"/>
  <c r="O483" i="1"/>
  <c r="O215" i="1"/>
  <c r="P632" i="1"/>
  <c r="P194" i="1"/>
  <c r="P733" i="1"/>
  <c r="P50" i="1"/>
  <c r="P12" i="1"/>
  <c r="P418" i="1"/>
  <c r="P65" i="1"/>
  <c r="P432" i="1"/>
  <c r="P761" i="1"/>
  <c r="P189" i="1"/>
  <c r="O434" i="1"/>
  <c r="O611" i="1"/>
  <c r="O270" i="1"/>
  <c r="P220" i="1"/>
  <c r="P572" i="1"/>
  <c r="I7" i="1" a="1"/>
  <c r="I7" i="1" s="1"/>
  <c r="P622" i="1"/>
  <c r="P320" i="1"/>
  <c r="O222" i="1"/>
  <c r="O260" i="1"/>
  <c r="P686" i="1"/>
  <c r="P375" i="1"/>
  <c r="P436" i="1"/>
  <c r="P658" i="1"/>
  <c r="P771" i="1"/>
  <c r="P544" i="1"/>
  <c r="P264" i="1"/>
  <c r="P142" i="1"/>
  <c r="P743" i="1"/>
  <c r="P141" i="1"/>
  <c r="P518" i="1"/>
  <c r="P27" i="1"/>
  <c r="P385" i="1"/>
  <c r="O531" i="1"/>
  <c r="O79" i="1"/>
  <c r="O446" i="1"/>
  <c r="O318" i="1"/>
  <c r="O665" i="1"/>
  <c r="P61" i="1"/>
  <c r="P517" i="1"/>
  <c r="P277" i="1"/>
  <c r="P587" i="1"/>
  <c r="P522" i="1"/>
  <c r="P509" i="1"/>
  <c r="J7" i="1" a="1"/>
  <c r="J7" i="1" s="1"/>
  <c r="P474" i="1"/>
  <c r="P31" i="1"/>
  <c r="P631" i="1"/>
  <c r="O83" i="1"/>
  <c r="O557" i="1"/>
  <c r="O234" i="1"/>
  <c r="P350" i="1"/>
  <c r="P681" i="1"/>
  <c r="P495" i="1"/>
  <c r="P593" i="1"/>
  <c r="P328" i="1"/>
  <c r="P284" i="1"/>
  <c r="P521" i="1"/>
  <c r="P666" i="1"/>
  <c r="P435" i="1"/>
  <c r="P294" i="1"/>
  <c r="P223" i="1"/>
  <c r="P458" i="1"/>
  <c r="P331" i="1"/>
  <c r="P697" i="1"/>
  <c r="P569" i="1"/>
  <c r="P322" i="1"/>
  <c r="P465" i="1"/>
  <c r="P456" i="1"/>
  <c r="P131" i="1"/>
  <c r="P636" i="1"/>
  <c r="P773" i="1"/>
  <c r="P378" i="1"/>
  <c r="P717" i="1"/>
  <c r="P534" i="1"/>
  <c r="P470" i="1"/>
  <c r="P398" i="1"/>
  <c r="P123" i="1"/>
  <c r="P247" i="1"/>
  <c r="P114" i="1"/>
  <c r="P300" i="1"/>
  <c r="P23" i="1"/>
  <c r="P92" i="1"/>
  <c r="P439" i="1"/>
  <c r="P394" i="1"/>
  <c r="P193" i="1"/>
  <c r="P161" i="1"/>
  <c r="P32" i="1"/>
  <c r="P165" i="1"/>
  <c r="P41" i="1"/>
  <c r="P704" i="1"/>
  <c r="P454" i="1"/>
  <c r="P174" i="1"/>
  <c r="P175" i="1"/>
  <c r="P498" i="1"/>
  <c r="P497" i="1"/>
  <c r="P548" i="1"/>
  <c r="P196" i="1"/>
  <c r="P197" i="1"/>
  <c r="P487" i="1"/>
  <c r="P488" i="1"/>
  <c r="P336" i="1"/>
  <c r="P335" i="1"/>
  <c r="P216" i="1"/>
  <c r="P217" i="1"/>
  <c r="P653" i="1"/>
  <c r="P589" i="1"/>
  <c r="P588" i="1"/>
  <c r="P95" i="1"/>
  <c r="P150" i="1"/>
  <c r="P21" i="1"/>
  <c r="P22" i="1"/>
  <c r="P749" i="1"/>
  <c r="P750" i="1"/>
  <c r="P104" i="1"/>
  <c r="P274" i="1"/>
  <c r="P275" i="1"/>
  <c r="P242" i="1"/>
  <c r="P243" i="1"/>
  <c r="P43" i="1"/>
  <c r="P44" i="1"/>
  <c r="P96" i="1"/>
  <c r="P605" i="1"/>
  <c r="P494" i="1"/>
  <c r="P231" i="1"/>
  <c r="P293" i="1"/>
  <c r="P129" i="1"/>
  <c r="P506" i="1"/>
  <c r="P763" i="1"/>
  <c r="P592" i="1"/>
  <c r="P591" i="1"/>
  <c r="P537" i="1"/>
  <c r="P538" i="1"/>
  <c r="P580" i="1"/>
  <c r="P579" i="1"/>
  <c r="P450" i="1"/>
  <c r="P451" i="1"/>
  <c r="P226" i="1"/>
  <c r="P225" i="1"/>
  <c r="P574" i="1"/>
  <c r="P575" i="1"/>
  <c r="P227" i="1"/>
  <c r="P228" i="1"/>
  <c r="P741" i="1"/>
  <c r="P740" i="1"/>
  <c r="P35" i="1"/>
  <c r="P36" i="1"/>
  <c r="P236" i="1"/>
  <c r="P237" i="1"/>
  <c r="P85" i="1"/>
  <c r="P86" i="1"/>
  <c r="P327" i="1"/>
  <c r="P93" i="1"/>
  <c r="P83" i="1"/>
  <c r="P302" i="1"/>
  <c r="P720" i="1"/>
  <c r="P63" i="1"/>
  <c r="P617" i="1"/>
  <c r="P404" i="1"/>
  <c r="P421" i="1"/>
  <c r="P192" i="1"/>
  <c r="P698" i="1"/>
  <c r="P618" i="1"/>
  <c r="P13" i="1"/>
  <c r="P119" i="1"/>
  <c r="P722" i="1"/>
  <c r="P543" i="1"/>
  <c r="P709" i="1"/>
  <c r="P265" i="1"/>
  <c r="P417" i="1"/>
  <c r="P178" i="1"/>
  <c r="P181" i="1"/>
  <c r="O649" i="1"/>
  <c r="O547" i="1"/>
  <c r="O601" i="1"/>
  <c r="O255" i="1"/>
  <c r="O517" i="1"/>
  <c r="O467" i="1"/>
  <c r="O230" i="1"/>
  <c r="O96" i="1"/>
  <c r="P490" i="1"/>
  <c r="P69" i="1"/>
  <c r="P26" i="1"/>
  <c r="P214" i="1"/>
  <c r="P657" i="1"/>
  <c r="P77" i="1"/>
  <c r="P184" i="1"/>
  <c r="P340" i="1"/>
  <c r="P476" i="1"/>
  <c r="P230" i="1"/>
  <c r="P479" i="1"/>
  <c r="P359" i="1"/>
  <c r="P297" i="1"/>
  <c r="P489" i="1"/>
  <c r="P144" i="1"/>
  <c r="P374" i="1"/>
  <c r="P768" i="1"/>
  <c r="P295" i="1"/>
  <c r="P560" i="1"/>
  <c r="P430" i="1"/>
  <c r="P416" i="1"/>
  <c r="P415" i="1"/>
  <c r="P770" i="1"/>
  <c r="P769" i="1"/>
  <c r="P520" i="1"/>
  <c r="P15" i="1"/>
  <c r="P14" i="1"/>
  <c r="P379" i="1"/>
  <c r="P493" i="1"/>
  <c r="P492" i="1"/>
  <c r="P429" i="1"/>
  <c r="P428" i="1"/>
  <c r="P365" i="1"/>
  <c r="P364" i="1"/>
  <c r="P310" i="1"/>
  <c r="P311" i="1"/>
  <c r="P202" i="1"/>
  <c r="P99" i="1"/>
  <c r="P100" i="1"/>
  <c r="P330" i="1"/>
  <c r="P656" i="1"/>
  <c r="P166" i="1"/>
  <c r="P283" i="1"/>
  <c r="P434" i="1"/>
  <c r="P437" i="1"/>
  <c r="P501" i="1"/>
  <c r="P702" i="1"/>
  <c r="P716" i="1"/>
  <c r="P29" i="1"/>
  <c r="P301" i="1"/>
  <c r="P356" i="1"/>
  <c r="P468" i="1"/>
  <c r="P595" i="1"/>
  <c r="P635" i="1"/>
  <c r="P667" i="1"/>
  <c r="P255" i="1"/>
  <c r="P462" i="1"/>
  <c r="P662" i="1"/>
  <c r="P519" i="1"/>
  <c r="P551" i="1"/>
  <c r="P758" i="1"/>
  <c r="P172" i="1"/>
  <c r="P273" i="1"/>
  <c r="P323" i="1"/>
  <c r="P483" i="1"/>
  <c r="P602" i="1"/>
  <c r="P640" i="1"/>
  <c r="P306" i="1"/>
  <c r="P361" i="1"/>
  <c r="P425" i="1"/>
  <c r="O413" i="1"/>
  <c r="O560" i="1"/>
  <c r="O555" i="1"/>
  <c r="P683" i="1"/>
  <c r="P556" i="1"/>
  <c r="P547" i="1"/>
  <c r="P149" i="1"/>
  <c r="J3" i="1"/>
  <c r="P90" i="1"/>
  <c r="P97" i="1"/>
  <c r="P127" i="1"/>
  <c r="P280" i="1"/>
  <c r="P533" i="1"/>
  <c r="P625" i="1"/>
  <c r="P638" i="1"/>
  <c r="P652" i="1"/>
  <c r="P45" i="1"/>
  <c r="J4" i="1"/>
  <c r="P598" i="1"/>
  <c r="P528" i="1"/>
  <c r="P103" i="1"/>
  <c r="P634" i="1"/>
  <c r="P772" i="1"/>
  <c r="P692" i="1"/>
  <c r="P753" i="1"/>
  <c r="P711" i="1"/>
  <c r="P712" i="1"/>
  <c r="P325" i="1"/>
  <c r="P326" i="1"/>
  <c r="P600" i="1"/>
  <c r="P601" i="1"/>
  <c r="P664" i="1"/>
  <c r="P665" i="1"/>
  <c r="P132" i="1"/>
  <c r="P268" i="1"/>
  <c r="P680" i="1"/>
  <c r="P42" i="1"/>
  <c r="P122" i="1"/>
  <c r="P33" i="1"/>
  <c r="P113" i="1"/>
  <c r="P296" i="1"/>
  <c r="P670" i="1"/>
  <c r="P278" i="1"/>
  <c r="P620" i="1"/>
  <c r="P201" i="1"/>
  <c r="P755" i="1"/>
  <c r="J6" i="1"/>
  <c r="P343" i="1"/>
  <c r="P400" i="1"/>
  <c r="P455" i="1"/>
  <c r="P727" i="1"/>
  <c r="P292" i="1"/>
  <c r="P570" i="1"/>
  <c r="P48" i="1"/>
  <c r="P329" i="1"/>
  <c r="P393" i="1"/>
  <c r="P457" i="1"/>
  <c r="P737" i="1"/>
  <c r="P736" i="1"/>
  <c r="P499" i="1"/>
  <c r="P319" i="1"/>
  <c r="P413" i="1"/>
  <c r="P349" i="1"/>
  <c r="P81" i="1"/>
  <c r="P554" i="1"/>
  <c r="P239" i="1"/>
  <c r="P382" i="1"/>
  <c r="P566" i="1"/>
  <c r="P694" i="1"/>
  <c r="P110" i="1"/>
  <c r="P776" i="1"/>
  <c r="P88" i="1"/>
  <c r="P160" i="1"/>
  <c r="P139" i="1"/>
  <c r="P79" i="1"/>
  <c r="P195" i="1"/>
  <c r="P447" i="1"/>
  <c r="P525" i="1"/>
  <c r="P461" i="1"/>
  <c r="P397" i="1"/>
  <c r="P120" i="1"/>
  <c r="P209" i="1"/>
  <c r="P59" i="1"/>
  <c r="P24" i="1"/>
  <c r="P371" i="1"/>
  <c r="P152" i="1"/>
  <c r="P234" i="1"/>
  <c r="P752" i="1"/>
  <c r="P52" i="1"/>
  <c r="P511" i="1"/>
  <c r="P246" i="1"/>
  <c r="P381" i="1"/>
  <c r="P56" i="1"/>
  <c r="O285" i="1"/>
  <c r="O49" i="1"/>
  <c r="O144" i="1"/>
  <c r="O419" i="1"/>
  <c r="O262" i="1"/>
  <c r="O633" i="1"/>
  <c r="S768" i="1"/>
  <c r="S776" i="1"/>
  <c r="S14" i="1"/>
  <c r="S30" i="1"/>
  <c r="S46" i="1"/>
  <c r="S62" i="1"/>
  <c r="S78" i="1"/>
  <c r="S94" i="1"/>
  <c r="S110" i="1"/>
  <c r="S126" i="1"/>
  <c r="S142" i="1"/>
  <c r="S158" i="1"/>
  <c r="S174" i="1"/>
  <c r="S190" i="1"/>
  <c r="S206" i="1"/>
  <c r="S222" i="1"/>
  <c r="S238" i="1"/>
  <c r="S254" i="1"/>
  <c r="S270" i="1"/>
  <c r="S286" i="1"/>
  <c r="S302" i="1"/>
  <c r="S318" i="1"/>
  <c r="S334" i="1"/>
  <c r="S350" i="1"/>
  <c r="S366" i="1"/>
  <c r="S382" i="1"/>
  <c r="S398" i="1"/>
  <c r="S414" i="1"/>
  <c r="S430" i="1"/>
  <c r="S446" i="1"/>
  <c r="S462" i="1"/>
  <c r="S478" i="1"/>
  <c r="S494" i="1"/>
  <c r="S510" i="1"/>
  <c r="S526" i="1"/>
  <c r="S542" i="1"/>
  <c r="S558" i="1"/>
  <c r="S574" i="1"/>
  <c r="S590" i="1"/>
  <c r="S606" i="1"/>
  <c r="S622" i="1"/>
  <c r="S638" i="1"/>
  <c r="S654" i="1"/>
  <c r="S670" i="1"/>
  <c r="S686" i="1"/>
  <c r="S702" i="1"/>
  <c r="S718" i="1"/>
  <c r="S734" i="1"/>
  <c r="S750" i="1"/>
  <c r="S766" i="1"/>
  <c r="S375" i="1"/>
  <c r="S417" i="1"/>
  <c r="S471" i="1"/>
  <c r="S507" i="1"/>
  <c r="S535" i="1"/>
  <c r="S577" i="1"/>
  <c r="S633" i="1"/>
  <c r="S667" i="1"/>
  <c r="S695" i="1"/>
  <c r="S725" i="1"/>
  <c r="S11" i="1"/>
  <c r="S27" i="1"/>
  <c r="S43" i="1"/>
  <c r="S59" i="1"/>
  <c r="S75" i="1"/>
  <c r="S91" i="1"/>
  <c r="S107" i="1"/>
  <c r="S123" i="1"/>
  <c r="S139" i="1"/>
  <c r="S770" i="1"/>
  <c r="S773" i="1"/>
  <c r="S26" i="1"/>
  <c r="S50" i="1"/>
  <c r="S70" i="1"/>
  <c r="S90" i="1"/>
  <c r="S114" i="1"/>
  <c r="S134" i="1"/>
  <c r="S154" i="1"/>
  <c r="S178" i="1"/>
  <c r="S198" i="1"/>
  <c r="S218" i="1"/>
  <c r="S242" i="1"/>
  <c r="S262" i="1"/>
  <c r="S282" i="1"/>
  <c r="S306" i="1"/>
  <c r="S326" i="1"/>
  <c r="S346" i="1"/>
  <c r="S370" i="1"/>
  <c r="S390" i="1"/>
  <c r="S410" i="1"/>
  <c r="S434" i="1"/>
  <c r="S454" i="1"/>
  <c r="S474" i="1"/>
  <c r="S498" i="1"/>
  <c r="S518" i="1"/>
  <c r="S538" i="1"/>
  <c r="S562" i="1"/>
  <c r="S582" i="1"/>
  <c r="S602" i="1"/>
  <c r="S626" i="1"/>
  <c r="S646" i="1"/>
  <c r="S666" i="1"/>
  <c r="S690" i="1"/>
  <c r="S710" i="1"/>
  <c r="S730" i="1"/>
  <c r="S754" i="1"/>
  <c r="S339" i="1"/>
  <c r="S407" i="1"/>
  <c r="S481" i="1"/>
  <c r="S515" i="1"/>
  <c r="S557" i="1"/>
  <c r="S637" i="1"/>
  <c r="S679" i="1"/>
  <c r="S719" i="1"/>
  <c r="S15" i="1"/>
  <c r="S35" i="1"/>
  <c r="S55" i="1"/>
  <c r="S79" i="1"/>
  <c r="S99" i="1"/>
  <c r="S119" i="1"/>
  <c r="S143" i="1"/>
  <c r="S159" i="1"/>
  <c r="S175" i="1"/>
  <c r="S191" i="1"/>
  <c r="S207" i="1"/>
  <c r="S223" i="1"/>
  <c r="S239" i="1"/>
  <c r="S255" i="1"/>
  <c r="S271" i="1"/>
  <c r="S287" i="1"/>
  <c r="S303" i="1"/>
  <c r="S319" i="1"/>
  <c r="S343" i="1"/>
  <c r="S361" i="1"/>
  <c r="S387" i="1"/>
  <c r="S413" i="1"/>
  <c r="S437" i="1"/>
  <c r="S459" i="1"/>
  <c r="S483" i="1"/>
  <c r="S519" i="1"/>
  <c r="S549" i="1"/>
  <c r="S573" i="1"/>
  <c r="S599" i="1"/>
  <c r="S621" i="1"/>
  <c r="S643" i="1"/>
  <c r="S671" i="1"/>
  <c r="S703" i="1"/>
  <c r="S737" i="1"/>
  <c r="S763" i="1"/>
  <c r="S24" i="1"/>
  <c r="S40" i="1"/>
  <c r="S56" i="1"/>
  <c r="S72" i="1"/>
  <c r="S88" i="1"/>
  <c r="S104" i="1"/>
  <c r="S120" i="1"/>
  <c r="S136" i="1"/>
  <c r="S152" i="1"/>
  <c r="S168" i="1"/>
  <c r="S184" i="1"/>
  <c r="S200" i="1"/>
  <c r="S216" i="1"/>
  <c r="S232" i="1"/>
  <c r="S248" i="1"/>
  <c r="S264" i="1"/>
  <c r="S280" i="1"/>
  <c r="S296" i="1"/>
  <c r="S312" i="1"/>
  <c r="S328" i="1"/>
  <c r="S344" i="1"/>
  <c r="S360" i="1"/>
  <c r="S376" i="1"/>
  <c r="S392" i="1"/>
  <c r="S408" i="1"/>
  <c r="S424" i="1"/>
  <c r="S440" i="1"/>
  <c r="S456" i="1"/>
  <c r="S472" i="1"/>
  <c r="S488" i="1"/>
  <c r="S504" i="1"/>
  <c r="S520" i="1"/>
  <c r="S536" i="1"/>
  <c r="S552" i="1"/>
  <c r="S568" i="1"/>
  <c r="S584" i="1"/>
  <c r="S600" i="1"/>
  <c r="S616" i="1"/>
  <c r="S632" i="1"/>
  <c r="S648" i="1"/>
  <c r="S664" i="1"/>
  <c r="S680" i="1"/>
  <c r="S696" i="1"/>
  <c r="S712" i="1"/>
  <c r="S728" i="1"/>
  <c r="S744" i="1"/>
  <c r="S760" i="1"/>
  <c r="S357" i="1"/>
  <c r="S405" i="1"/>
  <c r="S441" i="1"/>
  <c r="S491" i="1"/>
  <c r="S521" i="1"/>
  <c r="S553" i="1"/>
  <c r="S603" i="1"/>
  <c r="S653" i="1"/>
  <c r="S681" i="1"/>
  <c r="S717" i="1"/>
  <c r="S751" i="1"/>
  <c r="S21" i="1"/>
  <c r="S37" i="1"/>
  <c r="S53" i="1"/>
  <c r="S69" i="1"/>
  <c r="S85" i="1"/>
  <c r="S101" i="1"/>
  <c r="S117" i="1"/>
  <c r="S133" i="1"/>
  <c r="S149" i="1"/>
  <c r="S165" i="1"/>
  <c r="S181" i="1"/>
  <c r="S197" i="1"/>
  <c r="S213" i="1"/>
  <c r="S229" i="1"/>
  <c r="S245" i="1"/>
  <c r="S261" i="1"/>
  <c r="S277" i="1"/>
  <c r="S293" i="1"/>
  <c r="S309" i="1"/>
  <c r="S771" i="1"/>
  <c r="S10" i="1"/>
  <c r="S38" i="1"/>
  <c r="S66" i="1"/>
  <c r="S98" i="1"/>
  <c r="S122" i="1"/>
  <c r="S150" i="1"/>
  <c r="S182" i="1"/>
  <c r="S210" i="1"/>
  <c r="S234" i="1"/>
  <c r="S266" i="1"/>
  <c r="S294" i="1"/>
  <c r="S322" i="1"/>
  <c r="S354" i="1"/>
  <c r="S378" i="1"/>
  <c r="S406" i="1"/>
  <c r="S438" i="1"/>
  <c r="S466" i="1"/>
  <c r="S490" i="1"/>
  <c r="S522" i="1"/>
  <c r="S550" i="1"/>
  <c r="S578" i="1"/>
  <c r="S610" i="1"/>
  <c r="S634" i="1"/>
  <c r="S662" i="1"/>
  <c r="S694" i="1"/>
  <c r="S722" i="1"/>
  <c r="S746" i="1"/>
  <c r="S367" i="1"/>
  <c r="S439" i="1"/>
  <c r="S511" i="1"/>
  <c r="S585" i="1"/>
  <c r="S663" i="1"/>
  <c r="S715" i="1"/>
  <c r="S19" i="1"/>
  <c r="S47" i="1"/>
  <c r="S71" i="1"/>
  <c r="S103" i="1"/>
  <c r="S131" i="1"/>
  <c r="S155" i="1"/>
  <c r="S179" i="1"/>
  <c r="S199" i="1"/>
  <c r="S219" i="1"/>
  <c r="S243" i="1"/>
  <c r="S263" i="1"/>
  <c r="S283" i="1"/>
  <c r="S307" i="1"/>
  <c r="S333" i="1"/>
  <c r="S355" i="1"/>
  <c r="S393" i="1"/>
  <c r="S427" i="1"/>
  <c r="S455" i="1"/>
  <c r="S493" i="1"/>
  <c r="S533" i="1"/>
  <c r="S567" i="1"/>
  <c r="S605" i="1"/>
  <c r="S629" i="1"/>
  <c r="S661" i="1"/>
  <c r="S709" i="1"/>
  <c r="S753" i="1"/>
  <c r="S20" i="1"/>
  <c r="S44" i="1"/>
  <c r="S64" i="1"/>
  <c r="S84" i="1"/>
  <c r="S108" i="1"/>
  <c r="S128" i="1"/>
  <c r="S148" i="1"/>
  <c r="S172" i="1"/>
  <c r="S192" i="1"/>
  <c r="S212" i="1"/>
  <c r="S236" i="1"/>
  <c r="S256" i="1"/>
  <c r="S276" i="1"/>
  <c r="S300" i="1"/>
  <c r="S320" i="1"/>
  <c r="S340" i="1"/>
  <c r="S364" i="1"/>
  <c r="S384" i="1"/>
  <c r="S404" i="1"/>
  <c r="S428" i="1"/>
  <c r="S448" i="1"/>
  <c r="S468" i="1"/>
  <c r="S492" i="1"/>
  <c r="S512" i="1"/>
  <c r="S532" i="1"/>
  <c r="S556" i="1"/>
  <c r="S576" i="1"/>
  <c r="S596" i="1"/>
  <c r="S620" i="1"/>
  <c r="S640" i="1"/>
  <c r="S660" i="1"/>
  <c r="S684" i="1"/>
  <c r="S704" i="1"/>
  <c r="S724" i="1"/>
  <c r="S748" i="1"/>
  <c r="S321" i="1"/>
  <c r="S389" i="1"/>
  <c r="S467" i="1"/>
  <c r="S509" i="1"/>
  <c r="S545" i="1"/>
  <c r="S619" i="1"/>
  <c r="S673" i="1"/>
  <c r="S713" i="1"/>
  <c r="S767" i="1"/>
  <c r="S29" i="1"/>
  <c r="S49" i="1"/>
  <c r="S73" i="1"/>
  <c r="S93" i="1"/>
  <c r="S113" i="1"/>
  <c r="S137" i="1"/>
  <c r="S157" i="1"/>
  <c r="S177" i="1"/>
  <c r="S201" i="1"/>
  <c r="S221" i="1"/>
  <c r="S241" i="1"/>
  <c r="S265" i="1"/>
  <c r="S285" i="1"/>
  <c r="S305" i="1"/>
  <c r="S329" i="1"/>
  <c r="S349" i="1"/>
  <c r="S371" i="1"/>
  <c r="S395" i="1"/>
  <c r="S425" i="1"/>
  <c r="S449" i="1"/>
  <c r="S465" i="1"/>
  <c r="S495" i="1"/>
  <c r="S527" i="1"/>
  <c r="S561" i="1"/>
  <c r="S583" i="1"/>
  <c r="S607" i="1"/>
  <c r="S627" i="1"/>
  <c r="S655" i="1"/>
  <c r="S689" i="1"/>
  <c r="S723" i="1"/>
  <c r="S747" i="1"/>
  <c r="S769" i="1"/>
  <c r="S18" i="1"/>
  <c r="S54" i="1"/>
  <c r="S86" i="1"/>
  <c r="S130" i="1"/>
  <c r="S166" i="1"/>
  <c r="S202" i="1"/>
  <c r="S246" i="1"/>
  <c r="S278" i="1"/>
  <c r="S314" i="1"/>
  <c r="S358" i="1"/>
  <c r="S394" i="1"/>
  <c r="S426" i="1"/>
  <c r="S470" i="1"/>
  <c r="S506" i="1"/>
  <c r="S546" i="1"/>
  <c r="S586" i="1"/>
  <c r="S618" i="1"/>
  <c r="S658" i="1"/>
  <c r="S698" i="1"/>
  <c r="S738" i="1"/>
  <c r="S325" i="1"/>
  <c r="S447" i="1"/>
  <c r="S541" i="1"/>
  <c r="S651" i="1"/>
  <c r="S739" i="1"/>
  <c r="S31" i="1"/>
  <c r="S67" i="1"/>
  <c r="S111" i="1"/>
  <c r="S147" i="1"/>
  <c r="S171" i="1"/>
  <c r="S203" i="1"/>
  <c r="S231" i="1"/>
  <c r="S259" i="1"/>
  <c r="S291" i="1"/>
  <c r="S315" i="1"/>
  <c r="S351" i="1"/>
  <c r="S399" i="1"/>
  <c r="S445" i="1"/>
  <c r="S475" i="1"/>
  <c r="S543" i="1"/>
  <c r="S587" i="1"/>
  <c r="S625" i="1"/>
  <c r="S685" i="1"/>
  <c r="S733" i="1"/>
  <c r="S16" i="1"/>
  <c r="S48" i="1"/>
  <c r="S76" i="1"/>
  <c r="S100" i="1"/>
  <c r="S132" i="1"/>
  <c r="S160" i="1"/>
  <c r="S188" i="1"/>
  <c r="S220" i="1"/>
  <c r="S244" i="1"/>
  <c r="S272" i="1"/>
  <c r="S304" i="1"/>
  <c r="S332" i="1"/>
  <c r="S356" i="1"/>
  <c r="S388" i="1"/>
  <c r="S416" i="1"/>
  <c r="S444" i="1"/>
  <c r="S476" i="1"/>
  <c r="S500" i="1"/>
  <c r="S528" i="1"/>
  <c r="S560" i="1"/>
  <c r="S588" i="1"/>
  <c r="S612" i="1"/>
  <c r="S644" i="1"/>
  <c r="S672" i="1"/>
  <c r="S700" i="1"/>
  <c r="S732" i="1"/>
  <c r="S756" i="1"/>
  <c r="S377" i="1"/>
  <c r="S479" i="1"/>
  <c r="S531" i="1"/>
  <c r="S589" i="1"/>
  <c r="S677" i="1"/>
  <c r="S727" i="1"/>
  <c r="S25" i="1"/>
  <c r="S57" i="1"/>
  <c r="S81" i="1"/>
  <c r="S109" i="1"/>
  <c r="S141" i="1"/>
  <c r="S169" i="1"/>
  <c r="S193" i="1"/>
  <c r="S225" i="1"/>
  <c r="S253" i="1"/>
  <c r="S281" i="1"/>
  <c r="S313" i="1"/>
  <c r="S341" i="1"/>
  <c r="S363" i="1"/>
  <c r="S401" i="1"/>
  <c r="S435" i="1"/>
  <c r="S461" i="1"/>
  <c r="S501" i="1"/>
  <c r="S547" i="1"/>
  <c r="S575" i="1"/>
  <c r="S613" i="1"/>
  <c r="S641" i="1"/>
  <c r="S683" i="1"/>
  <c r="S731" i="1"/>
  <c r="S759" i="1"/>
  <c r="S772" i="1"/>
  <c r="S774" i="1"/>
  <c r="S22" i="1"/>
  <c r="S58" i="1"/>
  <c r="S102" i="1"/>
  <c r="S138" i="1"/>
  <c r="S170" i="1"/>
  <c r="S214" i="1"/>
  <c r="S250" i="1"/>
  <c r="S290" i="1"/>
  <c r="S330" i="1"/>
  <c r="S362" i="1"/>
  <c r="S402" i="1"/>
  <c r="S442" i="1"/>
  <c r="S482" i="1"/>
  <c r="S514" i="1"/>
  <c r="S554" i="1"/>
  <c r="S594" i="1"/>
  <c r="S630" i="1"/>
  <c r="S674" i="1"/>
  <c r="S706" i="1"/>
  <c r="S742" i="1"/>
  <c r="S385" i="1"/>
  <c r="S487" i="1"/>
  <c r="S551" i="1"/>
  <c r="S675" i="1"/>
  <c r="S749" i="1"/>
  <c r="S39" i="1"/>
  <c r="S83" i="1"/>
  <c r="S115" i="1"/>
  <c r="S151" i="1"/>
  <c r="S183" i="1"/>
  <c r="S211" i="1"/>
  <c r="S235" i="1"/>
  <c r="S267" i="1"/>
  <c r="S295" i="1"/>
  <c r="S327" i="1"/>
  <c r="S365" i="1"/>
  <c r="S403" i="1"/>
  <c r="S451" i="1"/>
  <c r="S497" i="1"/>
  <c r="S559" i="1"/>
  <c r="S593" i="1"/>
  <c r="S639" i="1"/>
  <c r="S693" i="1"/>
  <c r="S743" i="1"/>
  <c r="S28" i="1"/>
  <c r="S52" i="1"/>
  <c r="S80" i="1"/>
  <c r="S112" i="1"/>
  <c r="S140" i="1"/>
  <c r="S164" i="1"/>
  <c r="S196" i="1"/>
  <c r="S224" i="1"/>
  <c r="S252" i="1"/>
  <c r="S284" i="1"/>
  <c r="S308" i="1"/>
  <c r="S336" i="1"/>
  <c r="S368" i="1"/>
  <c r="S396" i="1"/>
  <c r="S420" i="1"/>
  <c r="S452" i="1"/>
  <c r="S480" i="1"/>
  <c r="S508" i="1"/>
  <c r="S540" i="1"/>
  <c r="S564" i="1"/>
  <c r="S592" i="1"/>
  <c r="S624" i="1"/>
  <c r="S652" i="1"/>
  <c r="S676" i="1"/>
  <c r="S708" i="1"/>
  <c r="S736" i="1"/>
  <c r="S764" i="1"/>
  <c r="S411" i="1"/>
  <c r="S485" i="1"/>
  <c r="S539" i="1"/>
  <c r="S635" i="1"/>
  <c r="S691" i="1"/>
  <c r="S745" i="1"/>
  <c r="S33" i="1"/>
  <c r="S61" i="1"/>
  <c r="S89" i="1"/>
  <c r="S121" i="1"/>
  <c r="S145" i="1"/>
  <c r="S173" i="1"/>
  <c r="S205" i="1"/>
  <c r="S233" i="1"/>
  <c r="S257" i="1"/>
  <c r="S289" i="1"/>
  <c r="S317" i="1"/>
  <c r="S345" i="1"/>
  <c r="S379" i="1"/>
  <c r="S409" i="1"/>
  <c r="S443" i="1"/>
  <c r="S473" i="1"/>
  <c r="S517" i="1"/>
  <c r="S555" i="1"/>
  <c r="S591" i="1"/>
  <c r="S617" i="1"/>
  <c r="S645" i="1"/>
  <c r="S697" i="1"/>
  <c r="S735" i="1"/>
  <c r="S765" i="1"/>
  <c r="S775" i="1"/>
  <c r="S74" i="1"/>
  <c r="S146" i="1"/>
  <c r="S226" i="1"/>
  <c r="S298" i="1"/>
  <c r="S374" i="1"/>
  <c r="S450" i="1"/>
  <c r="S530" i="1"/>
  <c r="S598" i="1"/>
  <c r="S678" i="1"/>
  <c r="S758" i="1"/>
  <c r="S499" i="1"/>
  <c r="S687" i="1"/>
  <c r="S51" i="1"/>
  <c r="S127" i="1"/>
  <c r="S187" i="1"/>
  <c r="S247" i="1"/>
  <c r="S299" i="1"/>
  <c r="S373" i="1"/>
  <c r="S463" i="1"/>
  <c r="S563" i="1"/>
  <c r="S647" i="1"/>
  <c r="S757" i="1"/>
  <c r="S60" i="1"/>
  <c r="S116" i="1"/>
  <c r="S176" i="1"/>
  <c r="S228" i="1"/>
  <c r="S288" i="1"/>
  <c r="S348" i="1"/>
  <c r="S400" i="1"/>
  <c r="S460" i="1"/>
  <c r="S516" i="1"/>
  <c r="S572" i="1"/>
  <c r="S628" i="1"/>
  <c r="S688" i="1"/>
  <c r="S740" i="1"/>
  <c r="S421" i="1"/>
  <c r="S569" i="1"/>
  <c r="S707" i="1"/>
  <c r="S41" i="1"/>
  <c r="S97" i="1"/>
  <c r="S153" i="1"/>
  <c r="S209" i="1"/>
  <c r="S269" i="1"/>
  <c r="S323" i="1"/>
  <c r="S383" i="1"/>
  <c r="S453" i="1"/>
  <c r="S523" i="1"/>
  <c r="S595" i="1"/>
  <c r="S659" i="1"/>
  <c r="S741" i="1"/>
  <c r="S82" i="1"/>
  <c r="S162" i="1"/>
  <c r="S230" i="1"/>
  <c r="S310" i="1"/>
  <c r="S386" i="1"/>
  <c r="S458" i="1"/>
  <c r="S534" i="1"/>
  <c r="S614" i="1"/>
  <c r="S682" i="1"/>
  <c r="S762" i="1"/>
  <c r="S529" i="1"/>
  <c r="S711" i="1"/>
  <c r="S63" i="1"/>
  <c r="S135" i="1"/>
  <c r="S195" i="1"/>
  <c r="S251" i="1"/>
  <c r="S311" i="1"/>
  <c r="S381" i="1"/>
  <c r="S469" i="1"/>
  <c r="S581" i="1"/>
  <c r="S657" i="1"/>
  <c r="S12" i="1"/>
  <c r="S68" i="1"/>
  <c r="S124" i="1"/>
  <c r="S180" i="1"/>
  <c r="S240" i="1"/>
  <c r="S292" i="1"/>
  <c r="S352" i="1"/>
  <c r="S412" i="1"/>
  <c r="S464" i="1"/>
  <c r="S524" i="1"/>
  <c r="S580" i="1"/>
  <c r="S636" i="1"/>
  <c r="S692" i="1"/>
  <c r="S752" i="1"/>
  <c r="S429" i="1"/>
  <c r="S579" i="1"/>
  <c r="S721" i="1"/>
  <c r="S45" i="1"/>
  <c r="S105" i="1"/>
  <c r="S161" i="1"/>
  <c r="S217" i="1"/>
  <c r="S273" i="1"/>
  <c r="S335" i="1"/>
  <c r="S391" i="1"/>
  <c r="S457" i="1"/>
  <c r="S537" i="1"/>
  <c r="S601" i="1"/>
  <c r="S669" i="1"/>
  <c r="S755" i="1"/>
  <c r="S34" i="1"/>
  <c r="S106" i="1"/>
  <c r="S186" i="1"/>
  <c r="S258" i="1"/>
  <c r="S338" i="1"/>
  <c r="S418" i="1"/>
  <c r="S486" i="1"/>
  <c r="S566" i="1"/>
  <c r="S642" i="1"/>
  <c r="S714" i="1"/>
  <c r="S397" i="1"/>
  <c r="S597" i="1"/>
  <c r="S761" i="1"/>
  <c r="S87" i="1"/>
  <c r="S163" i="1"/>
  <c r="S215" i="1"/>
  <c r="S275" i="1"/>
  <c r="S337" i="1"/>
  <c r="S419" i="1"/>
  <c r="S505" i="1"/>
  <c r="S609" i="1"/>
  <c r="S699" i="1"/>
  <c r="S32" i="1"/>
  <c r="S92" i="1"/>
  <c r="S144" i="1"/>
  <c r="S204" i="1"/>
  <c r="S260" i="1"/>
  <c r="S316" i="1"/>
  <c r="S372" i="1"/>
  <c r="S432" i="1"/>
  <c r="S484" i="1"/>
  <c r="S544" i="1"/>
  <c r="S604" i="1"/>
  <c r="S656" i="1"/>
  <c r="S716" i="1"/>
  <c r="S331" i="1"/>
  <c r="S503" i="1"/>
  <c r="S649" i="1"/>
  <c r="S13" i="1"/>
  <c r="S65" i="1"/>
  <c r="S125" i="1"/>
  <c r="S185" i="1"/>
  <c r="S237" i="1"/>
  <c r="S297" i="1"/>
  <c r="S353" i="1"/>
  <c r="S415" i="1"/>
  <c r="S477" i="1"/>
  <c r="S565" i="1"/>
  <c r="S623" i="1"/>
  <c r="S701" i="1"/>
  <c r="S42" i="1"/>
  <c r="S118" i="1"/>
  <c r="S194" i="1"/>
  <c r="S274" i="1"/>
  <c r="S342" i="1"/>
  <c r="S422" i="1"/>
  <c r="S502" i="1"/>
  <c r="S570" i="1"/>
  <c r="S650" i="1"/>
  <c r="S726" i="1"/>
  <c r="S423" i="1"/>
  <c r="S611" i="1"/>
  <c r="S23" i="1"/>
  <c r="S95" i="1"/>
  <c r="S167" i="1"/>
  <c r="S227" i="1"/>
  <c r="S279" i="1"/>
  <c r="S347" i="1"/>
  <c r="S433" i="1"/>
  <c r="S525" i="1"/>
  <c r="S615" i="1"/>
  <c r="S729" i="1"/>
  <c r="S36" i="1"/>
  <c r="S96" i="1"/>
  <c r="S156" i="1"/>
  <c r="S208" i="1"/>
  <c r="S268" i="1"/>
  <c r="S324" i="1"/>
  <c r="S380" i="1"/>
  <c r="S436" i="1"/>
  <c r="S496" i="1"/>
  <c r="S548" i="1"/>
  <c r="S608" i="1"/>
  <c r="S668" i="1"/>
  <c r="S720" i="1"/>
  <c r="S369" i="1"/>
  <c r="S513" i="1"/>
  <c r="S665" i="1"/>
  <c r="S17" i="1"/>
  <c r="S77" i="1"/>
  <c r="S129" i="1"/>
  <c r="S189" i="1"/>
  <c r="S249" i="1"/>
  <c r="S301" i="1"/>
  <c r="S359" i="1"/>
  <c r="S431" i="1"/>
  <c r="S489" i="1"/>
  <c r="S571" i="1"/>
  <c r="S631" i="1"/>
  <c r="S705" i="1"/>
  <c r="D24" i="25"/>
  <c r="C24" i="25"/>
  <c r="E24" i="25"/>
  <c r="F24" i="25"/>
  <c r="G24" i="25"/>
  <c r="G31" i="25" s="1"/>
  <c r="G38" i="25" s="1"/>
  <c r="G106" i="25" s="1"/>
  <c r="G113" i="25" s="1"/>
  <c r="G120" i="25" s="1"/>
  <c r="T770" i="1"/>
  <c r="T771" i="1"/>
  <c r="T773" i="1"/>
  <c r="T769" i="1"/>
  <c r="T776" i="1"/>
  <c r="T775" i="1"/>
  <c r="T13" i="1"/>
  <c r="T29" i="1"/>
  <c r="T45" i="1"/>
  <c r="T61" i="1"/>
  <c r="T77" i="1"/>
  <c r="T93" i="1"/>
  <c r="T109" i="1"/>
  <c r="T125" i="1"/>
  <c r="T141" i="1"/>
  <c r="T157" i="1"/>
  <c r="T173" i="1"/>
  <c r="T189" i="1"/>
  <c r="T205" i="1"/>
  <c r="T221" i="1"/>
  <c r="T237" i="1"/>
  <c r="T253" i="1"/>
  <c r="T269" i="1"/>
  <c r="T285" i="1"/>
  <c r="T301" i="1"/>
  <c r="T317" i="1"/>
  <c r="T333" i="1"/>
  <c r="T349" i="1"/>
  <c r="T365" i="1"/>
  <c r="T381" i="1"/>
  <c r="T397" i="1"/>
  <c r="T413" i="1"/>
  <c r="T429" i="1"/>
  <c r="T445" i="1"/>
  <c r="T461" i="1"/>
  <c r="T477" i="1"/>
  <c r="T493" i="1"/>
  <c r="T509" i="1"/>
  <c r="T525" i="1"/>
  <c r="T541" i="1"/>
  <c r="T557" i="1"/>
  <c r="T573" i="1"/>
  <c r="T589" i="1"/>
  <c r="T605" i="1"/>
  <c r="T621" i="1"/>
  <c r="T637" i="1"/>
  <c r="T653" i="1"/>
  <c r="T669" i="1"/>
  <c r="T685" i="1"/>
  <c r="T701" i="1"/>
  <c r="T717" i="1"/>
  <c r="T733" i="1"/>
  <c r="T749" i="1"/>
  <c r="T765" i="1"/>
  <c r="T342" i="1"/>
  <c r="T364" i="1"/>
  <c r="T390" i="1"/>
  <c r="T434" i="1"/>
  <c r="T468" i="1"/>
  <c r="T496" i="1"/>
  <c r="T540" i="1"/>
  <c r="T566" i="1"/>
  <c r="T590" i="1"/>
  <c r="T608" i="1"/>
  <c r="T656" i="1"/>
  <c r="T684" i="1"/>
  <c r="T704" i="1"/>
  <c r="T732" i="1"/>
  <c r="T766" i="1"/>
  <c r="T22" i="1"/>
  <c r="T38" i="1"/>
  <c r="T54" i="1"/>
  <c r="T70" i="1"/>
  <c r="T86" i="1"/>
  <c r="T102" i="1"/>
  <c r="T118" i="1"/>
  <c r="T134" i="1"/>
  <c r="T150" i="1"/>
  <c r="T166" i="1"/>
  <c r="T182" i="1"/>
  <c r="T198" i="1"/>
  <c r="T214" i="1"/>
  <c r="T230" i="1"/>
  <c r="T246" i="1"/>
  <c r="T262" i="1"/>
  <c r="T278" i="1"/>
  <c r="T294" i="1"/>
  <c r="T310" i="1"/>
  <c r="T338" i="1"/>
  <c r="T388" i="1"/>
  <c r="T414" i="1"/>
  <c r="T440" i="1"/>
  <c r="T470" i="1"/>
  <c r="T502" i="1"/>
  <c r="T524" i="1"/>
  <c r="T556" i="1"/>
  <c r="T622" i="1"/>
  <c r="T642" i="1"/>
  <c r="T662" i="1"/>
  <c r="T712" i="1"/>
  <c r="T754" i="1"/>
  <c r="T15" i="1"/>
  <c r="T31" i="1"/>
  <c r="T47" i="1"/>
  <c r="T63" i="1"/>
  <c r="T79" i="1"/>
  <c r="T95" i="1"/>
  <c r="T111" i="1"/>
  <c r="T127" i="1"/>
  <c r="T143" i="1"/>
  <c r="T159" i="1"/>
  <c r="T175" i="1"/>
  <c r="T191" i="1"/>
  <c r="T207" i="1"/>
  <c r="T223" i="1"/>
  <c r="T239" i="1"/>
  <c r="T255" i="1"/>
  <c r="T271" i="1"/>
  <c r="T287" i="1"/>
  <c r="T303" i="1"/>
  <c r="T319" i="1"/>
  <c r="T335" i="1"/>
  <c r="T351" i="1"/>
  <c r="T367" i="1"/>
  <c r="T383" i="1"/>
  <c r="T399" i="1"/>
  <c r="T415" i="1"/>
  <c r="T431" i="1"/>
  <c r="T447" i="1"/>
  <c r="T463" i="1"/>
  <c r="T479" i="1"/>
  <c r="T495" i="1"/>
  <c r="T511" i="1"/>
  <c r="T527" i="1"/>
  <c r="T543" i="1"/>
  <c r="T559" i="1"/>
  <c r="T575" i="1"/>
  <c r="T591" i="1"/>
  <c r="T607" i="1"/>
  <c r="T623" i="1"/>
  <c r="T639" i="1"/>
  <c r="T655" i="1"/>
  <c r="T671" i="1"/>
  <c r="T687" i="1"/>
  <c r="T703" i="1"/>
  <c r="T719" i="1"/>
  <c r="T735" i="1"/>
  <c r="T751" i="1"/>
  <c r="T767" i="1"/>
  <c r="T340" i="1"/>
  <c r="T360" i="1"/>
  <c r="T386" i="1"/>
  <c r="T430" i="1"/>
  <c r="T466" i="1"/>
  <c r="T494" i="1"/>
  <c r="T538" i="1"/>
  <c r="T564" i="1"/>
  <c r="T586" i="1"/>
  <c r="T606" i="1"/>
  <c r="T654" i="1"/>
  <c r="T682" i="1"/>
  <c r="T702" i="1"/>
  <c r="T730" i="1"/>
  <c r="T764" i="1"/>
  <c r="T24" i="1"/>
  <c r="T40" i="1"/>
  <c r="T56" i="1"/>
  <c r="T72" i="1"/>
  <c r="T88" i="1"/>
  <c r="T104" i="1"/>
  <c r="T120" i="1"/>
  <c r="T136" i="1"/>
  <c r="T152" i="1"/>
  <c r="T168" i="1"/>
  <c r="T184" i="1"/>
  <c r="T200" i="1"/>
  <c r="T216" i="1"/>
  <c r="T232" i="1"/>
  <c r="T248" i="1"/>
  <c r="T264" i="1"/>
  <c r="T280" i="1"/>
  <c r="T296" i="1"/>
  <c r="T312" i="1"/>
  <c r="T344" i="1"/>
  <c r="T394" i="1"/>
  <c r="T420" i="1"/>
  <c r="T442" i="1"/>
  <c r="T478" i="1"/>
  <c r="T504" i="1"/>
  <c r="T526" i="1"/>
  <c r="T572" i="1"/>
  <c r="T624" i="1"/>
  <c r="T644" i="1"/>
  <c r="T672" i="1"/>
  <c r="T718" i="1"/>
  <c r="T756" i="1"/>
  <c r="T25" i="1"/>
  <c r="T49" i="1"/>
  <c r="T69" i="1"/>
  <c r="T89" i="1"/>
  <c r="T113" i="1"/>
  <c r="T133" i="1"/>
  <c r="T153" i="1"/>
  <c r="T177" i="1"/>
  <c r="T197" i="1"/>
  <c r="T217" i="1"/>
  <c r="T241" i="1"/>
  <c r="T261" i="1"/>
  <c r="T281" i="1"/>
  <c r="T305" i="1"/>
  <c r="T325" i="1"/>
  <c r="T345" i="1"/>
  <c r="T369" i="1"/>
  <c r="T389" i="1"/>
  <c r="T409" i="1"/>
  <c r="T433" i="1"/>
  <c r="T453" i="1"/>
  <c r="T473" i="1"/>
  <c r="T497" i="1"/>
  <c r="T517" i="1"/>
  <c r="T537" i="1"/>
  <c r="T561" i="1"/>
  <c r="T581" i="1"/>
  <c r="T601" i="1"/>
  <c r="T625" i="1"/>
  <c r="T645" i="1"/>
  <c r="T665" i="1"/>
  <c r="T689" i="1"/>
  <c r="T709" i="1"/>
  <c r="T729" i="1"/>
  <c r="T753" i="1"/>
  <c r="T332" i="1"/>
  <c r="T358" i="1"/>
  <c r="T398" i="1"/>
  <c r="T460" i="1"/>
  <c r="T488" i="1"/>
  <c r="T546" i="1"/>
  <c r="T580" i="1"/>
  <c r="T604" i="1"/>
  <c r="T666" i="1"/>
  <c r="T692" i="1"/>
  <c r="T726" i="1"/>
  <c r="T10" i="1"/>
  <c r="T30" i="1"/>
  <c r="T50" i="1"/>
  <c r="T74" i="1"/>
  <c r="T94" i="1"/>
  <c r="T114" i="1"/>
  <c r="T138" i="1"/>
  <c r="T158" i="1"/>
  <c r="T178" i="1"/>
  <c r="T202" i="1"/>
  <c r="T222" i="1"/>
  <c r="T242" i="1"/>
  <c r="T266" i="1"/>
  <c r="T286" i="1"/>
  <c r="T306" i="1"/>
  <c r="T352" i="1"/>
  <c r="T402" i="1"/>
  <c r="T432" i="1"/>
  <c r="T484" i="1"/>
  <c r="T510" i="1"/>
  <c r="T552" i="1"/>
  <c r="T626" i="1"/>
  <c r="T650" i="1"/>
  <c r="T708" i="1"/>
  <c r="T758" i="1"/>
  <c r="T23" i="1"/>
  <c r="T43" i="1"/>
  <c r="T67" i="1"/>
  <c r="T87" i="1"/>
  <c r="T107" i="1"/>
  <c r="T131" i="1"/>
  <c r="T151" i="1"/>
  <c r="T171" i="1"/>
  <c r="T195" i="1"/>
  <c r="T215" i="1"/>
  <c r="T235" i="1"/>
  <c r="T259" i="1"/>
  <c r="T279" i="1"/>
  <c r="T299" i="1"/>
  <c r="T323" i="1"/>
  <c r="T343" i="1"/>
  <c r="T363" i="1"/>
  <c r="T387" i="1"/>
  <c r="T407" i="1"/>
  <c r="T427" i="1"/>
  <c r="T451" i="1"/>
  <c r="T471" i="1"/>
  <c r="T491" i="1"/>
  <c r="T515" i="1"/>
  <c r="T535" i="1"/>
  <c r="T555" i="1"/>
  <c r="T579" i="1"/>
  <c r="T599" i="1"/>
  <c r="T619" i="1"/>
  <c r="T643" i="1"/>
  <c r="T663" i="1"/>
  <c r="T683" i="1"/>
  <c r="T707" i="1"/>
  <c r="T727" i="1"/>
  <c r="T747" i="1"/>
  <c r="T320" i="1"/>
  <c r="T350" i="1"/>
  <c r="T376" i="1"/>
  <c r="T438" i="1"/>
  <c r="T476" i="1"/>
  <c r="T532" i="1"/>
  <c r="T568" i="1"/>
  <c r="T596" i="1"/>
  <c r="T628" i="1"/>
  <c r="T686" i="1"/>
  <c r="T716" i="1"/>
  <c r="T750" i="1"/>
  <c r="T28" i="1"/>
  <c r="T48" i="1"/>
  <c r="T68" i="1"/>
  <c r="T92" i="1"/>
  <c r="T112" i="1"/>
  <c r="T132" i="1"/>
  <c r="T156" i="1"/>
  <c r="T176" i="1"/>
  <c r="T196" i="1"/>
  <c r="T220" i="1"/>
  <c r="T240" i="1"/>
  <c r="T260" i="1"/>
  <c r="T284" i="1"/>
  <c r="T304" i="1"/>
  <c r="T328" i="1"/>
  <c r="T400" i="1"/>
  <c r="T428" i="1"/>
  <c r="T458" i="1"/>
  <c r="T508" i="1"/>
  <c r="T550" i="1"/>
  <c r="T616" i="1"/>
  <c r="T648" i="1"/>
  <c r="T696" i="1"/>
  <c r="T748" i="1"/>
  <c r="T33" i="1"/>
  <c r="T53" i="1"/>
  <c r="T73" i="1"/>
  <c r="T97" i="1"/>
  <c r="T117" i="1"/>
  <c r="T137" i="1"/>
  <c r="T161" i="1"/>
  <c r="T181" i="1"/>
  <c r="T201" i="1"/>
  <c r="T225" i="1"/>
  <c r="T245" i="1"/>
  <c r="T265" i="1"/>
  <c r="T289" i="1"/>
  <c r="T309" i="1"/>
  <c r="T329" i="1"/>
  <c r="T353" i="1"/>
  <c r="T373" i="1"/>
  <c r="T393" i="1"/>
  <c r="T417" i="1"/>
  <c r="T437" i="1"/>
  <c r="T457" i="1"/>
  <c r="T481" i="1"/>
  <c r="T501" i="1"/>
  <c r="T521" i="1"/>
  <c r="T545" i="1"/>
  <c r="T565" i="1"/>
  <c r="T585" i="1"/>
  <c r="T609" i="1"/>
  <c r="T629" i="1"/>
  <c r="T649" i="1"/>
  <c r="T673" i="1"/>
  <c r="T693" i="1"/>
  <c r="T713" i="1"/>
  <c r="T737" i="1"/>
  <c r="T757" i="1"/>
  <c r="T336" i="1"/>
  <c r="T370" i="1"/>
  <c r="T412" i="1"/>
  <c r="T464" i="1"/>
  <c r="T520" i="1"/>
  <c r="T558" i="1"/>
  <c r="T584" i="1"/>
  <c r="T614" i="1"/>
  <c r="T670" i="1"/>
  <c r="T700" i="1"/>
  <c r="T736" i="1"/>
  <c r="T14" i="1"/>
  <c r="T34" i="1"/>
  <c r="T58" i="1"/>
  <c r="T78" i="1"/>
  <c r="T98" i="1"/>
  <c r="T122" i="1"/>
  <c r="T142" i="1"/>
  <c r="T162" i="1"/>
  <c r="T186" i="1"/>
  <c r="T206" i="1"/>
  <c r="T226" i="1"/>
  <c r="T250" i="1"/>
  <c r="T270" i="1"/>
  <c r="T290" i="1"/>
  <c r="T314" i="1"/>
  <c r="T366" i="1"/>
  <c r="T408" i="1"/>
  <c r="T446" i="1"/>
  <c r="T490" i="1"/>
  <c r="T516" i="1"/>
  <c r="T576" i="1"/>
  <c r="T632" i="1"/>
  <c r="T658" i="1"/>
  <c r="T722" i="1"/>
  <c r="T762" i="1"/>
  <c r="T27" i="1"/>
  <c r="T51" i="1"/>
  <c r="T71" i="1"/>
  <c r="T91" i="1"/>
  <c r="T115" i="1"/>
  <c r="T135" i="1"/>
  <c r="T155" i="1"/>
  <c r="T179" i="1"/>
  <c r="T199" i="1"/>
  <c r="T219" i="1"/>
  <c r="T243" i="1"/>
  <c r="T263" i="1"/>
  <c r="T283" i="1"/>
  <c r="T307" i="1"/>
  <c r="T327" i="1"/>
  <c r="T347" i="1"/>
  <c r="T371" i="1"/>
  <c r="T391" i="1"/>
  <c r="T411" i="1"/>
  <c r="T435" i="1"/>
  <c r="T455" i="1"/>
  <c r="T475" i="1"/>
  <c r="T499" i="1"/>
  <c r="T519" i="1"/>
  <c r="T539" i="1"/>
  <c r="T563" i="1"/>
  <c r="T583" i="1"/>
  <c r="T603" i="1"/>
  <c r="T627" i="1"/>
  <c r="T647" i="1"/>
  <c r="T667" i="1"/>
  <c r="T691" i="1"/>
  <c r="T711" i="1"/>
  <c r="T731" i="1"/>
  <c r="T755" i="1"/>
  <c r="T330" i="1"/>
  <c r="T356" i="1"/>
  <c r="T392" i="1"/>
  <c r="T456" i="1"/>
  <c r="T482" i="1"/>
  <c r="T542" i="1"/>
  <c r="T574" i="1"/>
  <c r="T602" i="1"/>
  <c r="T664" i="1"/>
  <c r="T690" i="1"/>
  <c r="T724" i="1"/>
  <c r="T12" i="1"/>
  <c r="T32" i="1"/>
  <c r="T52" i="1"/>
  <c r="T76" i="1"/>
  <c r="T96" i="1"/>
  <c r="T116" i="1"/>
  <c r="T140" i="1"/>
  <c r="T160" i="1"/>
  <c r="T180" i="1"/>
  <c r="T204" i="1"/>
  <c r="T224" i="1"/>
  <c r="T244" i="1"/>
  <c r="T268" i="1"/>
  <c r="T37" i="1"/>
  <c r="T81" i="1"/>
  <c r="T121" i="1"/>
  <c r="T165" i="1"/>
  <c r="T209" i="1"/>
  <c r="T249" i="1"/>
  <c r="T293" i="1"/>
  <c r="T337" i="1"/>
  <c r="T377" i="1"/>
  <c r="T421" i="1"/>
  <c r="T465" i="1"/>
  <c r="T505" i="1"/>
  <c r="T549" i="1"/>
  <c r="T593" i="1"/>
  <c r="T633" i="1"/>
  <c r="T677" i="1"/>
  <c r="T721" i="1"/>
  <c r="T761" i="1"/>
  <c r="T374" i="1"/>
  <c r="T474" i="1"/>
  <c r="T562" i="1"/>
  <c r="T620" i="1"/>
  <c r="T714" i="1"/>
  <c r="T18" i="1"/>
  <c r="T62" i="1"/>
  <c r="T106" i="1"/>
  <c r="T146" i="1"/>
  <c r="T190" i="1"/>
  <c r="T234" i="1"/>
  <c r="T274" i="1"/>
  <c r="T318" i="1"/>
  <c r="T422" i="1"/>
  <c r="T498" i="1"/>
  <c r="T588" i="1"/>
  <c r="T674" i="1"/>
  <c r="T11" i="1"/>
  <c r="T55" i="1"/>
  <c r="T99" i="1"/>
  <c r="T139" i="1"/>
  <c r="T183" i="1"/>
  <c r="T227" i="1"/>
  <c r="T267" i="1"/>
  <c r="T311" i="1"/>
  <c r="T355" i="1"/>
  <c r="T395" i="1"/>
  <c r="T439" i="1"/>
  <c r="T483" i="1"/>
  <c r="T523" i="1"/>
  <c r="T567" i="1"/>
  <c r="T611" i="1"/>
  <c r="T651" i="1"/>
  <c r="T695" i="1"/>
  <c r="T739" i="1"/>
  <c r="T334" i="1"/>
  <c r="T406" i="1"/>
  <c r="T514" i="1"/>
  <c r="T582" i="1"/>
  <c r="T668" i="1"/>
  <c r="T734" i="1"/>
  <c r="T36" i="1"/>
  <c r="T80" i="1"/>
  <c r="T124" i="1"/>
  <c r="T164" i="1"/>
  <c r="T208" i="1"/>
  <c r="T252" i="1"/>
  <c r="T288" i="1"/>
  <c r="T316" i="1"/>
  <c r="T384" i="1"/>
  <c r="T436" i="1"/>
  <c r="T492" i="1"/>
  <c r="T536" i="1"/>
  <c r="T630" i="1"/>
  <c r="T660" i="1"/>
  <c r="T744" i="1"/>
  <c r="T774" i="1"/>
  <c r="T41" i="1"/>
  <c r="T85" i="1"/>
  <c r="T129" i="1"/>
  <c r="T169" i="1"/>
  <c r="T213" i="1"/>
  <c r="T257" i="1"/>
  <c r="T297" i="1"/>
  <c r="T341" i="1"/>
  <c r="T385" i="1"/>
  <c r="T425" i="1"/>
  <c r="T469" i="1"/>
  <c r="T513" i="1"/>
  <c r="T553" i="1"/>
  <c r="T597" i="1"/>
  <c r="T641" i="1"/>
  <c r="T681" i="1"/>
  <c r="T725" i="1"/>
  <c r="T322" i="1"/>
  <c r="T380" i="1"/>
  <c r="T480" i="1"/>
  <c r="T570" i="1"/>
  <c r="T638" i="1"/>
  <c r="T720" i="1"/>
  <c r="T26" i="1"/>
  <c r="T66" i="1"/>
  <c r="T110" i="1"/>
  <c r="T154" i="1"/>
  <c r="T194" i="1"/>
  <c r="T238" i="1"/>
  <c r="T282" i="1"/>
  <c r="T326" i="1"/>
  <c r="T426" i="1"/>
  <c r="T506" i="1"/>
  <c r="T610" i="1"/>
  <c r="T694" i="1"/>
  <c r="T19" i="1"/>
  <c r="T59" i="1"/>
  <c r="T103" i="1"/>
  <c r="T147" i="1"/>
  <c r="T187" i="1"/>
  <c r="T231" i="1"/>
  <c r="T275" i="1"/>
  <c r="T315" i="1"/>
  <c r="T359" i="1"/>
  <c r="T403" i="1"/>
  <c r="T443" i="1"/>
  <c r="T487" i="1"/>
  <c r="T531" i="1"/>
  <c r="T571" i="1"/>
  <c r="T615" i="1"/>
  <c r="T659" i="1"/>
  <c r="T699" i="1"/>
  <c r="T743" i="1"/>
  <c r="T346" i="1"/>
  <c r="T416" i="1"/>
  <c r="T522" i="1"/>
  <c r="T592" i="1"/>
  <c r="T676" i="1"/>
  <c r="T738" i="1"/>
  <c r="T44" i="1"/>
  <c r="T84" i="1"/>
  <c r="T128" i="1"/>
  <c r="T172" i="1"/>
  <c r="T212" i="1"/>
  <c r="T256" i="1"/>
  <c r="T292" i="1"/>
  <c r="T324" i="1"/>
  <c r="T404" i="1"/>
  <c r="T448" i="1"/>
  <c r="T500" i="1"/>
  <c r="T554" i="1"/>
  <c r="T634" i="1"/>
  <c r="T680" i="1"/>
  <c r="T760" i="1"/>
  <c r="T768" i="1"/>
  <c r="T17" i="1"/>
  <c r="T57" i="1"/>
  <c r="T101" i="1"/>
  <c r="T145" i="1"/>
  <c r="T185" i="1"/>
  <c r="T229" i="1"/>
  <c r="T273" i="1"/>
  <c r="T313" i="1"/>
  <c r="T357" i="1"/>
  <c r="T401" i="1"/>
  <c r="T441" i="1"/>
  <c r="T485" i="1"/>
  <c r="T529" i="1"/>
  <c r="T569" i="1"/>
  <c r="T613" i="1"/>
  <c r="T657" i="1"/>
  <c r="T697" i="1"/>
  <c r="T741" i="1"/>
  <c r="T348" i="1"/>
  <c r="T418" i="1"/>
  <c r="T530" i="1"/>
  <c r="T594" i="1"/>
  <c r="T678" i="1"/>
  <c r="T740" i="1"/>
  <c r="T42" i="1"/>
  <c r="T82" i="1"/>
  <c r="T126" i="1"/>
  <c r="T170" i="1"/>
  <c r="T210" i="1"/>
  <c r="T254" i="1"/>
  <c r="T298" i="1"/>
  <c r="T382" i="1"/>
  <c r="T450" i="1"/>
  <c r="T528" i="1"/>
  <c r="T636" i="1"/>
  <c r="T742" i="1"/>
  <c r="T35" i="1"/>
  <c r="T75" i="1"/>
  <c r="T119" i="1"/>
  <c r="T163" i="1"/>
  <c r="T203" i="1"/>
  <c r="T247" i="1"/>
  <c r="T291" i="1"/>
  <c r="T331" i="1"/>
  <c r="T375" i="1"/>
  <c r="T419" i="1"/>
  <c r="T459" i="1"/>
  <c r="T503" i="1"/>
  <c r="T547" i="1"/>
  <c r="T587" i="1"/>
  <c r="T631" i="1"/>
  <c r="T675" i="1"/>
  <c r="T715" i="1"/>
  <c r="T759" i="1"/>
  <c r="T368" i="1"/>
  <c r="T462" i="1"/>
  <c r="T548" i="1"/>
  <c r="T612" i="1"/>
  <c r="T698" i="1"/>
  <c r="T16" i="1"/>
  <c r="T60" i="1"/>
  <c r="T100" i="1"/>
  <c r="T144" i="1"/>
  <c r="T188" i="1"/>
  <c r="T228" i="1"/>
  <c r="T272" i="1"/>
  <c r="T300" i="1"/>
  <c r="T362" i="1"/>
  <c r="T410" i="1"/>
  <c r="T452" i="1"/>
  <c r="T512" i="1"/>
  <c r="T578" i="1"/>
  <c r="T640" i="1"/>
  <c r="T710" i="1"/>
  <c r="T772" i="1"/>
  <c r="T21" i="1"/>
  <c r="T65" i="1"/>
  <c r="T105" i="1"/>
  <c r="T149" i="1"/>
  <c r="T193" i="1"/>
  <c r="T233" i="1"/>
  <c r="T277" i="1"/>
  <c r="T321" i="1"/>
  <c r="T361" i="1"/>
  <c r="T405" i="1"/>
  <c r="T449" i="1"/>
  <c r="T489" i="1"/>
  <c r="T533" i="1"/>
  <c r="T577" i="1"/>
  <c r="T617" i="1"/>
  <c r="T661" i="1"/>
  <c r="T705" i="1"/>
  <c r="T745" i="1"/>
  <c r="T354" i="1"/>
  <c r="T444" i="1"/>
  <c r="T534" i="1"/>
  <c r="T600" i="1"/>
  <c r="T688" i="1"/>
  <c r="T752" i="1"/>
  <c r="T46" i="1"/>
  <c r="T90" i="1"/>
  <c r="T130" i="1"/>
  <c r="T174" i="1"/>
  <c r="T218" i="1"/>
  <c r="T258" i="1"/>
  <c r="T302" i="1"/>
  <c r="T396" i="1"/>
  <c r="T454" i="1"/>
  <c r="T544" i="1"/>
  <c r="T646" i="1"/>
  <c r="T746" i="1"/>
  <c r="T39" i="1"/>
  <c r="T83" i="1"/>
  <c r="T123" i="1"/>
  <c r="T167" i="1"/>
  <c r="T211" i="1"/>
  <c r="T251" i="1"/>
  <c r="T295" i="1"/>
  <c r="T339" i="1"/>
  <c r="T379" i="1"/>
  <c r="T423" i="1"/>
  <c r="T467" i="1"/>
  <c r="T507" i="1"/>
  <c r="T551" i="1"/>
  <c r="T595" i="1"/>
  <c r="T635" i="1"/>
  <c r="T679" i="1"/>
  <c r="T723" i="1"/>
  <c r="T763" i="1"/>
  <c r="T372" i="1"/>
  <c r="T472" i="1"/>
  <c r="T560" i="1"/>
  <c r="T618" i="1"/>
  <c r="T706" i="1"/>
  <c r="T20" i="1"/>
  <c r="T64" i="1"/>
  <c r="T108" i="1"/>
  <c r="T148" i="1"/>
  <c r="T192" i="1"/>
  <c r="T236" i="1"/>
  <c r="T276" i="1"/>
  <c r="T308" i="1"/>
  <c r="T378" i="1"/>
  <c r="T424" i="1"/>
  <c r="T486" i="1"/>
  <c r="T518" i="1"/>
  <c r="T598" i="1"/>
  <c r="T652" i="1"/>
  <c r="T728" i="1"/>
  <c r="K2012" i="21"/>
  <c r="I3" i="21"/>
  <c r="L3" i="21"/>
  <c r="L4" i="21"/>
  <c r="L5" i="21"/>
  <c r="I6" i="21"/>
  <c r="J5" i="21"/>
  <c r="I2012" i="21"/>
  <c r="K2011" i="21"/>
  <c r="J8" i="21"/>
  <c r="J9" i="21" s="1"/>
  <c r="J6" i="21"/>
  <c r="J2011" i="21"/>
  <c r="L8" i="21"/>
  <c r="L9" i="21" s="1"/>
  <c r="J4" i="21"/>
  <c r="I2011" i="21"/>
  <c r="L2011" i="21"/>
  <c r="J2012" i="21"/>
  <c r="J3" i="21"/>
  <c r="K8" i="21"/>
  <c r="K9" i="21" s="1"/>
  <c r="L2012" i="21"/>
  <c r="I5" i="21"/>
  <c r="L6" i="21"/>
  <c r="I4" i="21"/>
  <c r="K3" i="21"/>
  <c r="H2011" i="21"/>
  <c r="H2012" i="21"/>
  <c r="H8" i="21"/>
  <c r="H9" i="21" s="1"/>
  <c r="H6" i="21"/>
  <c r="K4" i="21"/>
  <c r="K5" i="21"/>
  <c r="H5" i="21"/>
  <c r="H4" i="21"/>
  <c r="K6" i="21"/>
  <c r="H3" i="21"/>
  <c r="O716" i="1"/>
  <c r="O726" i="1"/>
  <c r="O589" i="1"/>
  <c r="O145" i="1"/>
  <c r="O435" i="1"/>
  <c r="O48" i="1"/>
  <c r="O570" i="1"/>
  <c r="O634" i="1"/>
  <c r="O453" i="1"/>
  <c r="O454" i="1"/>
  <c r="O727" i="1"/>
  <c r="O17" i="1"/>
  <c r="O16" i="1"/>
  <c r="O699" i="1"/>
  <c r="O698" i="1"/>
  <c r="O635" i="1"/>
  <c r="O688" i="1"/>
  <c r="O368" i="1"/>
  <c r="O81" i="1"/>
  <c r="O367" i="1"/>
  <c r="O569" i="1"/>
  <c r="O97" i="1"/>
  <c r="O697" i="1"/>
  <c r="O344" i="1"/>
  <c r="O343" i="1"/>
  <c r="O743" i="1"/>
  <c r="O575" i="1"/>
  <c r="O703" i="1"/>
  <c r="O250" i="1"/>
  <c r="O112" i="1"/>
  <c r="O540" i="1"/>
  <c r="O765" i="1"/>
  <c r="O80" i="1"/>
  <c r="O744" i="1"/>
  <c r="O571" i="1"/>
  <c r="O148" i="1"/>
  <c r="O152" i="1"/>
  <c r="O606" i="1"/>
  <c r="O733" i="1"/>
  <c r="O525" i="1"/>
  <c r="O499" i="1"/>
  <c r="O129" i="1"/>
  <c r="O128" i="1"/>
  <c r="O650" i="1"/>
  <c r="O602" i="1"/>
  <c r="O64" i="1"/>
  <c r="O212" i="1"/>
  <c r="O24" i="1"/>
  <c r="O153" i="1"/>
  <c r="O105" i="1"/>
  <c r="O205" i="1"/>
  <c r="O40" i="1"/>
  <c r="O201" i="1"/>
  <c r="O41" i="1"/>
  <c r="O58" i="1"/>
  <c r="O298" i="1"/>
  <c r="O315" i="1"/>
  <c r="O109" i="1"/>
  <c r="O111" i="1"/>
  <c r="O459" i="1"/>
  <c r="O331" i="1"/>
  <c r="O760" i="1"/>
  <c r="O729" i="1"/>
  <c r="O361" i="1"/>
  <c r="O206" i="1"/>
  <c r="O104" i="1"/>
  <c r="O293" i="1"/>
  <c r="O728" i="1"/>
  <c r="O683" i="1"/>
  <c r="O587" i="1"/>
  <c r="O432" i="1"/>
  <c r="O294" i="1"/>
  <c r="O520" i="1"/>
  <c r="O495" i="1"/>
  <c r="O431" i="1"/>
  <c r="O291" i="1"/>
  <c r="O586" i="1"/>
  <c r="O666" i="1"/>
  <c r="O229" i="1"/>
  <c r="O759" i="1"/>
  <c r="O89" i="1"/>
  <c r="O651" i="1"/>
  <c r="O496" i="1"/>
  <c r="O76" i="1"/>
  <c r="O227" i="1"/>
  <c r="O171" i="1"/>
  <c r="O749" i="1"/>
  <c r="O231" i="1"/>
  <c r="O652" i="1"/>
  <c r="O88" i="1"/>
  <c r="O137" i="1"/>
  <c r="O254" i="1"/>
  <c r="O603" i="1"/>
  <c r="O276" i="1"/>
  <c r="O132" i="1"/>
  <c r="O681" i="1"/>
  <c r="O714" i="1"/>
  <c r="O618" i="1"/>
  <c r="O682" i="1"/>
  <c r="O299" i="1"/>
  <c r="O620" i="1"/>
  <c r="O556" i="1"/>
  <c r="O463" i="1"/>
  <c r="O290" i="1"/>
  <c r="O65" i="1"/>
  <c r="O84" i="1"/>
  <c r="O117" i="1"/>
  <c r="O389" i="1"/>
  <c r="O390" i="1"/>
  <c r="O164" i="1"/>
  <c r="O477" i="1"/>
  <c r="O719" i="1"/>
  <c r="O42" i="1"/>
  <c r="O38" i="1"/>
  <c r="O758" i="1"/>
  <c r="O163" i="1"/>
  <c r="O667" i="1"/>
  <c r="O394" i="1"/>
  <c r="O330" i="1"/>
  <c r="O120" i="1"/>
  <c r="O417" i="1"/>
  <c r="O478" i="1"/>
  <c r="O295" i="1"/>
  <c r="O380" i="1"/>
  <c r="O507" i="1"/>
  <c r="O515" i="1"/>
  <c r="O178" i="1"/>
  <c r="O323" i="1"/>
  <c r="O775" i="1"/>
  <c r="O399" i="1"/>
  <c r="O221" i="1"/>
  <c r="O37" i="1"/>
  <c r="O68" i="1"/>
  <c r="O721" i="1"/>
  <c r="O568" i="1"/>
  <c r="O709" i="1"/>
  <c r="O95" i="1"/>
  <c r="O685" i="1"/>
  <c r="O653" i="1"/>
  <c r="O430" i="1"/>
  <c r="O366" i="1"/>
  <c r="O207" i="1"/>
  <c r="O134" i="1"/>
  <c r="O45" i="1"/>
  <c r="O116" i="1"/>
  <c r="O371" i="1"/>
  <c r="O768" i="1"/>
  <c r="O692" i="1"/>
  <c r="O595" i="1"/>
  <c r="O564" i="1"/>
  <c r="O421" i="1"/>
  <c r="O357" i="1"/>
  <c r="O168" i="1"/>
  <c r="O248" i="1"/>
  <c r="O56" i="1"/>
  <c r="O440" i="1"/>
  <c r="O376" i="1"/>
  <c r="O108" i="1"/>
  <c r="O439" i="1"/>
  <c r="O375" i="1"/>
  <c r="O303" i="1"/>
  <c r="O70" i="1"/>
  <c r="O186" i="1"/>
  <c r="O657" i="1"/>
  <c r="O588" i="1"/>
  <c r="O619" i="1"/>
  <c r="O748" i="1"/>
  <c r="O57" i="1"/>
  <c r="O379" i="1"/>
  <c r="O585" i="1"/>
  <c r="O280" i="1"/>
  <c r="O72" i="1"/>
  <c r="O486" i="1"/>
  <c r="O468" i="1"/>
  <c r="O261" i="1"/>
  <c r="O715" i="1"/>
  <c r="O763" i="1"/>
  <c r="O100" i="1"/>
  <c r="O655" i="1"/>
  <c r="O722" i="1"/>
  <c r="O47" i="1"/>
  <c r="O150" i="1"/>
  <c r="O286" i="1"/>
  <c r="O226" i="1"/>
  <c r="O506" i="1"/>
  <c r="O684" i="1"/>
  <c r="O339" i="1"/>
  <c r="O625" i="1"/>
  <c r="O74" i="1"/>
  <c r="O437" i="1"/>
  <c r="O73" i="1"/>
  <c r="O204" i="1"/>
  <c r="O476" i="1"/>
  <c r="O591" i="1"/>
  <c r="O745" i="1"/>
  <c r="O247" i="1"/>
  <c r="O604" i="1"/>
  <c r="O700" i="1"/>
  <c r="O774" i="1"/>
  <c r="O696" i="1"/>
  <c r="O55" i="1"/>
  <c r="O377" i="1"/>
  <c r="O310" i="1"/>
  <c r="O189" i="1"/>
  <c r="O243" i="1"/>
  <c r="O69" i="1"/>
  <c r="O636" i="1"/>
  <c r="O469" i="1"/>
  <c r="O689" i="1"/>
  <c r="O320" i="1"/>
  <c r="O693" i="1"/>
  <c r="O544" i="1"/>
  <c r="O678" i="1"/>
  <c r="O349" i="1"/>
  <c r="O259" i="1"/>
  <c r="O119" i="1"/>
  <c r="O94" i="1"/>
  <c r="O475" i="1"/>
  <c r="O313" i="1"/>
  <c r="O138" i="1"/>
  <c r="O441" i="1"/>
  <c r="O756" i="1"/>
  <c r="O23" i="1"/>
  <c r="O553" i="1"/>
  <c r="O194" i="1"/>
  <c r="O182" i="1"/>
  <c r="O705" i="1"/>
  <c r="O706" i="1"/>
  <c r="O767" i="1"/>
  <c r="O766" i="1"/>
  <c r="O30" i="1"/>
  <c r="O535" i="1"/>
  <c r="O471" i="1"/>
  <c r="O180" i="1"/>
  <c r="O179" i="1"/>
  <c r="O46" i="1"/>
  <c r="O623" i="1"/>
  <c r="O687" i="1"/>
  <c r="O732" i="1"/>
  <c r="O123" i="1"/>
  <c r="O155" i="1"/>
  <c r="O135" i="1"/>
  <c r="O659" i="1"/>
  <c r="O723" i="1"/>
  <c r="O341" i="1"/>
  <c r="O232" i="1"/>
  <c r="O433" i="1"/>
  <c r="O216" i="1"/>
  <c r="O484" i="1"/>
  <c r="O90" i="1"/>
  <c r="O622" i="1"/>
  <c r="O516" i="1"/>
  <c r="O704" i="1"/>
  <c r="O639" i="1"/>
  <c r="O66" i="1"/>
  <c r="O67" i="1"/>
  <c r="O613" i="1"/>
  <c r="O192" i="1"/>
  <c r="O75" i="1"/>
  <c r="O203" i="1"/>
  <c r="O677" i="1"/>
  <c r="O210" i="1"/>
  <c r="O267" i="1"/>
  <c r="O387" i="1"/>
  <c r="O533" i="1"/>
  <c r="O228" i="1"/>
  <c r="O356" i="1"/>
  <c r="O742" i="1"/>
  <c r="O21" i="1"/>
  <c r="O52" i="1"/>
  <c r="O149" i="1"/>
  <c r="O167" i="1"/>
  <c r="O199" i="1"/>
  <c r="O539" i="1"/>
  <c r="O450" i="1"/>
  <c r="O725" i="1"/>
  <c r="O412" i="1"/>
  <c r="O581" i="1"/>
  <c r="O127" i="1"/>
  <c r="O670" i="1"/>
  <c r="O526" i="1"/>
  <c r="O462" i="1"/>
  <c r="O398" i="1"/>
  <c r="O334" i="1"/>
  <c r="O302" i="1"/>
  <c r="O505" i="1"/>
  <c r="O312" i="1"/>
  <c r="O305" i="1"/>
  <c r="O752" i="1"/>
  <c r="O314" i="1"/>
  <c r="O707" i="1"/>
  <c r="O676" i="1"/>
  <c r="O643" i="1"/>
  <c r="O612" i="1"/>
  <c r="O473" i="1"/>
  <c r="O409" i="1"/>
  <c r="O512" i="1"/>
  <c r="O27" i="1"/>
  <c r="O489" i="1"/>
  <c r="O457" i="1"/>
  <c r="O360" i="1"/>
  <c r="O183" i="1"/>
  <c r="O278" i="1"/>
  <c r="O214" i="1"/>
  <c r="O252" i="1"/>
  <c r="O220" i="1"/>
  <c r="O158" i="1"/>
  <c r="O18" i="1"/>
  <c r="O44" i="1"/>
  <c r="O641" i="1"/>
  <c r="O176" i="1"/>
  <c r="O208" i="1"/>
  <c r="O249" i="1"/>
  <c r="O217" i="1"/>
  <c r="O188" i="1"/>
  <c r="O36" i="1"/>
  <c r="O577" i="1"/>
  <c r="O237" i="1"/>
  <c r="O51" i="1"/>
  <c r="O115" i="1"/>
  <c r="O256" i="1"/>
  <c r="O122" i="1"/>
  <c r="O582" i="1"/>
  <c r="O710" i="1"/>
  <c r="O54" i="1"/>
  <c r="O593" i="1"/>
  <c r="O246" i="1"/>
  <c r="O308" i="1"/>
  <c r="O438" i="1"/>
  <c r="O554" i="1"/>
  <c r="O563" i="1"/>
  <c r="O627" i="1"/>
  <c r="O691" i="1"/>
  <c r="O736" i="1"/>
  <c r="O29" i="1"/>
  <c r="O125" i="1"/>
  <c r="O224" i="1"/>
  <c r="O365" i="1"/>
  <c r="O514" i="1"/>
  <c r="O746" i="1"/>
  <c r="O492" i="1"/>
  <c r="O645" i="1"/>
  <c r="O15" i="1"/>
  <c r="O694" i="1"/>
  <c r="O598" i="1"/>
  <c r="O566" i="1"/>
  <c r="O265" i="1"/>
  <c r="O426" i="1"/>
  <c r="O195" i="1"/>
  <c r="O532" i="1"/>
  <c r="O404" i="1"/>
  <c r="O458" i="1"/>
  <c r="O501" i="1"/>
  <c r="O373" i="1"/>
  <c r="O239" i="1"/>
  <c r="O480" i="1"/>
  <c r="O385" i="1"/>
  <c r="O352" i="1"/>
  <c r="O321" i="1"/>
  <c r="O263" i="1"/>
  <c r="O174" i="1"/>
  <c r="O139" i="1"/>
  <c r="O13" i="1"/>
  <c r="O543" i="1"/>
  <c r="O479" i="1"/>
  <c r="O447" i="1"/>
  <c r="O351" i="1"/>
  <c r="O319" i="1"/>
  <c r="O258" i="1"/>
  <c r="O242" i="1"/>
  <c r="O202" i="1"/>
  <c r="O77" i="1"/>
  <c r="O170" i="1"/>
  <c r="O159" i="1"/>
  <c r="O31" i="1"/>
  <c r="O19" i="1"/>
  <c r="O20" i="1"/>
  <c r="O509" i="1"/>
  <c r="O508" i="1"/>
  <c r="O610" i="1"/>
  <c r="O609" i="1"/>
  <c r="O754" i="1"/>
  <c r="O755" i="1"/>
  <c r="O528" i="1"/>
  <c r="O527" i="1"/>
  <c r="O761" i="1"/>
  <c r="O762" i="1"/>
  <c r="O63" i="1"/>
  <c r="O62" i="1"/>
  <c r="O443" i="1"/>
  <c r="O442" i="1"/>
  <c r="O162" i="1"/>
  <c r="O161" i="1"/>
  <c r="O558" i="1"/>
  <c r="O559" i="1"/>
  <c r="O579" i="1"/>
  <c r="O580" i="1"/>
  <c r="O538" i="1"/>
  <c r="O345" i="1"/>
  <c r="O346" i="1"/>
  <c r="O25" i="1"/>
  <c r="O26" i="1"/>
  <c r="O425" i="1"/>
  <c r="O424" i="1"/>
  <c r="O392" i="1"/>
  <c r="O393" i="1"/>
  <c r="O328" i="1"/>
  <c r="O329" i="1"/>
  <c r="O283" i="1"/>
  <c r="O284" i="1"/>
  <c r="O519" i="1"/>
  <c r="O518" i="1"/>
  <c r="O423" i="1"/>
  <c r="O422" i="1"/>
  <c r="O359" i="1"/>
  <c r="O358" i="1"/>
  <c r="O281" i="1"/>
  <c r="O282" i="1"/>
  <c r="O142" i="1"/>
  <c r="O141" i="1"/>
  <c r="F4" i="25"/>
  <c r="F5" i="25" s="1"/>
  <c r="H5" i="25" s="1"/>
  <c r="O10" i="1"/>
  <c r="I6" i="1"/>
  <c r="O218" i="1"/>
  <c r="O266" i="1"/>
  <c r="O304" i="1"/>
  <c r="O668" i="1"/>
  <c r="O708" i="1"/>
  <c r="O436" i="1"/>
  <c r="O355" i="1"/>
  <c r="O455" i="1"/>
  <c r="O402" i="1"/>
  <c r="O401" i="1"/>
  <c r="O750" i="1"/>
  <c r="O751" i="1"/>
  <c r="O671" i="1"/>
  <c r="O460" i="1"/>
  <c r="O461" i="1"/>
  <c r="O147" i="1"/>
  <c r="O573" i="1"/>
  <c r="O143" i="1"/>
  <c r="O490" i="1"/>
  <c r="O491" i="1"/>
  <c r="O449" i="1"/>
  <c r="O274" i="1"/>
  <c r="O53" i="1"/>
  <c r="O78" i="1"/>
  <c r="O121" i="1"/>
  <c r="O82" i="1"/>
  <c r="O410" i="1"/>
  <c r="O764" i="1"/>
  <c r="O456" i="1"/>
  <c r="O268" i="1"/>
  <c r="O311" i="1"/>
  <c r="O513" i="1"/>
  <c r="O200" i="1"/>
  <c r="O391" i="1"/>
  <c r="O124" i="1"/>
  <c r="O347" i="1"/>
  <c r="O737" i="1"/>
  <c r="O724" i="1"/>
  <c r="O660" i="1"/>
  <c r="O378" i="1"/>
  <c r="O156" i="1"/>
  <c r="O236" i="1"/>
  <c r="O146" i="1"/>
  <c r="O14" i="1"/>
  <c r="O397" i="1"/>
  <c r="O600" i="1"/>
  <c r="O196" i="1"/>
  <c r="O197" i="1"/>
  <c r="O307" i="1"/>
  <c r="O306" i="1"/>
  <c r="O190" i="1"/>
  <c r="O607" i="1"/>
  <c r="O561" i="1"/>
  <c r="O562" i="1"/>
  <c r="O336" i="1"/>
  <c r="O335" i="1"/>
  <c r="O701" i="1"/>
  <c r="O92" i="1"/>
  <c r="O93" i="1"/>
  <c r="O157" i="1"/>
  <c r="O60" i="1"/>
  <c r="O511" i="1"/>
  <c r="O85" i="1"/>
  <c r="O118" i="1"/>
  <c r="O126" i="1"/>
  <c r="O28" i="1"/>
  <c r="O50" i="1"/>
  <c r="O209" i="1"/>
  <c r="O474" i="1"/>
  <c r="O644" i="1"/>
  <c r="O245" i="1"/>
  <c r="O753" i="1"/>
  <c r="O175" i="1"/>
  <c r="O552" i="1"/>
  <c r="O565" i="1"/>
  <c r="O534" i="1"/>
  <c r="O411" i="1"/>
  <c r="O362" i="1"/>
  <c r="O363" i="1"/>
  <c r="O219" i="1"/>
  <c r="O114" i="1"/>
  <c r="O504" i="1"/>
  <c r="O416" i="1"/>
  <c r="O181" i="1"/>
  <c r="O415" i="1"/>
  <c r="O672" i="1"/>
  <c r="O113" i="1"/>
  <c r="O522" i="1"/>
  <c r="O572" i="1"/>
  <c r="O500" i="1"/>
  <c r="O350" i="1"/>
  <c r="O542" i="1"/>
  <c r="O529" i="1"/>
  <c r="O297" i="1"/>
  <c r="O296" i="1"/>
  <c r="O624" i="1"/>
  <c r="O388" i="1"/>
  <c r="O59" i="1"/>
  <c r="O71" i="1"/>
  <c r="O686" i="1"/>
  <c r="O494" i="1"/>
  <c r="O493" i="1"/>
  <c r="O238" i="1"/>
  <c r="O503" i="1"/>
  <c r="O407" i="1"/>
  <c r="O140" i="1"/>
  <c r="O372" i="1"/>
  <c r="O292" i="1"/>
  <c r="O353" i="1"/>
  <c r="O420" i="1"/>
  <c r="O673" i="1"/>
  <c r="O656" i="1"/>
  <c r="O414" i="1"/>
  <c r="O502" i="1"/>
  <c r="O488" i="1"/>
  <c r="O166" i="1"/>
  <c r="O272" i="1"/>
  <c r="O576" i="1"/>
  <c r="O640" i="1"/>
  <c r="O773" i="1"/>
  <c r="O574" i="1"/>
  <c r="O638" i="1"/>
  <c r="O702" i="1"/>
  <c r="O383" i="1"/>
  <c r="O177" i="1"/>
  <c r="O648" i="1"/>
  <c r="O151" i="1"/>
  <c r="O61" i="1"/>
  <c r="O348" i="1"/>
  <c r="O241" i="1"/>
  <c r="O592" i="1"/>
  <c r="O741" i="1"/>
  <c r="O590" i="1"/>
  <c r="O654" i="1"/>
  <c r="O448" i="1"/>
  <c r="O629" i="1"/>
  <c r="O309" i="1"/>
  <c r="O43" i="1"/>
  <c r="O107" i="1"/>
  <c r="O546" i="1"/>
  <c r="O680" i="1"/>
  <c r="O757" i="1"/>
  <c r="O39" i="1"/>
  <c r="O102" i="1"/>
  <c r="O374" i="1"/>
  <c r="O720" i="1"/>
  <c r="O287" i="1"/>
  <c r="O445" i="1"/>
  <c r="O444" i="1"/>
  <c r="O549" i="1"/>
  <c r="O548" i="1"/>
  <c r="O338" i="1"/>
  <c r="O337" i="1"/>
  <c r="O466" i="1"/>
  <c r="O465" i="1"/>
  <c r="O730" i="1"/>
  <c r="O731" i="1"/>
  <c r="O428" i="1"/>
  <c r="O427" i="1"/>
  <c r="O770" i="1"/>
  <c r="O769" i="1"/>
  <c r="O35" i="1"/>
  <c r="O34" i="1"/>
  <c r="O99" i="1"/>
  <c r="O98" i="1"/>
  <c r="O130" i="1"/>
  <c r="O131" i="1"/>
  <c r="O11" i="1"/>
  <c r="I5" i="1"/>
  <c r="I3" i="1"/>
  <c r="O12" i="1"/>
  <c r="O332" i="1"/>
  <c r="O333" i="1"/>
  <c r="O185" i="1"/>
  <c r="O184" i="1"/>
  <c r="O482" i="1"/>
  <c r="O481" i="1"/>
  <c r="O734" i="1"/>
  <c r="O735" i="1"/>
  <c r="O452" i="1"/>
  <c r="O451" i="1"/>
  <c r="O647" i="1"/>
  <c r="O646" i="1"/>
  <c r="O87" i="1"/>
  <c r="O86" i="1"/>
  <c r="O317" i="1"/>
  <c r="O316" i="1"/>
  <c r="O596" i="1"/>
  <c r="O597" i="1"/>
  <c r="I4" i="1"/>
  <c r="O22" i="1"/>
  <c r="O384" i="1"/>
  <c r="O165" i="1"/>
  <c r="O370" i="1"/>
  <c r="O369" i="1"/>
  <c r="O498" i="1"/>
  <c r="O497" i="1"/>
  <c r="O717" i="1"/>
  <c r="O718" i="1"/>
  <c r="O679" i="1"/>
  <c r="O106" i="1"/>
  <c r="O154" i="1"/>
  <c r="O103" i="1"/>
  <c r="O406" i="1"/>
  <c r="O405" i="1"/>
  <c r="O524" i="1"/>
  <c r="O523" i="1"/>
  <c r="O631" i="1"/>
  <c r="O740" i="1"/>
  <c r="O739" i="1"/>
  <c r="O325" i="1"/>
  <c r="O324" i="1"/>
  <c r="O271" i="1"/>
  <c r="O279" i="1"/>
  <c r="O191" i="1"/>
  <c r="O550" i="1"/>
  <c r="O551" i="1"/>
  <c r="O487" i="1"/>
  <c r="O327" i="1"/>
  <c r="O326" i="1"/>
  <c r="O275" i="1"/>
  <c r="O616" i="1"/>
  <c r="O617" i="1"/>
  <c r="O628" i="1"/>
  <c r="O545" i="1"/>
  <c r="O240" i="1"/>
  <c r="O396" i="1"/>
  <c r="O395" i="1"/>
  <c r="O747" i="1"/>
  <c r="O663" i="1"/>
  <c r="O772" i="1"/>
  <c r="O771" i="1"/>
  <c r="O661" i="1"/>
  <c r="O662" i="1"/>
  <c r="O630" i="1"/>
  <c r="O381" i="1"/>
  <c r="O382" i="1"/>
  <c r="O536" i="1"/>
  <c r="O537" i="1"/>
  <c r="F6" i="25"/>
  <c r="F7" i="25" s="1"/>
  <c r="O776" i="1"/>
  <c r="O289" i="1"/>
  <c r="O288" i="1"/>
  <c r="O300" i="1"/>
  <c r="O301" i="1"/>
  <c r="O264" i="1"/>
  <c r="O244" i="1"/>
  <c r="O172" i="1"/>
  <c r="O173" i="1"/>
  <c r="O530" i="1"/>
  <c r="O608" i="1"/>
  <c r="O354" i="1"/>
  <c r="O584" i="1"/>
  <c r="O712" i="1"/>
  <c r="O583" i="1"/>
  <c r="O711" i="1"/>
  <c r="O253" i="1"/>
  <c r="O400" i="1"/>
  <c r="O605" i="1"/>
  <c r="O322" i="1"/>
  <c r="O567" i="1"/>
  <c r="O695" i="1"/>
  <c r="O257" i="1"/>
  <c r="O198" i="1"/>
  <c r="O225" i="1"/>
  <c r="O223" i="1"/>
  <c r="O418" i="1"/>
  <c r="O364" i="1"/>
  <c r="O615" i="1"/>
  <c r="O193" i="1"/>
  <c r="O637" i="1"/>
  <c r="O386" i="1"/>
  <c r="O599" i="1"/>
  <c r="O187" i="1"/>
  <c r="O169" i="1"/>
  <c r="C32" i="25" a="1"/>
  <c r="C25" i="25" a="1"/>
  <c r="H23" i="25" a="1"/>
  <c r="G8" i="25" l="1"/>
  <c r="V5" i="1"/>
  <c r="V300" i="1" s="1"/>
  <c r="Q9" i="21"/>
  <c r="Z9" i="21" s="1"/>
  <c r="G86" i="25"/>
  <c r="G87" i="25" s="1"/>
  <c r="G88" i="25" s="1"/>
  <c r="G89" i="25" s="1"/>
  <c r="G90" i="25" s="1"/>
  <c r="G91" i="25" s="1"/>
  <c r="O777" i="1"/>
  <c r="P777" i="1"/>
  <c r="H23" i="25"/>
  <c r="R7" i="1"/>
  <c r="R8" i="1"/>
  <c r="R6" i="1" s="1"/>
  <c r="E27" i="25"/>
  <c r="D25" i="25"/>
  <c r="E28" i="25"/>
  <c r="C27" i="25"/>
  <c r="F25" i="25"/>
  <c r="G28" i="25"/>
  <c r="F27" i="25"/>
  <c r="E29" i="25"/>
  <c r="C25" i="25"/>
  <c r="D28" i="25"/>
  <c r="C26" i="25"/>
  <c r="D29" i="25"/>
  <c r="G27" i="25"/>
  <c r="E26" i="25"/>
  <c r="F29" i="25"/>
  <c r="G25" i="25"/>
  <c r="C29" i="25"/>
  <c r="G26" i="25"/>
  <c r="E25" i="25"/>
  <c r="F28" i="25"/>
  <c r="D27" i="25"/>
  <c r="F26" i="25"/>
  <c r="G29" i="25"/>
  <c r="D26" i="25"/>
  <c r="C28" i="25"/>
  <c r="D32" i="25"/>
  <c r="E35" i="25"/>
  <c r="C34" i="25"/>
  <c r="F32" i="25"/>
  <c r="G35" i="25"/>
  <c r="F33" i="25"/>
  <c r="G36" i="25"/>
  <c r="C33" i="25"/>
  <c r="D36" i="25"/>
  <c r="G34" i="25"/>
  <c r="E33" i="25"/>
  <c r="F36" i="25"/>
  <c r="E34" i="25"/>
  <c r="G33" i="25"/>
  <c r="E32" i="25"/>
  <c r="F35" i="25"/>
  <c r="D34" i="25"/>
  <c r="C32" i="25"/>
  <c r="D35" i="25"/>
  <c r="F34" i="25"/>
  <c r="D33" i="25"/>
  <c r="E36" i="25"/>
  <c r="C35" i="25"/>
  <c r="G32" i="25"/>
  <c r="C36" i="25"/>
  <c r="G140" i="25"/>
  <c r="B29" i="25"/>
  <c r="B43" i="25" s="1"/>
  <c r="P8" i="1"/>
  <c r="G14" i="25" s="1"/>
  <c r="G19" i="25" s="1"/>
  <c r="P6" i="1"/>
  <c r="G12" i="25" s="1"/>
  <c r="G15" i="25" s="1"/>
  <c r="G17" i="25" s="1"/>
  <c r="P3" i="1"/>
  <c r="P5" i="1"/>
  <c r="P7" i="1"/>
  <c r="G13" i="25" s="1"/>
  <c r="G18" i="25" s="1"/>
  <c r="P4" i="1"/>
  <c r="T8" i="1"/>
  <c r="T6" i="1" s="1"/>
  <c r="T7" i="1"/>
  <c r="B28" i="25"/>
  <c r="F31" i="25"/>
  <c r="F38" i="25" s="1"/>
  <c r="F106" i="25" s="1"/>
  <c r="F113" i="25" s="1"/>
  <c r="F120" i="25" s="1"/>
  <c r="E31" i="25"/>
  <c r="E38" i="25" s="1"/>
  <c r="E106" i="25" s="1"/>
  <c r="E113" i="25" s="1"/>
  <c r="E120" i="25" s="1"/>
  <c r="B27" i="25"/>
  <c r="B25" i="25"/>
  <c r="C31" i="25"/>
  <c r="C38" i="25" s="1"/>
  <c r="C106" i="25" s="1"/>
  <c r="C113" i="25" s="1"/>
  <c r="C120" i="25" s="1"/>
  <c r="D31" i="25"/>
  <c r="D38" i="25" s="1"/>
  <c r="D106" i="25" s="1"/>
  <c r="D113" i="25" s="1"/>
  <c r="D120" i="25" s="1"/>
  <c r="B26" i="25"/>
  <c r="S8" i="1"/>
  <c r="S7" i="1"/>
  <c r="V51" i="1"/>
  <c r="V275" i="1"/>
  <c r="V304" i="1"/>
  <c r="V683" i="1"/>
  <c r="V472" i="1"/>
  <c r="V88" i="1"/>
  <c r="O7" i="1"/>
  <c r="F13" i="25" s="1"/>
  <c r="F18" i="25" s="1"/>
  <c r="V102" i="1"/>
  <c r="V648" i="1"/>
  <c r="V718" i="1"/>
  <c r="O5" i="1"/>
  <c r="O8" i="1"/>
  <c r="F14" i="25" s="1"/>
  <c r="F19" i="25" s="1"/>
  <c r="O3" i="1"/>
  <c r="O6" i="1"/>
  <c r="F12" i="25" s="1"/>
  <c r="H12" i="25" s="1"/>
  <c r="O4" i="1"/>
  <c r="U5" i="1"/>
  <c r="U739" i="1" s="1"/>
  <c r="C79" i="25" a="1"/>
  <c r="H7" i="25"/>
  <c r="G141" i="25" s="1"/>
  <c r="F8" i="25"/>
  <c r="H8" i="25" s="1"/>
  <c r="F86" i="25"/>
  <c r="F87" i="25" s="1"/>
  <c r="F88" i="25" s="1"/>
  <c r="F89" i="25" s="1"/>
  <c r="F90" i="25" s="1"/>
  <c r="F91" i="25" s="1"/>
  <c r="P9" i="21"/>
  <c r="Y9" i="21" s="1"/>
  <c r="F9" i="25"/>
  <c r="V583" i="1"/>
  <c r="V69" i="1"/>
  <c r="V441" i="1"/>
  <c r="V129" i="1"/>
  <c r="V373" i="1"/>
  <c r="V53" i="1"/>
  <c r="V701" i="1"/>
  <c r="V293" i="1"/>
  <c r="V419" i="1"/>
  <c r="V397" i="1" l="1"/>
  <c r="V167" i="1"/>
  <c r="V665" i="1"/>
  <c r="V230" i="1"/>
  <c r="V528" i="1"/>
  <c r="V231" i="1"/>
  <c r="V426" i="1"/>
  <c r="V189" i="1"/>
  <c r="V44" i="1"/>
  <c r="V558" i="1"/>
  <c r="V234" i="1"/>
  <c r="V294" i="1"/>
  <c r="V613" i="1"/>
  <c r="V356" i="1"/>
  <c r="V24" i="1"/>
  <c r="V737" i="1"/>
  <c r="V71" i="1"/>
  <c r="V433" i="1"/>
  <c r="V690" i="1"/>
  <c r="V318" i="1"/>
  <c r="V662" i="1"/>
  <c r="V118" i="1"/>
  <c r="V259" i="1"/>
  <c r="V95" i="1"/>
  <c r="V414" i="1"/>
  <c r="V246" i="1"/>
  <c r="V561" i="1"/>
  <c r="V578" i="1"/>
  <c r="V198" i="1"/>
  <c r="V768" i="1"/>
  <c r="V612" i="1"/>
  <c r="V28" i="1"/>
  <c r="V657" i="1"/>
  <c r="V724" i="1"/>
  <c r="V272" i="1"/>
  <c r="V201" i="1"/>
  <c r="V466" i="1"/>
  <c r="V564" i="1"/>
  <c r="V320" i="1"/>
  <c r="V187" i="1"/>
  <c r="V38" i="1"/>
  <c r="V155" i="1"/>
  <c r="V47" i="1"/>
  <c r="V63" i="1"/>
  <c r="V136" i="1"/>
  <c r="V677" i="1"/>
  <c r="V734" i="1"/>
  <c r="V521" i="1"/>
  <c r="V31" i="1"/>
  <c r="V126" i="1"/>
  <c r="V529" i="1"/>
  <c r="V146" i="1"/>
  <c r="V752" i="1"/>
  <c r="V35" i="1"/>
  <c r="V243" i="1"/>
  <c r="V615" i="1"/>
  <c r="V161" i="1"/>
  <c r="V148" i="1"/>
  <c r="V703" i="1"/>
  <c r="V398" i="1"/>
  <c r="V382" i="1"/>
  <c r="V721" i="1"/>
  <c r="V216" i="1"/>
  <c r="V482" i="1"/>
  <c r="V183" i="1"/>
  <c r="V585" i="1"/>
  <c r="V378" i="1"/>
  <c r="V280" i="1"/>
  <c r="V142" i="1"/>
  <c r="V16" i="1"/>
  <c r="V42" i="1"/>
  <c r="V500" i="1"/>
  <c r="V400" i="1"/>
  <c r="V48" i="1"/>
  <c r="V99" i="1"/>
  <c r="V166" i="1"/>
  <c r="V568" i="1"/>
  <c r="V769" i="1"/>
  <c r="V56" i="1"/>
  <c r="V664" i="1"/>
  <c r="V191" i="1"/>
  <c r="V616" i="1"/>
  <c r="V530" i="1"/>
  <c r="V399" i="1"/>
  <c r="V352" i="1"/>
  <c r="V622" i="1"/>
  <c r="V554" i="1"/>
  <c r="V284" i="1"/>
  <c r="V438" i="1"/>
  <c r="V681" i="1"/>
  <c r="V58" i="1"/>
  <c r="V705" i="1"/>
  <c r="V621" i="1"/>
  <c r="V165" i="1"/>
  <c r="V519" i="1"/>
  <c r="V488" i="1"/>
  <c r="V524" i="1"/>
  <c r="V691" i="1"/>
  <c r="V458" i="1"/>
  <c r="V576" i="1"/>
  <c r="V377" i="1"/>
  <c r="V116" i="1"/>
  <c r="V699" i="1"/>
  <c r="V317" i="1"/>
  <c r="V285" i="1"/>
  <c r="V157" i="1"/>
  <c r="G142" i="25"/>
  <c r="V19" i="1"/>
  <c r="V27" i="1"/>
  <c r="V572" i="1"/>
  <c r="V149" i="1"/>
  <c r="V266" i="1"/>
  <c r="V531" i="1"/>
  <c r="V104" i="1"/>
  <c r="V605" i="1"/>
  <c r="V708" i="1"/>
  <c r="V178" i="1"/>
  <c r="V656" i="1"/>
  <c r="V455" i="1"/>
  <c r="V680" i="1"/>
  <c r="V655" i="1"/>
  <c r="V702" i="1"/>
  <c r="V588" i="1"/>
  <c r="V223" i="1"/>
  <c r="V449" i="1"/>
  <c r="V137" i="1"/>
  <c r="V252" i="1"/>
  <c r="V454" i="1"/>
  <c r="V714" i="1"/>
  <c r="V312" i="1"/>
  <c r="V495" i="1"/>
  <c r="V91" i="1"/>
  <c r="V504" i="1"/>
  <c r="V722" i="1"/>
  <c r="V518" i="1"/>
  <c r="V745" i="1"/>
  <c r="V758" i="1"/>
  <c r="V645" i="1"/>
  <c r="V390" i="1"/>
  <c r="V629" i="1"/>
  <c r="V619" i="1"/>
  <c r="V125" i="1"/>
  <c r="V763" i="1"/>
  <c r="V119" i="1"/>
  <c r="V517" i="1"/>
  <c r="V26" i="1"/>
  <c r="V138" i="1"/>
  <c r="V442" i="1"/>
  <c r="V635" i="1"/>
  <c r="V245" i="1"/>
  <c r="V253" i="1"/>
  <c r="V700" i="1"/>
  <c r="V152" i="1"/>
  <c r="V475" i="1"/>
  <c r="V10" i="1"/>
  <c r="V366" i="1"/>
  <c r="V170" i="1"/>
  <c r="V423" i="1"/>
  <c r="V100" i="1"/>
  <c r="V72" i="1"/>
  <c r="V169" i="1"/>
  <c r="V764" i="1"/>
  <c r="V389" i="1"/>
  <c r="V74" i="1"/>
  <c r="V261" i="1"/>
  <c r="V379" i="1"/>
  <c r="V487" i="1"/>
  <c r="V156" i="1"/>
  <c r="V626" i="1"/>
  <c r="V551" i="1"/>
  <c r="V707" i="1"/>
  <c r="V456" i="1"/>
  <c r="V405" i="1"/>
  <c r="V751" i="1"/>
  <c r="V337" i="1"/>
  <c r="V251" i="1"/>
  <c r="V87" i="1"/>
  <c r="V598" i="1"/>
  <c r="V497" i="1"/>
  <c r="V489" i="1"/>
  <c r="V525" i="1"/>
  <c r="V372" i="1"/>
  <c r="V348" i="1"/>
  <c r="V594" i="1"/>
  <c r="V394" i="1"/>
  <c r="V537" i="1"/>
  <c r="V634" i="1"/>
  <c r="V444" i="1"/>
  <c r="V601" i="1"/>
  <c r="V422" i="1"/>
  <c r="V682" i="1"/>
  <c r="V581" i="1"/>
  <c r="V510" i="1"/>
  <c r="V353" i="1"/>
  <c r="V669" i="1"/>
  <c r="V729" i="1"/>
  <c r="V417" i="1"/>
  <c r="V694" i="1"/>
  <c r="V89" i="1"/>
  <c r="V307" i="1"/>
  <c r="V759" i="1"/>
  <c r="V577" i="1"/>
  <c r="V632" i="1"/>
  <c r="V597" i="1"/>
  <c r="V316" i="1"/>
  <c r="V473" i="1"/>
  <c r="V305" i="1"/>
  <c r="V432" i="1"/>
  <c r="V186" i="1"/>
  <c r="V407" i="1"/>
  <c r="V66" i="1"/>
  <c r="V269" i="1"/>
  <c r="V593" i="1"/>
  <c r="V563" i="1"/>
  <c r="V654" i="1"/>
  <c r="V330" i="1"/>
  <c r="V354" i="1"/>
  <c r="V541" i="1"/>
  <c r="V358" i="1"/>
  <c r="V767" i="1"/>
  <c r="V111" i="1"/>
  <c r="V465" i="1"/>
  <c r="V647" i="1"/>
  <c r="V342" i="1"/>
  <c r="V670" i="1"/>
  <c r="V540" i="1"/>
  <c r="V281" i="1"/>
  <c r="V174" i="1"/>
  <c r="V447" i="1"/>
  <c r="V673" i="1"/>
  <c r="V440" i="1"/>
  <c r="V367" i="1"/>
  <c r="V179" i="1"/>
  <c r="V90" i="1"/>
  <c r="V308" i="1"/>
  <c r="V336" i="1"/>
  <c r="V678" i="1"/>
  <c r="V484" i="1"/>
  <c r="V168" i="1"/>
  <c r="V278" i="1"/>
  <c r="V86" i="1"/>
  <c r="V279" i="1"/>
  <c r="V486" i="1"/>
  <c r="V499" i="1"/>
  <c r="V579" i="1"/>
  <c r="V237" i="1"/>
  <c r="V463" i="1"/>
  <c r="V575" i="1"/>
  <c r="V520" i="1"/>
  <c r="V323" i="1"/>
  <c r="V206" i="1"/>
  <c r="V203" i="1"/>
  <c r="V121" i="1"/>
  <c r="V607" i="1"/>
  <c r="V424" i="1"/>
  <c r="V515" i="1"/>
  <c r="V459" i="1"/>
  <c r="V343" i="1"/>
  <c r="V96" i="1"/>
  <c r="V706" i="1"/>
  <c r="V671" i="1"/>
  <c r="V545" i="1"/>
  <c r="V75" i="1"/>
  <c r="V306" i="1"/>
  <c r="V257" i="1"/>
  <c r="V416" i="1"/>
  <c r="V185" i="1"/>
  <c r="V481" i="1"/>
  <c r="V595" i="1"/>
  <c r="V14" i="1"/>
  <c r="V29" i="1"/>
  <c r="V730" i="1"/>
  <c r="V188" i="1"/>
  <c r="V386" i="1"/>
  <c r="V674" i="1"/>
  <c r="V602" i="1"/>
  <c r="V408" i="1"/>
  <c r="V40" i="1"/>
  <c r="V59" i="1"/>
  <c r="V713" i="1"/>
  <c r="V547" i="1"/>
  <c r="V393" i="1"/>
  <c r="V196" i="1"/>
  <c r="V429" i="1"/>
  <c r="V556" i="1"/>
  <c r="V460" i="1"/>
  <c r="V199" i="1"/>
  <c r="V355" i="1"/>
  <c r="V68" i="1"/>
  <c r="V314" i="1"/>
  <c r="V415" i="1"/>
  <c r="V296" i="1"/>
  <c r="V439" i="1"/>
  <c r="V448" i="1"/>
  <c r="V81" i="1"/>
  <c r="V194" i="1"/>
  <c r="V57" i="1"/>
  <c r="V94" i="1"/>
  <c r="V134" i="1"/>
  <c r="V505" i="1"/>
  <c r="V412" i="1"/>
  <c r="V430" i="1"/>
  <c r="V587" i="1"/>
  <c r="V431" i="1"/>
  <c r="V21" i="1"/>
  <c r="V739" i="1"/>
  <c r="W739" i="1" s="1"/>
  <c r="V600" i="1"/>
  <c r="V723" i="1"/>
  <c r="V258" i="1"/>
  <c r="V546" i="1"/>
  <c r="V501" i="1"/>
  <c r="V582" i="1"/>
  <c r="V709" i="1"/>
  <c r="V159" i="1"/>
  <c r="V503" i="1"/>
  <c r="V406" i="1"/>
  <c r="V310" i="1"/>
  <c r="V385" i="1"/>
  <c r="V130" i="1"/>
  <c r="V536" i="1"/>
  <c r="V202" i="1"/>
  <c r="V468" i="1"/>
  <c r="V470" i="1"/>
  <c r="V624" i="1"/>
  <c r="V276" i="1"/>
  <c r="V32" i="1"/>
  <c r="V544" i="1"/>
  <c r="V112" i="1"/>
  <c r="V384" i="1"/>
  <c r="V731" i="1"/>
  <c r="V219" i="1"/>
  <c r="V511" i="1"/>
  <c r="V610" i="1"/>
  <c r="V704" i="1"/>
  <c r="V263" i="1"/>
  <c r="V387" i="1"/>
  <c r="V392" i="1"/>
  <c r="V380" i="1"/>
  <c r="V409" i="1"/>
  <c r="V172" i="1"/>
  <c r="V753" i="1"/>
  <c r="V360" i="1"/>
  <c r="V715" i="1"/>
  <c r="V437" i="1"/>
  <c r="V77" i="1"/>
  <c r="V154" i="1"/>
  <c r="V209" i="1"/>
  <c r="V732" i="1"/>
  <c r="V527" i="1"/>
  <c r="V205" i="1"/>
  <c r="V566" i="1"/>
  <c r="V220" i="1"/>
  <c r="V452" i="1"/>
  <c r="V93" i="1"/>
  <c r="V115" i="1"/>
  <c r="V268" i="1"/>
  <c r="V642" i="1"/>
  <c r="V599" i="1"/>
  <c r="V641" i="1"/>
  <c r="V383" i="1"/>
  <c r="V402" i="1"/>
  <c r="V218" i="1"/>
  <c r="V163" i="1"/>
  <c r="V502" i="1"/>
  <c r="V181" i="1"/>
  <c r="V25" i="1"/>
  <c r="V516" i="1"/>
  <c r="V60" i="1"/>
  <c r="V744" i="1"/>
  <c r="V376" i="1"/>
  <c r="V287" i="1"/>
  <c r="V760" i="1"/>
  <c r="V73" i="1"/>
  <c r="V52" i="1"/>
  <c r="V313" i="1"/>
  <c r="V653" i="1"/>
  <c r="V590" i="1"/>
  <c r="V85" i="1"/>
  <c r="V754" i="1"/>
  <c r="V213" i="1"/>
  <c r="V535" i="1"/>
  <c r="V374" i="1"/>
  <c r="V45" i="1"/>
  <c r="V741" i="1"/>
  <c r="V277" i="1"/>
  <c r="V255" i="1"/>
  <c r="V746" i="1"/>
  <c r="V361" i="1"/>
  <c r="V523" i="1"/>
  <c r="V726" i="1"/>
  <c r="V720" i="1"/>
  <c r="V738" i="1"/>
  <c r="V190" i="1"/>
  <c r="V420" i="1"/>
  <c r="V319" i="1"/>
  <c r="V144" i="1"/>
  <c r="V105" i="1"/>
  <c r="V693" i="1"/>
  <c r="V362" i="1"/>
  <c r="V550" i="1"/>
  <c r="V631" i="1"/>
  <c r="V62" i="1"/>
  <c r="V331" i="1"/>
  <c r="V614" i="1"/>
  <c r="V637" i="1"/>
  <c r="V217" i="1"/>
  <c r="V756" i="1"/>
  <c r="V239" i="1"/>
  <c r="V61" i="1"/>
  <c r="V132" i="1"/>
  <c r="V182" i="1"/>
  <c r="V477" i="1"/>
  <c r="V567" i="1"/>
  <c r="V485" i="1"/>
  <c r="V274" i="1"/>
  <c r="V675" i="1"/>
  <c r="V11" i="1"/>
  <c r="V124" i="1"/>
  <c r="V193" i="1"/>
  <c r="V672" i="1"/>
  <c r="V695" i="1"/>
  <c r="V617" i="1"/>
  <c r="V469" i="1"/>
  <c r="V79" i="1"/>
  <c r="V123" i="1"/>
  <c r="V290" i="1"/>
  <c r="V50" i="1"/>
  <c r="V150" i="1"/>
  <c r="V101" i="1"/>
  <c r="V636" i="1"/>
  <c r="V127" i="1"/>
  <c r="V236" i="1"/>
  <c r="V297" i="1"/>
  <c r="V413" i="1"/>
  <c r="V450" i="1"/>
  <c r="V490" i="1"/>
  <c r="V141" i="1"/>
  <c r="V659" i="1"/>
  <c r="V574" i="1"/>
  <c r="V461" i="1"/>
  <c r="V333" i="1"/>
  <c r="V97" i="1"/>
  <c r="V533" i="1"/>
  <c r="V151" i="1"/>
  <c r="V338" i="1"/>
  <c r="V620" i="1"/>
  <c r="V347" i="1"/>
  <c r="V539" i="1"/>
  <c r="V560" i="1"/>
  <c r="V740" i="1"/>
  <c r="V696" i="1"/>
  <c r="V321" i="1"/>
  <c r="V22" i="1"/>
  <c r="V474" i="1"/>
  <c r="V153" i="1"/>
  <c r="V242" i="1"/>
  <c r="V608" i="1"/>
  <c r="V611" i="1"/>
  <c r="V774" i="1"/>
  <c r="V78" i="1"/>
  <c r="V391" i="1"/>
  <c r="V548" i="1"/>
  <c r="V573" i="1"/>
  <c r="V688" i="1"/>
  <c r="V743" i="1"/>
  <c r="V65" i="1"/>
  <c r="V363" i="1"/>
  <c r="V339" i="1"/>
  <c r="V315" i="1"/>
  <c r="V770" i="1"/>
  <c r="V345" i="1"/>
  <c r="V180" i="1"/>
  <c r="V292" i="1"/>
  <c r="V478" i="1"/>
  <c r="V247" i="1"/>
  <c r="V221" i="1"/>
  <c r="V580" i="1"/>
  <c r="V64" i="1"/>
  <c r="V324" i="1"/>
  <c r="V395" i="1"/>
  <c r="V661" i="1"/>
  <c r="V36" i="1"/>
  <c r="V176" i="1"/>
  <c r="V464" i="1"/>
  <c r="V628" i="1"/>
  <c r="V365" i="1"/>
  <c r="V18" i="1"/>
  <c r="V775" i="1"/>
  <c r="V543" i="1"/>
  <c r="V772" i="1"/>
  <c r="V368" i="1"/>
  <c r="V471" i="1"/>
  <c r="V428" i="1"/>
  <c r="V627" i="1"/>
  <c r="V291" i="1"/>
  <c r="V103" i="1"/>
  <c r="V644" i="1"/>
  <c r="V623" i="1"/>
  <c r="V559" i="1"/>
  <c r="V34" i="1"/>
  <c r="V49" i="1"/>
  <c r="V33" i="1"/>
  <c r="V542" i="1"/>
  <c r="V381" i="1"/>
  <c r="V498" i="1"/>
  <c r="V733" i="1"/>
  <c r="V23" i="1"/>
  <c r="V67" i="1"/>
  <c r="V491" i="1"/>
  <c r="V270" i="1"/>
  <c r="V55" i="1"/>
  <c r="V357" i="1"/>
  <c r="V295" i="1"/>
  <c r="V299" i="1"/>
  <c r="V639" i="1"/>
  <c r="V107" i="1"/>
  <c r="V507" i="1"/>
  <c r="V177" i="1"/>
  <c r="V145" i="1"/>
  <c r="V633" i="1"/>
  <c r="V340" i="1"/>
  <c r="V232" i="1"/>
  <c r="V54" i="1"/>
  <c r="V109" i="1"/>
  <c r="V288" i="1"/>
  <c r="V434" i="1"/>
  <c r="V652" i="1"/>
  <c r="V712" i="1"/>
  <c r="V643" i="1"/>
  <c r="V725" i="1"/>
  <c r="V301" i="1"/>
  <c r="V755" i="1"/>
  <c r="V773" i="1"/>
  <c r="V122" i="1"/>
  <c r="V748" i="1"/>
  <c r="V334" i="1"/>
  <c r="V224" i="1"/>
  <c r="V618" i="1"/>
  <c r="V534" i="1"/>
  <c r="V480" i="1"/>
  <c r="V435" i="1"/>
  <c r="V711" i="1"/>
  <c r="V549" i="1"/>
  <c r="V749" i="1"/>
  <c r="V584" i="1"/>
  <c r="V120" i="1"/>
  <c r="V346" i="1"/>
  <c r="V476" i="1"/>
  <c r="V283" i="1"/>
  <c r="V17" i="1"/>
  <c r="V248" i="1"/>
  <c r="V13" i="1"/>
  <c r="V436" i="1"/>
  <c r="V351" i="1"/>
  <c r="V716" i="1"/>
  <c r="V396" i="1"/>
  <c r="V238" i="1"/>
  <c r="V710" i="1"/>
  <c r="V735" i="1"/>
  <c r="V679" i="1"/>
  <c r="V344" i="1"/>
  <c r="V117" i="1"/>
  <c r="V650" i="1"/>
  <c r="V114" i="1"/>
  <c r="V369" i="1"/>
  <c r="V676" i="1"/>
  <c r="V403" i="1"/>
  <c r="V106" i="1"/>
  <c r="V341" i="1"/>
  <c r="V192" i="1"/>
  <c r="V254" i="1"/>
  <c r="V215" i="1"/>
  <c r="V411" i="1"/>
  <c r="V562" i="1"/>
  <c r="V207" i="1"/>
  <c r="V197" i="1"/>
  <c r="V493" i="1"/>
  <c r="V43" i="1"/>
  <c r="V609" i="1"/>
  <c r="V592" i="1"/>
  <c r="V271" i="1"/>
  <c r="V686" i="1"/>
  <c r="V222" i="1"/>
  <c r="V506" i="1"/>
  <c r="V457" i="1"/>
  <c r="V514" i="1"/>
  <c r="V244" i="1"/>
  <c r="V630" i="1"/>
  <c r="V425" i="1"/>
  <c r="V83" i="1"/>
  <c r="V326" i="1"/>
  <c r="V638" i="1"/>
  <c r="V214" i="1"/>
  <c r="V649" i="1"/>
  <c r="V421" i="1"/>
  <c r="V570" i="1"/>
  <c r="V30" i="1"/>
  <c r="V692" i="1"/>
  <c r="V663" i="1"/>
  <c r="V98" i="1"/>
  <c r="V162" i="1"/>
  <c r="V139" i="1"/>
  <c r="V494" i="1"/>
  <c r="V401" i="1"/>
  <c r="V335" i="1"/>
  <c r="V212" i="1"/>
  <c r="V240" i="1"/>
  <c r="V684" i="1"/>
  <c r="V349" i="1"/>
  <c r="V332" i="1"/>
  <c r="V108" i="1"/>
  <c r="V302" i="1"/>
  <c r="V596" i="1"/>
  <c r="V135" i="1"/>
  <c r="V557" i="1"/>
  <c r="V329" i="1"/>
  <c r="V462" i="1"/>
  <c r="V225" i="1"/>
  <c r="V12" i="1"/>
  <c r="V522" i="1"/>
  <c r="V84" i="1"/>
  <c r="V171" i="1"/>
  <c r="V303" i="1"/>
  <c r="V553" i="1"/>
  <c r="V327" i="1"/>
  <c r="V427" i="1"/>
  <c r="V728" i="1"/>
  <c r="V143" i="1"/>
  <c r="V273" i="1"/>
  <c r="V513" i="1"/>
  <c r="V158" i="1"/>
  <c r="V370" i="1"/>
  <c r="V204" i="1"/>
  <c r="V698" i="1"/>
  <c r="V375" i="1"/>
  <c r="V757" i="1"/>
  <c r="V131" i="1"/>
  <c r="V526" i="1"/>
  <c r="V646" i="1"/>
  <c r="V208" i="1"/>
  <c r="V70" i="1"/>
  <c r="V322" i="1"/>
  <c r="V604" i="1"/>
  <c r="V298" i="1"/>
  <c r="V479" i="1"/>
  <c r="V359" i="1"/>
  <c r="V160" i="1"/>
  <c r="V164" i="1"/>
  <c r="V761" i="1"/>
  <c r="V328" i="1"/>
  <c r="V282" i="1"/>
  <c r="V265" i="1"/>
  <c r="V133" i="1"/>
  <c r="V286" i="1"/>
  <c r="V625" i="1"/>
  <c r="V569" i="1"/>
  <c r="V771" i="1"/>
  <c r="V410" i="1"/>
  <c r="V173" i="1"/>
  <c r="V128" i="1"/>
  <c r="V467" i="1"/>
  <c r="V508" i="1"/>
  <c r="V249" i="1"/>
  <c r="V589" i="1"/>
  <c r="V147" i="1"/>
  <c r="V666" i="1"/>
  <c r="V325" i="1"/>
  <c r="V736" i="1"/>
  <c r="V39" i="1"/>
  <c r="V76" i="1"/>
  <c r="V260" i="1"/>
  <c r="V483" i="1"/>
  <c r="V20" i="1"/>
  <c r="V371" i="1"/>
  <c r="V388" i="1"/>
  <c r="V92" i="1"/>
  <c r="V110" i="1"/>
  <c r="V727" i="1"/>
  <c r="V229" i="1"/>
  <c r="V350" i="1"/>
  <c r="V113" i="1"/>
  <c r="V451" i="1"/>
  <c r="V603" i="1"/>
  <c r="V765" i="1"/>
  <c r="V211" i="1"/>
  <c r="V195" i="1"/>
  <c r="V82" i="1"/>
  <c r="V235" i="1"/>
  <c r="V289" i="1"/>
  <c r="V443" i="1"/>
  <c r="V668" i="1"/>
  <c r="V606" i="1"/>
  <c r="V532" i="1"/>
  <c r="V227" i="1"/>
  <c r="V747" i="1"/>
  <c r="V651" i="1"/>
  <c r="V512" i="1"/>
  <c r="V496" i="1"/>
  <c r="V41" i="1"/>
  <c r="V446" i="1"/>
  <c r="V719" i="1"/>
  <c r="V717" i="1"/>
  <c r="V445" i="1"/>
  <c r="V80" i="1"/>
  <c r="V233" i="1"/>
  <c r="V571" i="1"/>
  <c r="V37" i="1"/>
  <c r="V766" i="1"/>
  <c r="V492" i="1"/>
  <c r="V697" i="1"/>
  <c r="V262" i="1"/>
  <c r="V210" i="1"/>
  <c r="V241" i="1"/>
  <c r="V309" i="1"/>
  <c r="V228" i="1"/>
  <c r="V591" i="1"/>
  <c r="V762" i="1"/>
  <c r="V586" i="1"/>
  <c r="V552" i="1"/>
  <c r="V364" i="1"/>
  <c r="V184" i="1"/>
  <c r="V538" i="1"/>
  <c r="V226" i="1"/>
  <c r="V267" i="1"/>
  <c r="V687" i="1"/>
  <c r="V640" i="1"/>
  <c r="V776" i="1"/>
  <c r="V660" i="1"/>
  <c r="V175" i="1"/>
  <c r="V15" i="1"/>
  <c r="V667" i="1"/>
  <c r="V311" i="1"/>
  <c r="V140" i="1"/>
  <c r="V742" i="1"/>
  <c r="V256" i="1"/>
  <c r="V750" i="1"/>
  <c r="V565" i="1"/>
  <c r="V555" i="1"/>
  <c r="V689" i="1"/>
  <c r="V404" i="1"/>
  <c r="V453" i="1"/>
  <c r="V418" i="1"/>
  <c r="V685" i="1"/>
  <c r="V264" i="1"/>
  <c r="V658" i="1"/>
  <c r="V509" i="1"/>
  <c r="V46" i="1"/>
  <c r="V200" i="1"/>
  <c r="V250" i="1"/>
  <c r="P780" i="1"/>
  <c r="O780" i="1"/>
  <c r="F11" i="25"/>
  <c r="O778" i="1"/>
  <c r="O779" i="1" s="1"/>
  <c r="G11" i="25"/>
  <c r="P778" i="1"/>
  <c r="P779" i="1" s="1"/>
  <c r="B36" i="25"/>
  <c r="B111" i="25" s="1"/>
  <c r="B118" i="25" s="1"/>
  <c r="B125" i="25" s="1"/>
  <c r="B42" i="25"/>
  <c r="B35" i="25"/>
  <c r="B110" i="25" s="1"/>
  <c r="B117" i="25" s="1"/>
  <c r="B124" i="25" s="1"/>
  <c r="S6" i="1"/>
  <c r="B32" i="25"/>
  <c r="B107" i="25" s="1"/>
  <c r="B114" i="25" s="1"/>
  <c r="B121" i="25" s="1"/>
  <c r="B39" i="25"/>
  <c r="H9" i="25" a="1"/>
  <c r="H9" i="25" s="1"/>
  <c r="B40" i="25"/>
  <c r="B33" i="25"/>
  <c r="B108" i="25" s="1"/>
  <c r="B115" i="25" s="1"/>
  <c r="B122" i="25" s="1"/>
  <c r="B34" i="25"/>
  <c r="B109" i="25" s="1"/>
  <c r="B116" i="25" s="1"/>
  <c r="B123" i="25" s="1"/>
  <c r="B41" i="25"/>
  <c r="U324" i="1"/>
  <c r="W324" i="1" s="1"/>
  <c r="U536" i="1"/>
  <c r="W536" i="1" s="1"/>
  <c r="U550" i="1"/>
  <c r="U103" i="1"/>
  <c r="U22" i="1"/>
  <c r="U769" i="1"/>
  <c r="U406" i="1"/>
  <c r="U662" i="1"/>
  <c r="U301" i="1"/>
  <c r="W301" i="1" s="1"/>
  <c r="U617" i="1"/>
  <c r="U445" i="1"/>
  <c r="U99" i="1"/>
  <c r="U717" i="1"/>
  <c r="U185" i="1"/>
  <c r="U747" i="1"/>
  <c r="U646" i="1"/>
  <c r="U427" i="1"/>
  <c r="U35" i="1"/>
  <c r="U369" i="1"/>
  <c r="U87" i="1"/>
  <c r="U382" i="1"/>
  <c r="U86" i="1"/>
  <c r="U98" i="1"/>
  <c r="U333" i="1"/>
  <c r="U487" i="1"/>
  <c r="W487" i="1" s="1"/>
  <c r="U106" i="1"/>
  <c r="W106" i="1" s="1"/>
  <c r="U326" i="1"/>
  <c r="U731" i="1"/>
  <c r="U597" i="1"/>
  <c r="W597" i="1" s="1"/>
  <c r="U551" i="1"/>
  <c r="U264" i="1"/>
  <c r="U11" i="1"/>
  <c r="U154" i="1"/>
  <c r="U288" i="1"/>
  <c r="U452" i="1"/>
  <c r="W452" i="1" s="1"/>
  <c r="U481" i="1"/>
  <c r="U240" i="1"/>
  <c r="U628" i="1"/>
  <c r="U770" i="1"/>
  <c r="U497" i="1"/>
  <c r="U275" i="1"/>
  <c r="U444" i="1"/>
  <c r="U735" i="1"/>
  <c r="U405" i="1"/>
  <c r="U244" i="1"/>
  <c r="U395" i="1"/>
  <c r="U730" i="1"/>
  <c r="U451" i="1"/>
  <c r="U596" i="1"/>
  <c r="U718" i="1"/>
  <c r="U381" i="1"/>
  <c r="F15" i="25"/>
  <c r="F17" i="25" s="1"/>
  <c r="H18" i="25" s="1"/>
  <c r="U131" i="1"/>
  <c r="U384" i="1"/>
  <c r="U325" i="1"/>
  <c r="U661" i="1"/>
  <c r="U337" i="1"/>
  <c r="U184" i="1"/>
  <c r="U317" i="1"/>
  <c r="U191" i="1"/>
  <c r="U172" i="1"/>
  <c r="U616" i="1"/>
  <c r="U130" i="1"/>
  <c r="U316" i="1"/>
  <c r="U537" i="1"/>
  <c r="U549" i="1"/>
  <c r="U279" i="1"/>
  <c r="U173" i="1"/>
  <c r="U465" i="1"/>
  <c r="W465" i="1" s="1"/>
  <c r="C79" i="25"/>
  <c r="C133" i="25" s="1"/>
  <c r="C80" i="25"/>
  <c r="C134" i="25" s="1"/>
  <c r="L134" i="25" s="1"/>
  <c r="C83" i="25"/>
  <c r="C137" i="25" s="1"/>
  <c r="L137" i="25" s="1"/>
  <c r="C82" i="25"/>
  <c r="C136" i="25" s="1"/>
  <c r="L136" i="25" s="1"/>
  <c r="C81" i="25"/>
  <c r="C135" i="25" s="1"/>
  <c r="L135" i="25" s="1"/>
  <c r="U392" i="1"/>
  <c r="U271" i="1"/>
  <c r="U338" i="1"/>
  <c r="U418" i="1"/>
  <c r="U328" i="1"/>
  <c r="U631" i="1"/>
  <c r="U750" i="1"/>
  <c r="U762" i="1"/>
  <c r="U528" i="1"/>
  <c r="U615" i="1"/>
  <c r="U608" i="1"/>
  <c r="U599" i="1"/>
  <c r="U195" i="1"/>
  <c r="U287" i="1"/>
  <c r="U466" i="1"/>
  <c r="U408" i="1"/>
  <c r="U300" i="1"/>
  <c r="U428" i="1"/>
  <c r="U283" i="1"/>
  <c r="U396" i="1"/>
  <c r="U583" i="1"/>
  <c r="U669" i="1"/>
  <c r="U255" i="1"/>
  <c r="U289" i="1"/>
  <c r="U225" i="1"/>
  <c r="U756" i="1"/>
  <c r="U277" i="1"/>
  <c r="U514" i="1"/>
  <c r="U354" i="1"/>
  <c r="U524" i="1"/>
  <c r="U12" i="1"/>
  <c r="U498" i="1"/>
  <c r="U193" i="1"/>
  <c r="U573" i="1"/>
  <c r="U402" i="1"/>
  <c r="U482" i="1"/>
  <c r="U400" i="1"/>
  <c r="U336" i="1"/>
  <c r="U239" i="1"/>
  <c r="U305" i="1"/>
  <c r="U165" i="1"/>
  <c r="U605" i="1"/>
  <c r="U187" i="1"/>
  <c r="U450" i="1"/>
  <c r="U257" i="1"/>
  <c r="U766" i="1"/>
  <c r="U720" i="1"/>
  <c r="U190" i="1"/>
  <c r="U332" i="1"/>
  <c r="U327" i="1"/>
  <c r="U584" i="1"/>
  <c r="U677" i="1"/>
  <c r="U464" i="1"/>
  <c r="U546" i="1"/>
  <c r="U647" i="1"/>
  <c r="U169" i="1"/>
  <c r="U322" i="1"/>
  <c r="U544" i="1"/>
  <c r="U712" i="1"/>
  <c r="U460" i="1"/>
  <c r="U600" i="1"/>
  <c r="U530" i="1"/>
  <c r="U370" i="1"/>
  <c r="U43" i="1"/>
  <c r="U711" i="1"/>
  <c r="U648" i="1"/>
  <c r="U776" i="1"/>
  <c r="U253" i="1"/>
  <c r="U663" i="1"/>
  <c r="U198" i="1"/>
  <c r="U679" i="1"/>
  <c r="U364" i="1"/>
  <c r="U434" i="1"/>
  <c r="U297" i="1"/>
  <c r="U39" i="1"/>
  <c r="U223" i="1"/>
  <c r="U267" i="1"/>
  <c r="U294" i="1"/>
  <c r="U386" i="1"/>
  <c r="U734" i="1"/>
  <c r="U492" i="1"/>
  <c r="U567" i="1"/>
  <c r="U772" i="1"/>
  <c r="U259" i="1"/>
  <c r="U695" i="1"/>
  <c r="U520" i="1"/>
  <c r="U701" i="1"/>
  <c r="W701" i="1" s="1"/>
  <c r="U740" i="1"/>
  <c r="U637" i="1"/>
  <c r="U574" i="1"/>
  <c r="U425" i="1"/>
  <c r="U483" i="1"/>
  <c r="U256" i="1"/>
  <c r="U201" i="1"/>
  <c r="U37" i="1"/>
  <c r="U33" i="1"/>
  <c r="U202" i="1"/>
  <c r="U538" i="1"/>
  <c r="U268" i="1"/>
  <c r="U238" i="1"/>
  <c r="U714" i="1"/>
  <c r="U576" i="1"/>
  <c r="U638" i="1"/>
  <c r="U66" i="1"/>
  <c r="U30" i="1"/>
  <c r="U90" i="1"/>
  <c r="U48" i="1"/>
  <c r="U204" i="1"/>
  <c r="U636" i="1"/>
  <c r="U745" i="1"/>
  <c r="U167" i="1"/>
  <c r="U569" i="1"/>
  <c r="U727" i="1"/>
  <c r="U475" i="1"/>
  <c r="U61" i="1"/>
  <c r="U153" i="1"/>
  <c r="U85" i="1"/>
  <c r="U149" i="1"/>
  <c r="U129" i="1"/>
  <c r="W129" i="1" s="1"/>
  <c r="U431" i="1"/>
  <c r="U522" i="1"/>
  <c r="U575" i="1"/>
  <c r="U174" i="1"/>
  <c r="U457" i="1"/>
  <c r="U307" i="1"/>
  <c r="U10" i="1"/>
  <c r="W10" i="1" s="1"/>
  <c r="U53" i="1"/>
  <c r="U118" i="1"/>
  <c r="U144" i="1"/>
  <c r="U447" i="1"/>
  <c r="U468" i="1"/>
  <c r="U231" i="1"/>
  <c r="U296" i="1"/>
  <c r="U488" i="1"/>
  <c r="U58" i="1"/>
  <c r="U38" i="1"/>
  <c r="U676" i="1"/>
  <c r="U321" i="1"/>
  <c r="U670" i="1"/>
  <c r="U471" i="1"/>
  <c r="U751" i="1"/>
  <c r="U503" i="1"/>
  <c r="U397" i="1"/>
  <c r="U565" i="1"/>
  <c r="U675" i="1"/>
  <c r="U262" i="1"/>
  <c r="U422" i="1"/>
  <c r="U278" i="1"/>
  <c r="U241" i="1"/>
  <c r="U192" i="1"/>
  <c r="U629" i="1"/>
  <c r="U75" i="1"/>
  <c r="U540" i="1"/>
  <c r="U126" i="1"/>
  <c r="U93" i="1"/>
  <c r="U157" i="1"/>
  <c r="U25" i="1"/>
  <c r="U89" i="1"/>
  <c r="W89" i="1" s="1"/>
  <c r="U152" i="1"/>
  <c r="U304" i="1"/>
  <c r="U474" i="1"/>
  <c r="U175" i="1"/>
  <c r="U353" i="1"/>
  <c r="U221" i="1"/>
  <c r="U419" i="1"/>
  <c r="W419" i="1" s="1"/>
  <c r="U625" i="1"/>
  <c r="U424" i="1"/>
  <c r="U413" i="1"/>
  <c r="U691" i="1"/>
  <c r="W691" i="1" s="1"/>
  <c r="U339" i="1"/>
  <c r="U603" i="1"/>
  <c r="U210" i="1"/>
  <c r="U754" i="1"/>
  <c r="U269" i="1"/>
  <c r="U761" i="1"/>
  <c r="U398" i="1"/>
  <c r="U379" i="1"/>
  <c r="U558" i="1"/>
  <c r="U643" i="1"/>
  <c r="U345" i="1"/>
  <c r="U182" i="1"/>
  <c r="U214" i="1"/>
  <c r="U423" i="1"/>
  <c r="W423" i="1" s="1"/>
  <c r="U577" i="1"/>
  <c r="U44" i="1"/>
  <c r="U108" i="1"/>
  <c r="U54" i="1"/>
  <c r="U56" i="1"/>
  <c r="U136" i="1"/>
  <c r="U234" i="1"/>
  <c r="U399" i="1"/>
  <c r="U506" i="1"/>
  <c r="U692" i="1"/>
  <c r="U559" i="1"/>
  <c r="U13" i="1"/>
  <c r="U263" i="1"/>
  <c r="U606" i="1"/>
  <c r="U162" i="1"/>
  <c r="U280" i="1"/>
  <c r="U578" i="1"/>
  <c r="U232" i="1"/>
  <c r="U621" i="1"/>
  <c r="U414" i="1"/>
  <c r="U534" i="1"/>
  <c r="U342" i="1"/>
  <c r="U560" i="1"/>
  <c r="U293" i="1"/>
  <c r="U135" i="1"/>
  <c r="U561" i="1"/>
  <c r="U758" i="1"/>
  <c r="U15" i="1"/>
  <c r="U566" i="1"/>
  <c r="U490" i="1"/>
  <c r="U713" i="1"/>
  <c r="U276" i="1"/>
  <c r="U543" i="1"/>
  <c r="U258" i="1"/>
  <c r="U31" i="1"/>
  <c r="U344" i="1"/>
  <c r="U211" i="1"/>
  <c r="U652" i="1"/>
  <c r="U607" i="1"/>
  <c r="U401" i="1"/>
  <c r="U686" i="1"/>
  <c r="U733" i="1"/>
  <c r="U517" i="1"/>
  <c r="U743" i="1"/>
  <c r="U557" i="1"/>
  <c r="U683" i="1"/>
  <c r="U115" i="1"/>
  <c r="U441" i="1"/>
  <c r="W441" i="1" s="1"/>
  <c r="U286" i="1"/>
  <c r="U484" i="1"/>
  <c r="U602" i="1"/>
  <c r="U697" i="1"/>
  <c r="U657" i="1"/>
  <c r="U227" i="1"/>
  <c r="U659" i="1"/>
  <c r="U230" i="1"/>
  <c r="U206" i="1"/>
  <c r="U440" i="1"/>
  <c r="U678" i="1"/>
  <c r="U164" i="1"/>
  <c r="U208" i="1"/>
  <c r="U180" i="1"/>
  <c r="U68" i="1"/>
  <c r="U65" i="1"/>
  <c r="U282" i="1"/>
  <c r="U591" i="1"/>
  <c r="U311" i="1"/>
  <c r="U363" i="1"/>
  <c r="U632" i="1"/>
  <c r="U640" i="1"/>
  <c r="U773" i="1"/>
  <c r="U702" i="1"/>
  <c r="U20" i="1"/>
  <c r="U110" i="1"/>
  <c r="U64" i="1"/>
  <c r="U218" i="1"/>
  <c r="U668" i="1"/>
  <c r="U513" i="1"/>
  <c r="U200" i="1"/>
  <c r="U641" i="1"/>
  <c r="U455" i="1"/>
  <c r="U539" i="1"/>
  <c r="U348" i="1"/>
  <c r="U203" i="1"/>
  <c r="U101" i="1"/>
  <c r="U150" i="1"/>
  <c r="U145" i="1"/>
  <c r="U511" i="1"/>
  <c r="U572" i="1"/>
  <c r="U639" i="1"/>
  <c r="U260" i="1"/>
  <c r="U774" i="1"/>
  <c r="U516" i="1"/>
  <c r="U486" i="1"/>
  <c r="U84" i="1"/>
  <c r="U49" i="1"/>
  <c r="U188" i="1"/>
  <c r="U378" i="1"/>
  <c r="W378" i="1" s="1"/>
  <c r="U655" i="1"/>
  <c r="U302" i="1"/>
  <c r="U585" i="1"/>
  <c r="U138" i="1"/>
  <c r="U78" i="1"/>
  <c r="U472" i="1"/>
  <c r="U708" i="1"/>
  <c r="U417" i="1"/>
  <c r="U547" i="1"/>
  <c r="U349" i="1"/>
  <c r="U496" i="1"/>
  <c r="U123" i="1"/>
  <c r="U504" i="1"/>
  <c r="U477" i="1"/>
  <c r="U71" i="1"/>
  <c r="U752" i="1"/>
  <c r="U403" i="1"/>
  <c r="U518" i="1"/>
  <c r="U664" i="1"/>
  <c r="U592" i="1"/>
  <c r="U590" i="1"/>
  <c r="U309" i="1"/>
  <c r="U107" i="1"/>
  <c r="U29" i="1"/>
  <c r="U109" i="1"/>
  <c r="U41" i="1"/>
  <c r="U105" i="1"/>
  <c r="U146" i="1"/>
  <c r="U463" i="1"/>
  <c r="U340" i="1"/>
  <c r="U236" i="1"/>
  <c r="U393" i="1"/>
  <c r="U47" i="1"/>
  <c r="U491" i="1"/>
  <c r="U642" i="1"/>
  <c r="U343" i="1"/>
  <c r="U535" i="1"/>
  <c r="U658" i="1"/>
  <c r="U366" i="1"/>
  <c r="U502" i="1"/>
  <c r="U411" i="1"/>
  <c r="U63" i="1"/>
  <c r="U387" i="1"/>
  <c r="U356" i="1"/>
  <c r="U742" i="1"/>
  <c r="U127" i="1"/>
  <c r="U334" i="1"/>
  <c r="W334" i="1" s="1"/>
  <c r="U312" i="1"/>
  <c r="W312" i="1" s="1"/>
  <c r="U435" i="1"/>
  <c r="U579" i="1"/>
  <c r="U512" i="1"/>
  <c r="U27" i="1"/>
  <c r="U519" i="1"/>
  <c r="U390" i="1"/>
  <c r="U217" i="1"/>
  <c r="U74" i="1"/>
  <c r="U60" i="1"/>
  <c r="U124" i="1"/>
  <c r="U122" i="1"/>
  <c r="U72" i="1"/>
  <c r="U82" i="1"/>
  <c r="U274" i="1"/>
  <c r="U495" i="1"/>
  <c r="U564" i="1"/>
  <c r="U724" i="1"/>
  <c r="U623" i="1"/>
  <c r="U189" i="1"/>
  <c r="U361" i="1"/>
  <c r="U380" i="1"/>
  <c r="U163" i="1"/>
  <c r="U373" i="1"/>
  <c r="W373" i="1" s="1"/>
  <c r="U609" i="1"/>
  <c r="U696" i="1"/>
  <c r="U525" i="1"/>
  <c r="U320" i="1"/>
  <c r="U542" i="1"/>
  <c r="U347" i="1"/>
  <c r="U635" i="1"/>
  <c r="U480" i="1"/>
  <c r="U555" i="1"/>
  <c r="U593" i="1"/>
  <c r="U690" i="1"/>
  <c r="W690" i="1" s="1"/>
  <c r="U224" i="1"/>
  <c r="U79" i="1"/>
  <c r="U510" i="1"/>
  <c r="U318" i="1"/>
  <c r="W318" i="1" s="1"/>
  <c r="U426" i="1"/>
  <c r="U532" i="1"/>
  <c r="U699" i="1"/>
  <c r="U114" i="1"/>
  <c r="U479" i="1"/>
  <c r="U681" i="1"/>
  <c r="U171" i="1"/>
  <c r="U556" i="1"/>
  <c r="U684" i="1"/>
  <c r="U671" i="1"/>
  <c r="U433" i="1"/>
  <c r="U178" i="1"/>
  <c r="U299" i="1"/>
  <c r="U570" i="1"/>
  <c r="U375" i="1"/>
  <c r="U685" i="1"/>
  <c r="U371" i="1"/>
  <c r="U709" i="1"/>
  <c r="U261" i="1"/>
  <c r="U331" i="1"/>
  <c r="U248" i="1"/>
  <c r="U618" i="1"/>
  <c r="U759" i="1"/>
  <c r="U594" i="1"/>
  <c r="U291" i="1"/>
  <c r="U723" i="1"/>
  <c r="U507" i="1"/>
  <c r="U220" i="1"/>
  <c r="U67" i="1"/>
  <c r="U251" i="1"/>
  <c r="U96" i="1"/>
  <c r="U719" i="1"/>
  <c r="U562" i="1"/>
  <c r="U704" i="1"/>
  <c r="U613" i="1"/>
  <c r="U151" i="1"/>
  <c r="U17" i="1"/>
  <c r="U250" i="1"/>
  <c r="U710" i="1"/>
  <c r="U673" i="1"/>
  <c r="U139" i="1"/>
  <c r="U102" i="1"/>
  <c r="U97" i="1"/>
  <c r="U346" i="1"/>
  <c r="U703" i="1"/>
  <c r="U111" i="1"/>
  <c r="U42" i="1"/>
  <c r="U81" i="1"/>
  <c r="U458" i="1"/>
  <c r="W458" i="1" s="1"/>
  <c r="U755" i="1"/>
  <c r="U604" i="1"/>
  <c r="U449" i="1"/>
  <c r="U461" i="1"/>
  <c r="U303" i="1"/>
  <c r="U478" i="1"/>
  <c r="U249" i="1"/>
  <c r="U448" i="1"/>
  <c r="U757" i="1"/>
  <c r="U45" i="1"/>
  <c r="U73" i="1"/>
  <c r="U209" i="1"/>
  <c r="U456" i="1"/>
  <c r="U554" i="1"/>
  <c r="U357" i="1"/>
  <c r="U568" i="1"/>
  <c r="U285" i="1"/>
  <c r="U611" i="1"/>
  <c r="U438" i="1"/>
  <c r="U553" i="1"/>
  <c r="U674" i="1"/>
  <c r="U412" i="1"/>
  <c r="U581" i="1"/>
  <c r="U443" i="1"/>
  <c r="U707" i="1"/>
  <c r="U389" i="1"/>
  <c r="U213" i="1"/>
  <c r="U601" i="1"/>
  <c r="U454" i="1"/>
  <c r="U76" i="1"/>
  <c r="U142" i="1"/>
  <c r="U170" i="1"/>
  <c r="U330" i="1"/>
  <c r="U737" i="1"/>
  <c r="U252" i="1"/>
  <c r="U726" i="1"/>
  <c r="U485" i="1"/>
  <c r="U432" i="1"/>
  <c r="U59" i="1"/>
  <c r="U83" i="1"/>
  <c r="U155" i="1"/>
  <c r="W155" i="1" s="1"/>
  <c r="U694" i="1"/>
  <c r="U598" i="1"/>
  <c r="U404" i="1"/>
  <c r="U571" i="1"/>
  <c r="U351" i="1"/>
  <c r="U672" i="1"/>
  <c r="U588" i="1"/>
  <c r="U237" i="1"/>
  <c r="U323" i="1"/>
  <c r="U586" i="1"/>
  <c r="U738" i="1"/>
  <c r="U295" i="1"/>
  <c r="U459" i="1"/>
  <c r="U634" i="1"/>
  <c r="U368" i="1"/>
  <c r="U587" i="1"/>
  <c r="U181" i="1"/>
  <c r="U722" i="1"/>
  <c r="U62" i="1"/>
  <c r="U128" i="1"/>
  <c r="U207" i="1"/>
  <c r="U610" i="1"/>
  <c r="U383" i="1"/>
  <c r="U23" i="1"/>
  <c r="U158" i="1"/>
  <c r="U32" i="1"/>
  <c r="U367" i="1"/>
  <c r="U763" i="1"/>
  <c r="U698" i="1"/>
  <c r="U24" i="1"/>
  <c r="U69" i="1"/>
  <c r="U113" i="1"/>
  <c r="U442" i="1"/>
  <c r="U748" i="1"/>
  <c r="U355" i="1"/>
  <c r="U21" i="1"/>
  <c r="U112" i="1"/>
  <c r="U580" i="1"/>
  <c r="U119" i="1"/>
  <c r="U644" i="1"/>
  <c r="U521" i="1"/>
  <c r="U541" i="1"/>
  <c r="W541" i="1" s="1"/>
  <c r="U746" i="1"/>
  <c r="U767" i="1"/>
  <c r="U619" i="1"/>
  <c r="U744" i="1"/>
  <c r="U77" i="1"/>
  <c r="U26" i="1"/>
  <c r="U121" i="1"/>
  <c r="U313" i="1"/>
  <c r="U284" i="1"/>
  <c r="U212" i="1"/>
  <c r="U682" i="1"/>
  <c r="U688" i="1"/>
  <c r="U360" i="1"/>
  <c r="U651" i="1"/>
  <c r="U51" i="1"/>
  <c r="U526" i="1"/>
  <c r="U270" i="1"/>
  <c r="U473" i="1"/>
  <c r="W473" i="1" s="1"/>
  <c r="U633" i="1"/>
  <c r="U92" i="1"/>
  <c r="U40" i="1"/>
  <c r="U186" i="1"/>
  <c r="U410" i="1"/>
  <c r="U372" i="1"/>
  <c r="U292" i="1"/>
  <c r="U55" i="1"/>
  <c r="U552" i="1"/>
  <c r="U721" i="1"/>
  <c r="U693" i="1"/>
  <c r="U467" i="1"/>
  <c r="U147" i="1"/>
  <c r="U365" i="1"/>
  <c r="U446" i="1"/>
  <c r="U205" i="1"/>
  <c r="U134" i="1"/>
  <c r="U620" i="1"/>
  <c r="U216" i="1"/>
  <c r="W216" i="1" s="1"/>
  <c r="U515" i="1"/>
  <c r="U706" i="1"/>
  <c r="U768" i="1"/>
  <c r="U377" i="1"/>
  <c r="U749" i="1"/>
  <c r="U650" i="1"/>
  <c r="U589" i="1"/>
  <c r="U715" i="1"/>
  <c r="U16" i="1"/>
  <c r="U476" i="1"/>
  <c r="U563" i="1"/>
  <c r="W563" i="1" s="1"/>
  <c r="U100" i="1"/>
  <c r="U335" i="1"/>
  <c r="U614" i="1"/>
  <c r="U166" i="1"/>
  <c r="U177" i="1"/>
  <c r="U36" i="1"/>
  <c r="U80" i="1"/>
  <c r="U700" i="1"/>
  <c r="U421" i="1"/>
  <c r="U310" i="1"/>
  <c r="U741" i="1"/>
  <c r="U117" i="1"/>
  <c r="U161" i="1"/>
  <c r="U612" i="1"/>
  <c r="U329" i="1"/>
  <c r="U430" i="1"/>
  <c r="U116" i="1"/>
  <c r="U242" i="1"/>
  <c r="U764" i="1"/>
  <c r="U666" i="1"/>
  <c r="U160" i="1"/>
  <c r="U315" i="1"/>
  <c r="U765" i="1"/>
  <c r="U653" i="1"/>
  <c r="U656" i="1"/>
  <c r="U376" i="1"/>
  <c r="U728" i="1"/>
  <c r="U391" i="1"/>
  <c r="U374" i="1"/>
  <c r="U125" i="1"/>
  <c r="U46" i="1"/>
  <c r="U137" i="1"/>
  <c r="W137" i="1" s="1"/>
  <c r="U394" i="1"/>
  <c r="U247" i="1"/>
  <c r="U254" i="1"/>
  <c r="U705" i="1"/>
  <c r="U183" i="1"/>
  <c r="U760" i="1"/>
  <c r="U19" i="1"/>
  <c r="U462" i="1"/>
  <c r="U194" i="1"/>
  <c r="U409" i="1"/>
  <c r="U94" i="1"/>
  <c r="U140" i="1"/>
  <c r="U104" i="1"/>
  <c r="U306" i="1"/>
  <c r="U687" i="1"/>
  <c r="U489" i="1"/>
  <c r="U420" i="1"/>
  <c r="U626" i="1"/>
  <c r="U359" i="1"/>
  <c r="U265" i="1"/>
  <c r="U531" i="1"/>
  <c r="U624" i="1"/>
  <c r="U308" i="1"/>
  <c r="U273" i="1"/>
  <c r="U362" i="1"/>
  <c r="U416" i="1"/>
  <c r="U665" i="1"/>
  <c r="U226" i="1"/>
  <c r="U716" i="1"/>
  <c r="U529" i="1"/>
  <c r="U429" i="1"/>
  <c r="U499" i="1"/>
  <c r="U196" i="1"/>
  <c r="U341" i="1"/>
  <c r="U439" i="1"/>
  <c r="U233" i="1"/>
  <c r="U470" i="1"/>
  <c r="U298" i="1"/>
  <c r="U508" i="1"/>
  <c r="U501" i="1"/>
  <c r="U18" i="1"/>
  <c r="U132" i="1"/>
  <c r="U437" i="1"/>
  <c r="U350" i="1"/>
  <c r="U141" i="1"/>
  <c r="U500" i="1"/>
  <c r="U168" i="1"/>
  <c r="U509" i="1"/>
  <c r="U453" i="1"/>
  <c r="U120" i="1"/>
  <c r="U732" i="1"/>
  <c r="U143" i="1"/>
  <c r="U219" i="1"/>
  <c r="U729" i="1"/>
  <c r="U493" i="1"/>
  <c r="U179" i="1"/>
  <c r="U148" i="1"/>
  <c r="U70" i="1"/>
  <c r="U88" i="1"/>
  <c r="U385" i="1"/>
  <c r="U228" i="1"/>
  <c r="U50" i="1"/>
  <c r="U645" i="1"/>
  <c r="U654" i="1"/>
  <c r="U57" i="1"/>
  <c r="U388" i="1"/>
  <c r="U494" i="1"/>
  <c r="U649" i="1"/>
  <c r="U505" i="1"/>
  <c r="U28" i="1"/>
  <c r="U199" i="1"/>
  <c r="U159" i="1"/>
  <c r="U222" i="1"/>
  <c r="U14" i="1"/>
  <c r="U527" i="1"/>
  <c r="U245" i="1"/>
  <c r="W245" i="1" s="1"/>
  <c r="U133" i="1"/>
  <c r="U736" i="1"/>
  <c r="U775" i="1"/>
  <c r="U753" i="1"/>
  <c r="U215" i="1"/>
  <c r="W215" i="1" s="1"/>
  <c r="U266" i="1"/>
  <c r="U281" i="1"/>
  <c r="U533" i="1"/>
  <c r="U314" i="1"/>
  <c r="U156" i="1"/>
  <c r="U660" i="1"/>
  <c r="U689" i="1"/>
  <c r="U95" i="1"/>
  <c r="U667" i="1"/>
  <c r="U415" i="1"/>
  <c r="U290" i="1"/>
  <c r="U197" i="1"/>
  <c r="W197" i="1" s="1"/>
  <c r="U469" i="1"/>
  <c r="U358" i="1"/>
  <c r="U272" i="1"/>
  <c r="U52" i="1"/>
  <c r="U246" i="1"/>
  <c r="U436" i="1"/>
  <c r="U176" i="1"/>
  <c r="U243" i="1"/>
  <c r="W243" i="1" s="1"/>
  <c r="U725" i="1"/>
  <c r="U680" i="1"/>
  <c r="U582" i="1"/>
  <c r="U319" i="1"/>
  <c r="U229" i="1"/>
  <c r="U91" i="1"/>
  <c r="U352" i="1"/>
  <c r="U622" i="1"/>
  <c r="U407" i="1"/>
  <c r="U595" i="1"/>
  <c r="U627" i="1"/>
  <c r="U235" i="1"/>
  <c r="U34" i="1"/>
  <c r="U523" i="1"/>
  <c r="U771" i="1"/>
  <c r="U630" i="1"/>
  <c r="U545" i="1"/>
  <c r="U548" i="1"/>
  <c r="W433" i="1" l="1"/>
  <c r="W558" i="1"/>
  <c r="W475" i="1"/>
  <c r="W116" i="1"/>
  <c r="W551" i="1"/>
  <c r="W769" i="1"/>
  <c r="W201" i="1"/>
  <c r="W662" i="1"/>
  <c r="W414" i="1"/>
  <c r="W417" i="1"/>
  <c r="W714" i="1"/>
  <c r="W151" i="1"/>
  <c r="W152" i="1"/>
  <c r="W679" i="1"/>
  <c r="W759" i="1"/>
  <c r="W593" i="1"/>
  <c r="W504" i="1"/>
  <c r="W488" i="1"/>
  <c r="W87" i="1"/>
  <c r="W745" i="1"/>
  <c r="W138" i="1"/>
  <c r="W676" i="1"/>
  <c r="W432" i="1"/>
  <c r="W729" i="1"/>
  <c r="W307" i="1"/>
  <c r="W534" i="1"/>
  <c r="W549" i="1"/>
  <c r="W445" i="1"/>
  <c r="W454" i="1"/>
  <c r="W646" i="1"/>
  <c r="W716" i="1"/>
  <c r="W700" i="1"/>
  <c r="W748" i="1"/>
  <c r="W252" i="1"/>
  <c r="W390" i="1"/>
  <c r="W629" i="1"/>
  <c r="W185" i="1"/>
  <c r="W608" i="1"/>
  <c r="V7" i="1"/>
  <c r="W283" i="1"/>
  <c r="W493" i="1"/>
  <c r="W435" i="1"/>
  <c r="W242" i="1"/>
  <c r="W481" i="1"/>
  <c r="W333" i="1"/>
  <c r="W103" i="1"/>
  <c r="V8" i="1"/>
  <c r="V6" i="1" s="1"/>
  <c r="W122" i="1"/>
  <c r="W427" i="1"/>
  <c r="W562" i="1"/>
  <c r="W117" i="1"/>
  <c r="W731" i="1"/>
  <c r="W611" i="1"/>
  <c r="W710" i="1"/>
  <c r="W321" i="1"/>
  <c r="W550" i="1"/>
  <c r="W628" i="1"/>
  <c r="W382" i="1"/>
  <c r="H19" i="25"/>
  <c r="H21" i="25"/>
  <c r="W316" i="1"/>
  <c r="W240" i="1"/>
  <c r="W584" i="1"/>
  <c r="W369" i="1"/>
  <c r="W98" i="1"/>
  <c r="W248" i="1"/>
  <c r="W22" i="1"/>
  <c r="W148" i="1"/>
  <c r="W730" i="1"/>
  <c r="W114" i="1"/>
  <c r="W722" i="1"/>
  <c r="W395" i="1"/>
  <c r="W154" i="1"/>
  <c r="W717" i="1"/>
  <c r="W735" i="1"/>
  <c r="W747" i="1"/>
  <c r="W99" i="1"/>
  <c r="W617" i="1"/>
  <c r="W35" i="1"/>
  <c r="W665" i="1"/>
  <c r="W405" i="1"/>
  <c r="W86" i="1"/>
  <c r="W381" i="1"/>
  <c r="W119" i="1"/>
  <c r="W187" i="1"/>
  <c r="W406" i="1"/>
  <c r="W770" i="1"/>
  <c r="W264" i="1"/>
  <c r="W244" i="1"/>
  <c r="W347" i="1"/>
  <c r="P2013" i="21"/>
  <c r="W11" i="1"/>
  <c r="W596" i="1"/>
  <c r="W407" i="1"/>
  <c r="W165" i="1"/>
  <c r="W451" i="1"/>
  <c r="W474" i="1"/>
  <c r="W564" i="1"/>
  <c r="W497" i="1"/>
  <c r="W26" i="1"/>
  <c r="W275" i="1"/>
  <c r="W326" i="1"/>
  <c r="W711" i="1"/>
  <c r="W444" i="1"/>
  <c r="W288" i="1"/>
  <c r="W111" i="1"/>
  <c r="W763" i="1"/>
  <c r="W254" i="1"/>
  <c r="W230" i="1"/>
  <c r="W524" i="1"/>
  <c r="W173" i="1"/>
  <c r="W537" i="1"/>
  <c r="W616" i="1"/>
  <c r="W184" i="1"/>
  <c r="W384" i="1"/>
  <c r="W613" i="1"/>
  <c r="W191" i="1"/>
  <c r="W661" i="1"/>
  <c r="W718" i="1"/>
  <c r="W696" i="1"/>
  <c r="W749" i="1"/>
  <c r="W517" i="1"/>
  <c r="W130" i="1"/>
  <c r="W325" i="1"/>
  <c r="W652" i="1"/>
  <c r="W330" i="1"/>
  <c r="W234" i="1"/>
  <c r="W694" i="1"/>
  <c r="W281" i="1"/>
  <c r="W681" i="1"/>
  <c r="W411" i="1"/>
  <c r="W317" i="1"/>
  <c r="W279" i="1"/>
  <c r="W172" i="1"/>
  <c r="W337" i="1"/>
  <c r="W131" i="1"/>
  <c r="W314" i="1"/>
  <c r="W133" i="1"/>
  <c r="W505" i="1"/>
  <c r="W228" i="1"/>
  <c r="W219" i="1"/>
  <c r="W18" i="1"/>
  <c r="W531" i="1"/>
  <c r="W104" i="1"/>
  <c r="W183" i="1"/>
  <c r="W374" i="1"/>
  <c r="W421" i="1"/>
  <c r="W100" i="1"/>
  <c r="W693" i="1"/>
  <c r="W40" i="1"/>
  <c r="W360" i="1"/>
  <c r="W77" i="1"/>
  <c r="W355" i="1"/>
  <c r="W367" i="1"/>
  <c r="W62" i="1"/>
  <c r="W738" i="1"/>
  <c r="W404" i="1"/>
  <c r="W726" i="1"/>
  <c r="W601" i="1"/>
  <c r="W553" i="1"/>
  <c r="W209" i="1"/>
  <c r="W461" i="1"/>
  <c r="W703" i="1"/>
  <c r="W291" i="1"/>
  <c r="W371" i="1"/>
  <c r="W684" i="1"/>
  <c r="W224" i="1"/>
  <c r="W236" i="1"/>
  <c r="W107" i="1"/>
  <c r="W71" i="1"/>
  <c r="W516" i="1"/>
  <c r="W101" i="1"/>
  <c r="W668" i="1"/>
  <c r="W632" i="1"/>
  <c r="W208" i="1"/>
  <c r="W657" i="1"/>
  <c r="W557" i="1"/>
  <c r="W211" i="1"/>
  <c r="W566" i="1"/>
  <c r="W135" i="1"/>
  <c r="W578" i="1"/>
  <c r="W506" i="1"/>
  <c r="W577" i="1"/>
  <c r="W413" i="1"/>
  <c r="W304" i="1"/>
  <c r="W75" i="1"/>
  <c r="W565" i="1"/>
  <c r="W38" i="1"/>
  <c r="W431" i="1"/>
  <c r="W569" i="1"/>
  <c r="W483" i="1"/>
  <c r="W223" i="1"/>
  <c r="W460" i="1"/>
  <c r="W677" i="1"/>
  <c r="W450" i="1"/>
  <c r="W482" i="1"/>
  <c r="W514" i="1"/>
  <c r="W396" i="1"/>
  <c r="W599" i="1"/>
  <c r="W418" i="1"/>
  <c r="W238" i="1"/>
  <c r="W305" i="1"/>
  <c r="W627" i="1"/>
  <c r="W582" i="1"/>
  <c r="W272" i="1"/>
  <c r="W689" i="1"/>
  <c r="W179" i="1"/>
  <c r="W509" i="1"/>
  <c r="W501" i="1"/>
  <c r="W499" i="1"/>
  <c r="W273" i="1"/>
  <c r="W265" i="1"/>
  <c r="W140" i="1"/>
  <c r="W391" i="1"/>
  <c r="W666" i="1"/>
  <c r="W430" i="1"/>
  <c r="W166" i="1"/>
  <c r="W589" i="1"/>
  <c r="W620" i="1"/>
  <c r="W721" i="1"/>
  <c r="W92" i="1"/>
  <c r="W688" i="1"/>
  <c r="W744" i="1"/>
  <c r="W32" i="1"/>
  <c r="W672" i="1"/>
  <c r="W213" i="1"/>
  <c r="W73" i="1"/>
  <c r="W449" i="1"/>
  <c r="W81" i="1"/>
  <c r="W220" i="1"/>
  <c r="W331" i="1"/>
  <c r="W178" i="1"/>
  <c r="W525" i="1"/>
  <c r="W274" i="1"/>
  <c r="W127" i="1"/>
  <c r="W491" i="1"/>
  <c r="W41" i="1"/>
  <c r="W349" i="1"/>
  <c r="W302" i="1"/>
  <c r="W774" i="1"/>
  <c r="W203" i="1"/>
  <c r="W218" i="1"/>
  <c r="W363" i="1"/>
  <c r="W164" i="1"/>
  <c r="W401" i="1"/>
  <c r="W276" i="1"/>
  <c r="W13" i="1"/>
  <c r="W761" i="1"/>
  <c r="W424" i="1"/>
  <c r="W93" i="1"/>
  <c r="W422" i="1"/>
  <c r="W468" i="1"/>
  <c r="W53" i="1"/>
  <c r="W174" i="1"/>
  <c r="W61" i="1"/>
  <c r="W48" i="1"/>
  <c r="W268" i="1"/>
  <c r="W386" i="1"/>
  <c r="W370" i="1"/>
  <c r="W712" i="1"/>
  <c r="W720" i="1"/>
  <c r="W239" i="1"/>
  <c r="W12" i="1"/>
  <c r="W277" i="1"/>
  <c r="W255" i="1"/>
  <c r="W466" i="1"/>
  <c r="W750" i="1"/>
  <c r="W338" i="1"/>
  <c r="W670" i="1"/>
  <c r="W647" i="1"/>
  <c r="W95" i="1"/>
  <c r="L133" i="25"/>
  <c r="C128" i="25"/>
  <c r="W280" i="1"/>
  <c r="W66" i="1"/>
  <c r="W153" i="1"/>
  <c r="W705" i="1"/>
  <c r="W438" i="1"/>
  <c r="W346" i="1"/>
  <c r="W545" i="1"/>
  <c r="W523" i="1"/>
  <c r="W595" i="1"/>
  <c r="W91" i="1"/>
  <c r="W680" i="1"/>
  <c r="W436" i="1"/>
  <c r="W358" i="1"/>
  <c r="W415" i="1"/>
  <c r="W660" i="1"/>
  <c r="W775" i="1"/>
  <c r="W527" i="1"/>
  <c r="W199" i="1"/>
  <c r="W494" i="1"/>
  <c r="W645" i="1"/>
  <c r="W88" i="1"/>
  <c r="W732" i="1"/>
  <c r="W168" i="1"/>
  <c r="W437" i="1"/>
  <c r="W508" i="1"/>
  <c r="W439" i="1"/>
  <c r="W429" i="1"/>
  <c r="W308" i="1"/>
  <c r="W359" i="1"/>
  <c r="W687" i="1"/>
  <c r="W94" i="1"/>
  <c r="W19" i="1"/>
  <c r="W46" i="1"/>
  <c r="W728" i="1"/>
  <c r="W765" i="1"/>
  <c r="W764" i="1"/>
  <c r="W329" i="1"/>
  <c r="W741" i="1"/>
  <c r="W80" i="1"/>
  <c r="W614" i="1"/>
  <c r="W650" i="1"/>
  <c r="W706" i="1"/>
  <c r="W134" i="1"/>
  <c r="W147" i="1"/>
  <c r="W552" i="1"/>
  <c r="W410" i="1"/>
  <c r="W633" i="1"/>
  <c r="W51" i="1"/>
  <c r="W682" i="1"/>
  <c r="W121" i="1"/>
  <c r="W619" i="1"/>
  <c r="W521" i="1"/>
  <c r="W112" i="1"/>
  <c r="W442" i="1"/>
  <c r="W698" i="1"/>
  <c r="W158" i="1"/>
  <c r="W181" i="1"/>
  <c r="W459" i="1"/>
  <c r="W323" i="1"/>
  <c r="W351" i="1"/>
  <c r="W737" i="1"/>
  <c r="W76" i="1"/>
  <c r="W389" i="1"/>
  <c r="W412" i="1"/>
  <c r="W554" i="1"/>
  <c r="W45" i="1"/>
  <c r="W478" i="1"/>
  <c r="W604" i="1"/>
  <c r="W42" i="1"/>
  <c r="W97" i="1"/>
  <c r="W96" i="1"/>
  <c r="W507" i="1"/>
  <c r="W261" i="1"/>
  <c r="W375" i="1"/>
  <c r="W171" i="1"/>
  <c r="W510" i="1"/>
  <c r="W380" i="1"/>
  <c r="W724" i="1"/>
  <c r="W82" i="1"/>
  <c r="W60" i="1"/>
  <c r="W519" i="1"/>
  <c r="W742" i="1"/>
  <c r="W535" i="1"/>
  <c r="W463" i="1"/>
  <c r="W109" i="1"/>
  <c r="W590" i="1"/>
  <c r="W403" i="1"/>
  <c r="W547" i="1"/>
  <c r="W78" i="1"/>
  <c r="W655" i="1"/>
  <c r="W84" i="1"/>
  <c r="W260" i="1"/>
  <c r="W145" i="1"/>
  <c r="W348" i="1"/>
  <c r="W200" i="1"/>
  <c r="W64" i="1"/>
  <c r="W311" i="1"/>
  <c r="W68" i="1"/>
  <c r="W678" i="1"/>
  <c r="W659" i="1"/>
  <c r="W602" i="1"/>
  <c r="W115" i="1"/>
  <c r="W607" i="1"/>
  <c r="W31" i="1"/>
  <c r="W713" i="1"/>
  <c r="W758" i="1"/>
  <c r="W560" i="1"/>
  <c r="W621" i="1"/>
  <c r="W162" i="1"/>
  <c r="W559" i="1"/>
  <c r="W108" i="1"/>
  <c r="W214" i="1"/>
  <c r="W339" i="1"/>
  <c r="W625" i="1"/>
  <c r="W175" i="1"/>
  <c r="W126" i="1"/>
  <c r="W192" i="1"/>
  <c r="W262" i="1"/>
  <c r="W503" i="1"/>
  <c r="W447" i="1"/>
  <c r="U8" i="1"/>
  <c r="U7" i="1"/>
  <c r="W575" i="1"/>
  <c r="W149" i="1"/>
  <c r="W90" i="1"/>
  <c r="W576" i="1"/>
  <c r="W538" i="1"/>
  <c r="W574" i="1"/>
  <c r="W520" i="1"/>
  <c r="W567" i="1"/>
  <c r="W294" i="1"/>
  <c r="W297" i="1"/>
  <c r="W198" i="1"/>
  <c r="W648" i="1"/>
  <c r="W530" i="1"/>
  <c r="W544" i="1"/>
  <c r="W546" i="1"/>
  <c r="W327" i="1"/>
  <c r="W766" i="1"/>
  <c r="W605" i="1"/>
  <c r="W336" i="1"/>
  <c r="W573" i="1"/>
  <c r="W756" i="1"/>
  <c r="W669" i="1"/>
  <c r="W428" i="1"/>
  <c r="W287" i="1"/>
  <c r="W615" i="1"/>
  <c r="W631" i="1"/>
  <c r="W271" i="1"/>
  <c r="W366" i="1"/>
  <c r="W635" i="1"/>
  <c r="W269" i="1"/>
  <c r="W397" i="1"/>
  <c r="W773" i="1"/>
  <c r="W120" i="1"/>
  <c r="W207" i="1"/>
  <c r="W142" i="1"/>
  <c r="W354" i="1"/>
  <c r="W320" i="1"/>
  <c r="W167" i="1"/>
  <c r="W235" i="1"/>
  <c r="W622" i="1"/>
  <c r="W319" i="1"/>
  <c r="W52" i="1"/>
  <c r="W222" i="1"/>
  <c r="W57" i="1"/>
  <c r="W453" i="1"/>
  <c r="W141" i="1"/>
  <c r="W470" i="1"/>
  <c r="W196" i="1"/>
  <c r="W362" i="1"/>
  <c r="W420" i="1"/>
  <c r="W194" i="1"/>
  <c r="W394" i="1"/>
  <c r="W656" i="1"/>
  <c r="W160" i="1"/>
  <c r="W177" i="1"/>
  <c r="W715" i="1"/>
  <c r="W377" i="1"/>
  <c r="W446" i="1"/>
  <c r="W292" i="1"/>
  <c r="W270" i="1"/>
  <c r="W284" i="1"/>
  <c r="W746" i="1"/>
  <c r="W383" i="1"/>
  <c r="W368" i="1"/>
  <c r="W588" i="1"/>
  <c r="W83" i="1"/>
  <c r="W170" i="1"/>
  <c r="W443" i="1"/>
  <c r="W568" i="1"/>
  <c r="W448" i="1"/>
  <c r="W139" i="1"/>
  <c r="W17" i="1"/>
  <c r="W67" i="1"/>
  <c r="W299" i="1"/>
  <c r="W479" i="1"/>
  <c r="W426" i="1"/>
  <c r="W480" i="1"/>
  <c r="W189" i="1"/>
  <c r="W495" i="1"/>
  <c r="W217" i="1"/>
  <c r="W512" i="1"/>
  <c r="W387" i="1"/>
  <c r="W642" i="1"/>
  <c r="W105" i="1"/>
  <c r="W664" i="1"/>
  <c r="W496" i="1"/>
  <c r="W708" i="1"/>
  <c r="W188" i="1"/>
  <c r="W572" i="1"/>
  <c r="W455" i="1"/>
  <c r="W20" i="1"/>
  <c r="W282" i="1"/>
  <c r="W206" i="1"/>
  <c r="W286" i="1"/>
  <c r="W686" i="1"/>
  <c r="W543" i="1"/>
  <c r="W263" i="1"/>
  <c r="W56" i="1"/>
  <c r="W345" i="1"/>
  <c r="W210" i="1"/>
  <c r="W221" i="1"/>
  <c r="W157" i="1"/>
  <c r="W278" i="1"/>
  <c r="W471" i="1"/>
  <c r="W231" i="1"/>
  <c r="W457" i="1"/>
  <c r="W204" i="1"/>
  <c r="W33" i="1"/>
  <c r="W740" i="1"/>
  <c r="W734" i="1"/>
  <c r="W364" i="1"/>
  <c r="W169" i="1"/>
  <c r="W190" i="1"/>
  <c r="W498" i="1"/>
  <c r="W289" i="1"/>
  <c r="W408" i="1"/>
  <c r="W762" i="1"/>
  <c r="W69" i="1"/>
  <c r="W585" i="1"/>
  <c r="W398" i="1"/>
  <c r="W771" i="1"/>
  <c r="W352" i="1"/>
  <c r="W176" i="1"/>
  <c r="W290" i="1"/>
  <c r="W533" i="1"/>
  <c r="W753" i="1"/>
  <c r="W159" i="1"/>
  <c r="W649" i="1"/>
  <c r="W385" i="1"/>
  <c r="W143" i="1"/>
  <c r="W350" i="1"/>
  <c r="W233" i="1"/>
  <c r="W226" i="1"/>
  <c r="W489" i="1"/>
  <c r="W462" i="1"/>
  <c r="W653" i="1"/>
  <c r="W768" i="1"/>
  <c r="W365" i="1"/>
  <c r="W372" i="1"/>
  <c r="W526" i="1"/>
  <c r="W313" i="1"/>
  <c r="W580" i="1"/>
  <c r="W24" i="1"/>
  <c r="W610" i="1"/>
  <c r="W634" i="1"/>
  <c r="W586" i="1"/>
  <c r="W598" i="1"/>
  <c r="W59" i="1"/>
  <c r="W581" i="1"/>
  <c r="W357" i="1"/>
  <c r="W249" i="1"/>
  <c r="W673" i="1"/>
  <c r="W719" i="1"/>
  <c r="W594" i="1"/>
  <c r="W685" i="1"/>
  <c r="W556" i="1"/>
  <c r="W163" i="1"/>
  <c r="W623" i="1"/>
  <c r="W124" i="1"/>
  <c r="W579" i="1"/>
  <c r="W63" i="1"/>
  <c r="W658" i="1"/>
  <c r="W340" i="1"/>
  <c r="W309" i="1"/>
  <c r="W477" i="1"/>
  <c r="W472" i="1"/>
  <c r="W49" i="1"/>
  <c r="W511" i="1"/>
  <c r="W641" i="1"/>
  <c r="W702" i="1"/>
  <c r="W65" i="1"/>
  <c r="W697" i="1"/>
  <c r="W743" i="1"/>
  <c r="W344" i="1"/>
  <c r="W15" i="1"/>
  <c r="W293" i="1"/>
  <c r="W399" i="1"/>
  <c r="W54" i="1"/>
  <c r="W643" i="1"/>
  <c r="W603" i="1"/>
  <c r="W353" i="1"/>
  <c r="W58" i="1"/>
  <c r="W638" i="1"/>
  <c r="W37" i="1"/>
  <c r="W425" i="1"/>
  <c r="W772" i="1"/>
  <c r="W39" i="1"/>
  <c r="W776" i="1"/>
  <c r="W402" i="1"/>
  <c r="W548" i="1"/>
  <c r="W118" i="1"/>
  <c r="W518" i="1"/>
  <c r="W630" i="1"/>
  <c r="W34" i="1"/>
  <c r="W229" i="1"/>
  <c r="W725" i="1"/>
  <c r="W246" i="1"/>
  <c r="W469" i="1"/>
  <c r="W667" i="1"/>
  <c r="W156" i="1"/>
  <c r="W266" i="1"/>
  <c r="W736" i="1"/>
  <c r="W14" i="1"/>
  <c r="W28" i="1"/>
  <c r="W388" i="1"/>
  <c r="W50" i="1"/>
  <c r="W70" i="1"/>
  <c r="W500" i="1"/>
  <c r="W132" i="1"/>
  <c r="W298" i="1"/>
  <c r="W529" i="1"/>
  <c r="W416" i="1"/>
  <c r="W624" i="1"/>
  <c r="W626" i="1"/>
  <c r="W306" i="1"/>
  <c r="W409" i="1"/>
  <c r="W760" i="1"/>
  <c r="W247" i="1"/>
  <c r="W125" i="1"/>
  <c r="W376" i="1"/>
  <c r="W315" i="1"/>
  <c r="W612" i="1"/>
  <c r="W310" i="1"/>
  <c r="W36" i="1"/>
  <c r="W335" i="1"/>
  <c r="W16" i="1"/>
  <c r="W515" i="1"/>
  <c r="W205" i="1"/>
  <c r="W467" i="1"/>
  <c r="W55" i="1"/>
  <c r="W186" i="1"/>
  <c r="W651" i="1"/>
  <c r="W212" i="1"/>
  <c r="W767" i="1"/>
  <c r="W644" i="1"/>
  <c r="W21" i="1"/>
  <c r="W113" i="1"/>
  <c r="W23" i="1"/>
  <c r="W128" i="1"/>
  <c r="W587" i="1"/>
  <c r="W295" i="1"/>
  <c r="W237" i="1"/>
  <c r="W571" i="1"/>
  <c r="W485" i="1"/>
  <c r="W707" i="1"/>
  <c r="W674" i="1"/>
  <c r="W285" i="1"/>
  <c r="W456" i="1"/>
  <c r="W757" i="1"/>
  <c r="W303" i="1"/>
  <c r="W755" i="1"/>
  <c r="W102" i="1"/>
  <c r="W250" i="1"/>
  <c r="W704" i="1"/>
  <c r="W251" i="1"/>
  <c r="W723" i="1"/>
  <c r="W709" i="1"/>
  <c r="W570" i="1"/>
  <c r="W671" i="1"/>
  <c r="W532" i="1"/>
  <c r="W79" i="1"/>
  <c r="W555" i="1"/>
  <c r="W542" i="1"/>
  <c r="W609" i="1"/>
  <c r="W361" i="1"/>
  <c r="W72" i="1"/>
  <c r="W74" i="1"/>
  <c r="W27" i="1"/>
  <c r="W356" i="1"/>
  <c r="W502" i="1"/>
  <c r="W343" i="1"/>
  <c r="W393" i="1"/>
  <c r="W146" i="1"/>
  <c r="W29" i="1"/>
  <c r="W592" i="1"/>
  <c r="W752" i="1"/>
  <c r="W123" i="1"/>
  <c r="W486" i="1"/>
  <c r="W639" i="1"/>
  <c r="W150" i="1"/>
  <c r="W539" i="1"/>
  <c r="W513" i="1"/>
  <c r="W110" i="1"/>
  <c r="W640" i="1"/>
  <c r="W591" i="1"/>
  <c r="W180" i="1"/>
  <c r="W440" i="1"/>
  <c r="W227" i="1"/>
  <c r="W484" i="1"/>
  <c r="W683" i="1"/>
  <c r="W733" i="1"/>
  <c r="W258" i="1"/>
  <c r="W490" i="1"/>
  <c r="W561" i="1"/>
  <c r="W232" i="1"/>
  <c r="W606" i="1"/>
  <c r="W692" i="1"/>
  <c r="W136" i="1"/>
  <c r="W44" i="1"/>
  <c r="W182" i="1"/>
  <c r="W379" i="1"/>
  <c r="W754" i="1"/>
  <c r="W25" i="1"/>
  <c r="W241" i="1"/>
  <c r="W675" i="1"/>
  <c r="W751" i="1"/>
  <c r="W296" i="1"/>
  <c r="W144" i="1"/>
  <c r="W522" i="1"/>
  <c r="W85" i="1"/>
  <c r="W727" i="1"/>
  <c r="W636" i="1"/>
  <c r="W30" i="1"/>
  <c r="W202" i="1"/>
  <c r="W256" i="1"/>
  <c r="W637" i="1"/>
  <c r="W695" i="1"/>
  <c r="W492" i="1"/>
  <c r="W267" i="1"/>
  <c r="W434" i="1"/>
  <c r="W663" i="1"/>
  <c r="W600" i="1"/>
  <c r="W322" i="1"/>
  <c r="W464" i="1"/>
  <c r="W332" i="1"/>
  <c r="W257" i="1"/>
  <c r="W400" i="1"/>
  <c r="W193" i="1"/>
  <c r="W225" i="1"/>
  <c r="W583" i="1"/>
  <c r="W300" i="1"/>
  <c r="W195" i="1"/>
  <c r="W528" i="1"/>
  <c r="W328" i="1"/>
  <c r="W392" i="1"/>
  <c r="W540" i="1"/>
  <c r="W342" i="1"/>
  <c r="W654" i="1"/>
  <c r="W618" i="1"/>
  <c r="W476" i="1"/>
  <c r="W341" i="1"/>
  <c r="W43" i="1"/>
  <c r="W47" i="1"/>
  <c r="W699" i="1"/>
  <c r="W253" i="1"/>
  <c r="W259" i="1"/>
  <c r="W161" i="1"/>
  <c r="C50" i="25" a="1"/>
  <c r="C39" i="25" a="1"/>
  <c r="C47" i="25" a="1"/>
  <c r="C57" i="25" l="1" a="1"/>
  <c r="E60" i="25" s="1"/>
  <c r="B146" i="25" a="1"/>
  <c r="D51" i="25"/>
  <c r="E54" i="25"/>
  <c r="C53" i="25"/>
  <c r="H53" i="25" s="1"/>
  <c r="G50" i="25"/>
  <c r="C54" i="25"/>
  <c r="H54" i="25" s="1"/>
  <c r="G51" i="25"/>
  <c r="C52" i="25"/>
  <c r="H52" i="25" s="1"/>
  <c r="F50" i="25"/>
  <c r="G53" i="25"/>
  <c r="F51" i="25"/>
  <c r="G54" i="25"/>
  <c r="F52" i="25"/>
  <c r="G52" i="25"/>
  <c r="E51" i="25"/>
  <c r="F54" i="25"/>
  <c r="E52" i="25"/>
  <c r="D50" i="25"/>
  <c r="E53" i="25"/>
  <c r="E50" i="25"/>
  <c r="F53" i="25"/>
  <c r="D52" i="25"/>
  <c r="C50" i="25"/>
  <c r="H50" i="25" s="1"/>
  <c r="D53" i="25"/>
  <c r="C51" i="25"/>
  <c r="H51" i="25" s="1"/>
  <c r="D54" i="25"/>
  <c r="D47" i="25"/>
  <c r="D108" i="25" s="1"/>
  <c r="D115" i="25" s="1"/>
  <c r="E47" i="25"/>
  <c r="D96" i="25" s="1"/>
  <c r="E96" i="25" s="1"/>
  <c r="B135" i="25" s="1"/>
  <c r="C47" i="25"/>
  <c r="H44" i="25" s="1"/>
  <c r="F47" i="25"/>
  <c r="D97" i="25" s="1"/>
  <c r="G47" i="25"/>
  <c r="G111" i="25" s="1"/>
  <c r="G118" i="25" s="1"/>
  <c r="V2013" i="21"/>
  <c r="V2020" i="21" a="1"/>
  <c r="X2021" i="21" s="1"/>
  <c r="M2020" i="21" a="1"/>
  <c r="N2020" i="21" s="1"/>
  <c r="C30" i="25" a="1"/>
  <c r="C30" i="25" s="1"/>
  <c r="Q2013" i="21"/>
  <c r="W2013" i="21"/>
  <c r="Y2013" i="21"/>
  <c r="N2013" i="21"/>
  <c r="Z2013" i="21"/>
  <c r="G80" i="25" a="1"/>
  <c r="G80" i="25" s="1"/>
  <c r="G82" i="25" a="1"/>
  <c r="G82" i="25" s="1"/>
  <c r="X2013" i="21"/>
  <c r="G78" i="25" a="1"/>
  <c r="G78" i="25" s="1"/>
  <c r="O2013" i="21"/>
  <c r="H22" i="25" a="1"/>
  <c r="H22" i="25" s="1"/>
  <c r="G81" i="25" a="1"/>
  <c r="G81" i="25" s="1"/>
  <c r="G42" i="25"/>
  <c r="C41" i="25"/>
  <c r="D42" i="25"/>
  <c r="D41" i="25"/>
  <c r="G40" i="25"/>
  <c r="G43" i="25"/>
  <c r="D39" i="25"/>
  <c r="E40" i="25"/>
  <c r="D43" i="25"/>
  <c r="G39" i="25"/>
  <c r="F42" i="25"/>
  <c r="D40" i="25"/>
  <c r="F39" i="25"/>
  <c r="E42" i="25"/>
  <c r="C39" i="25"/>
  <c r="G41" i="25"/>
  <c r="C43" i="25"/>
  <c r="F40" i="25"/>
  <c r="E43" i="25"/>
  <c r="E41" i="25"/>
  <c r="F43" i="25"/>
  <c r="C40" i="25"/>
  <c r="C42" i="25"/>
  <c r="E39" i="25"/>
  <c r="F41" i="25"/>
  <c r="H26" i="25"/>
  <c r="H20" i="25"/>
  <c r="C139" i="25" a="1"/>
  <c r="C139" i="25" s="1"/>
  <c r="D133" i="25" s="1" a="1"/>
  <c r="D135" i="25" s="1"/>
  <c r="M2013" i="21"/>
  <c r="G79" i="25" a="1"/>
  <c r="G79" i="25" s="1"/>
  <c r="E102" i="25"/>
  <c r="G83" i="25" a="1"/>
  <c r="G83" i="25" s="1"/>
  <c r="W8" i="1"/>
  <c r="W7" i="1"/>
  <c r="U6" i="1"/>
  <c r="L139" i="25"/>
  <c r="L128" i="25"/>
  <c r="E58" i="25" l="1"/>
  <c r="C64" i="25" a="1"/>
  <c r="E57" i="25"/>
  <c r="F60" i="25"/>
  <c r="B79" i="25" a="1"/>
  <c r="B79" i="25" s="1"/>
  <c r="F79" i="25" s="1"/>
  <c r="G143" i="25"/>
  <c r="G144" i="25" s="1"/>
  <c r="D59" i="25"/>
  <c r="V2024" i="21"/>
  <c r="W2024" i="21"/>
  <c r="G60" i="25"/>
  <c r="F61" i="25"/>
  <c r="G59" i="25"/>
  <c r="F58" i="25"/>
  <c r="E59" i="25"/>
  <c r="Q2021" i="21"/>
  <c r="C59" i="25"/>
  <c r="F59" i="25"/>
  <c r="D58" i="25"/>
  <c r="E61" i="25"/>
  <c r="G58" i="25"/>
  <c r="Z2021" i="21"/>
  <c r="C58" i="25"/>
  <c r="C57" i="25"/>
  <c r="D60" i="25"/>
  <c r="D57" i="25"/>
  <c r="C61" i="25"/>
  <c r="F57" i="25"/>
  <c r="G61" i="25"/>
  <c r="C60" i="25"/>
  <c r="D61" i="25"/>
  <c r="G57" i="25"/>
  <c r="W2021" i="21"/>
  <c r="X2020" i="21"/>
  <c r="Y2020" i="21"/>
  <c r="V2023" i="21"/>
  <c r="Z2020" i="21"/>
  <c r="O2023" i="21"/>
  <c r="N2024" i="21"/>
  <c r="W2023" i="21"/>
  <c r="Y2022" i="21"/>
  <c r="W2022" i="21"/>
  <c r="B146" i="25"/>
  <c r="B149" i="25"/>
  <c r="D150" i="25"/>
  <c r="C147" i="25"/>
  <c r="E148" i="25"/>
  <c r="F150" i="25"/>
  <c r="E147" i="25"/>
  <c r="C148" i="25"/>
  <c r="E149" i="25"/>
  <c r="D146" i="25"/>
  <c r="F147" i="25"/>
  <c r="B150" i="25"/>
  <c r="F146" i="25"/>
  <c r="E146" i="25"/>
  <c r="D149" i="25"/>
  <c r="D148" i="25"/>
  <c r="E150" i="25"/>
  <c r="F148" i="25"/>
  <c r="B147" i="25"/>
  <c r="F149" i="25"/>
  <c r="B148" i="25"/>
  <c r="C146" i="25"/>
  <c r="D147" i="25"/>
  <c r="C150" i="25"/>
  <c r="C149" i="25"/>
  <c r="Z2023" i="21"/>
  <c r="V2020" i="21"/>
  <c r="P2020" i="21"/>
  <c r="V2021" i="21"/>
  <c r="X2022" i="21"/>
  <c r="Z2024" i="21"/>
  <c r="M2023" i="21"/>
  <c r="X2024" i="21"/>
  <c r="Z2022" i="21"/>
  <c r="O2024" i="21"/>
  <c r="N2022" i="21"/>
  <c r="M2021" i="21"/>
  <c r="O2020" i="21"/>
  <c r="Q2024" i="21"/>
  <c r="M2022" i="21"/>
  <c r="P2022" i="21"/>
  <c r="O2021" i="21"/>
  <c r="Q2022" i="21"/>
  <c r="P2021" i="21"/>
  <c r="Y2023" i="21"/>
  <c r="W2020" i="21"/>
  <c r="Q2023" i="21"/>
  <c r="P2024" i="21"/>
  <c r="X2023" i="21"/>
  <c r="V2022" i="21"/>
  <c r="M2020" i="21"/>
  <c r="N2023" i="21"/>
  <c r="P2023" i="21"/>
  <c r="Y2021" i="21"/>
  <c r="Y2024" i="21"/>
  <c r="N2021" i="21"/>
  <c r="M2024" i="21"/>
  <c r="Q2020" i="21"/>
  <c r="O2022" i="21"/>
  <c r="M571" i="21" a="1"/>
  <c r="M952" i="21" a="1"/>
  <c r="Q952" i="21" s="1"/>
  <c r="M441" i="21" a="1"/>
  <c r="O441" i="21" s="1"/>
  <c r="M987" i="21" a="1"/>
  <c r="N987" i="21" s="1"/>
  <c r="M1885" i="21" a="1"/>
  <c r="O1885" i="21" s="1"/>
  <c r="M1421" i="21" a="1"/>
  <c r="O1421" i="21" s="1"/>
  <c r="M101" i="21" a="1"/>
  <c r="P101" i="21" s="1"/>
  <c r="M1720" i="21" a="1"/>
  <c r="Q1720" i="21" s="1"/>
  <c r="M1099" i="21" a="1"/>
  <c r="O1099" i="21" s="1"/>
  <c r="M533" i="21" a="1"/>
  <c r="M1571" i="21" a="1"/>
  <c r="N1571" i="21" s="1"/>
  <c r="M336" i="21" a="1"/>
  <c r="Q336" i="21" s="1"/>
  <c r="M1749" i="21" a="1"/>
  <c r="M1843" i="21" a="1"/>
  <c r="M770" i="21" a="1"/>
  <c r="N770" i="21" s="1"/>
  <c r="M1616" i="21" a="1"/>
  <c r="P1616" i="21" s="1"/>
  <c r="M494" i="21" a="1"/>
  <c r="M494" i="21" s="1"/>
  <c r="M371" i="21" a="1"/>
  <c r="P371" i="21" s="1"/>
  <c r="M1626" i="21" a="1"/>
  <c r="M1626" i="21" s="1"/>
  <c r="M1427" i="21" a="1"/>
  <c r="P1427" i="21" s="1"/>
  <c r="M1456" i="21" a="1"/>
  <c r="P1456" i="21" s="1"/>
  <c r="M41" i="21" a="1"/>
  <c r="M1327" i="21" a="1"/>
  <c r="M1187" i="21" a="1"/>
  <c r="O1187" i="21" s="1"/>
  <c r="M850" i="21" a="1"/>
  <c r="M850" i="21" s="1"/>
  <c r="M1413" i="21" a="1"/>
  <c r="M1413" i="21" s="1"/>
  <c r="M373" i="21" a="1"/>
  <c r="O373" i="21" s="1"/>
  <c r="M1675" i="21" a="1"/>
  <c r="O1675" i="21" s="1"/>
  <c r="M1703" i="21" a="1"/>
  <c r="M286" i="21" a="1"/>
  <c r="O286" i="21" s="1"/>
  <c r="M1190" i="21" a="1"/>
  <c r="P1190" i="21" s="1"/>
  <c r="M553" i="21" a="1"/>
  <c r="Q553" i="21" s="1"/>
  <c r="M1630" i="21" a="1"/>
  <c r="M1603" i="21" a="1"/>
  <c r="M298" i="21" a="1"/>
  <c r="M722" i="21" a="1"/>
  <c r="M722" i="21" s="1"/>
  <c r="M1309" i="21" a="1"/>
  <c r="M1309" i="21" s="1"/>
  <c r="M65" i="21" a="1"/>
  <c r="N65" i="21" s="1"/>
  <c r="M1243" i="21" a="1"/>
  <c r="M162" i="21" a="1"/>
  <c r="O162" i="21" s="1"/>
  <c r="M408" i="21" a="1"/>
  <c r="M1951" i="21" a="1"/>
  <c r="Q1951" i="21" s="1"/>
  <c r="M1939" i="21" a="1"/>
  <c r="M481" i="21" a="1"/>
  <c r="N481" i="21" s="1"/>
  <c r="M124" i="21" a="1"/>
  <c r="N124" i="21" s="1"/>
  <c r="M1863" i="21" a="1"/>
  <c r="O1863" i="21" s="1"/>
  <c r="M1773" i="21" a="1"/>
  <c r="M593" i="21" a="1"/>
  <c r="M593" i="21" s="1"/>
  <c r="M1020" i="21" a="1"/>
  <c r="M29" i="21" a="1"/>
  <c r="O29" i="21" s="1"/>
  <c r="M1143" i="21" a="1"/>
  <c r="P1143" i="21" s="1"/>
  <c r="M1175" i="21" a="1"/>
  <c r="N1175" i="21" s="1"/>
  <c r="M1470" i="21" a="1"/>
  <c r="M1467" i="21" a="1"/>
  <c r="P1467" i="21" s="1"/>
  <c r="M1938" i="21" a="1"/>
  <c r="M1292" i="21" a="1"/>
  <c r="P1292" i="21" s="1"/>
  <c r="M1253" i="21" a="1"/>
  <c r="M446" i="21" a="1"/>
  <c r="M1778" i="21" a="1"/>
  <c r="M860" i="21" a="1"/>
  <c r="Q860" i="21" s="1"/>
  <c r="M1355" i="21" a="1"/>
  <c r="M618" i="21" a="1"/>
  <c r="Q618" i="21" s="1"/>
  <c r="M1448" i="21" a="1"/>
  <c r="P1448" i="21" s="1"/>
  <c r="M461" i="21" a="1"/>
  <c r="O461" i="21" s="1"/>
  <c r="M566" i="21" a="1"/>
  <c r="P566" i="21" s="1"/>
  <c r="M725" i="21" a="1"/>
  <c r="M1039" i="21" a="1"/>
  <c r="M434" i="21" a="1"/>
  <c r="O434" i="21" s="1"/>
  <c r="M619" i="21" a="1"/>
  <c r="O619" i="21" s="1"/>
  <c r="M426" i="21" a="1"/>
  <c r="M1958" i="21" a="1"/>
  <c r="M1061" i="21" a="1"/>
  <c r="M1061" i="21" s="1"/>
  <c r="M954" i="21" a="1"/>
  <c r="M954" i="21" s="1"/>
  <c r="M1284" i="21" a="1"/>
  <c r="Q1284" i="21" s="1"/>
  <c r="M499" i="21" a="1"/>
  <c r="M289" i="21" a="1"/>
  <c r="N289" i="21" s="1"/>
  <c r="M1941" i="21" a="1"/>
  <c r="P1941" i="21" s="1"/>
  <c r="M1092" i="21" a="1"/>
  <c r="Q1092" i="21" s="1"/>
  <c r="M501" i="21" a="1"/>
  <c r="M858" i="21" a="1"/>
  <c r="N858" i="21" s="1"/>
  <c r="M498" i="21" a="1"/>
  <c r="O498" i="21" s="1"/>
  <c r="M120" i="21" a="1"/>
  <c r="M1240" i="21" a="1"/>
  <c r="M1472" i="21" a="1"/>
  <c r="N1472" i="21" s="1"/>
  <c r="M1269" i="21" a="1"/>
  <c r="O1269" i="21" s="1"/>
  <c r="M61" i="21" a="1"/>
  <c r="M807" i="21" a="1"/>
  <c r="M1679" i="21" a="1"/>
  <c r="M1679" i="21" s="1"/>
  <c r="M1910" i="21" a="1"/>
  <c r="N1910" i="21" s="1"/>
  <c r="M865" i="21" a="1"/>
  <c r="M865" i="21" s="1"/>
  <c r="M267" i="21" a="1"/>
  <c r="M464" i="21" a="1"/>
  <c r="Q464" i="21" s="1"/>
  <c r="M1481" i="21" a="1"/>
  <c r="M157" i="21" a="1"/>
  <c r="M1922" i="21" a="1"/>
  <c r="M1968" i="21" a="1"/>
  <c r="O1968" i="21" s="1"/>
  <c r="M404" i="21" a="1"/>
  <c r="P404" i="21" s="1"/>
  <c r="M1609" i="21" a="1"/>
  <c r="Q1609" i="21" s="1"/>
  <c r="M1000" i="21" a="1"/>
  <c r="M793" i="21" a="1"/>
  <c r="P793" i="21" s="1"/>
  <c r="M1927" i="21" a="1"/>
  <c r="M1209" i="21" a="1"/>
  <c r="M1933" i="21" a="1"/>
  <c r="M119" i="21" a="1"/>
  <c r="O119" i="21" s="1"/>
  <c r="M1107" i="21" a="1"/>
  <c r="P1107" i="21" s="1"/>
  <c r="M851" i="21" a="1"/>
  <c r="M1656" i="21" a="1"/>
  <c r="M1426" i="21" a="1"/>
  <c r="O1426" i="21" s="1"/>
  <c r="M193" i="21" a="1"/>
  <c r="Q193" i="21" s="1"/>
  <c r="M802" i="21" a="1"/>
  <c r="O802" i="21" s="1"/>
  <c r="M347" i="21" a="1"/>
  <c r="N347" i="21" s="1"/>
  <c r="M996" i="21" a="1"/>
  <c r="M996" i="21" s="1"/>
  <c r="M1785" i="21" a="1"/>
  <c r="O1785" i="21" s="1"/>
  <c r="M636" i="21" a="1"/>
  <c r="M636" i="21" s="1"/>
  <c r="M1594" i="21" a="1"/>
  <c r="M14" i="21" a="1"/>
  <c r="M1252" i="21" a="1"/>
  <c r="M1557" i="21" a="1"/>
  <c r="M293" i="21" a="1"/>
  <c r="M1368" i="21" a="1"/>
  <c r="M651" i="21" a="1"/>
  <c r="M966" i="21" a="1"/>
  <c r="M1399" i="21" a="1"/>
  <c r="M1439" i="21" a="1"/>
  <c r="N1439" i="21" s="1"/>
  <c r="M750" i="21" a="1"/>
  <c r="M351" i="21" a="1"/>
  <c r="N351" i="21" s="1"/>
  <c r="M1257" i="21" a="1"/>
  <c r="M817" i="21" a="1"/>
  <c r="N817" i="21" s="1"/>
  <c r="M878" i="21" a="1"/>
  <c r="O878" i="21" s="1"/>
  <c r="M1912" i="21" a="1"/>
  <c r="P1912" i="21" s="1"/>
  <c r="M1903" i="21" a="1"/>
  <c r="M825" i="21" a="1"/>
  <c r="M1990" i="21" a="1"/>
  <c r="M1434" i="21" a="1"/>
  <c r="Q1434" i="21" s="1"/>
  <c r="M525" i="21" a="1"/>
  <c r="M733" i="21" a="1"/>
  <c r="M1442" i="21" a="1"/>
  <c r="P1442" i="21" s="1"/>
  <c r="M1060" i="21" a="1"/>
  <c r="M1721" i="21" a="1"/>
  <c r="M1779" i="21" a="1"/>
  <c r="M1408" i="21" a="1"/>
  <c r="M1429" i="21" a="1"/>
  <c r="M1429" i="21" s="1"/>
  <c r="M766" i="21" a="1"/>
  <c r="M1460" i="21" a="1"/>
  <c r="M1352" i="21" a="1"/>
  <c r="M1352" i="21" s="1"/>
  <c r="M346" i="21" a="1"/>
  <c r="M346" i="21" s="1"/>
  <c r="M1318" i="21" a="1"/>
  <c r="P1318" i="21" s="1"/>
  <c r="M1666" i="21" a="1"/>
  <c r="Q1666" i="21" s="1"/>
  <c r="M588" i="21" a="1"/>
  <c r="Q588" i="21" s="1"/>
  <c r="M211" i="21" a="1"/>
  <c r="M211" i="21" s="1"/>
  <c r="M32" i="21" a="1"/>
  <c r="M956" i="21" a="1"/>
  <c r="M795" i="21" a="1"/>
  <c r="P795" i="21" s="1"/>
  <c r="M390" i="21" a="1"/>
  <c r="M1728" i="21" a="1"/>
  <c r="M1058" i="21" a="1"/>
  <c r="M1950" i="21" a="1"/>
  <c r="O1950" i="21" s="1"/>
  <c r="M1492" i="21" a="1"/>
  <c r="M905" i="21" a="1"/>
  <c r="M117" i="21" a="1"/>
  <c r="Q117" i="21" s="1"/>
  <c r="M1001" i="21" a="1"/>
  <c r="N1001" i="21" s="1"/>
  <c r="M1757" i="21" a="1"/>
  <c r="O1757" i="21" s="1"/>
  <c r="M1558" i="21" a="1"/>
  <c r="M1359" i="21" a="1"/>
  <c r="M622" i="21" a="1"/>
  <c r="M1943" i="21" a="1"/>
  <c r="M1490" i="21" a="1"/>
  <c r="M1574" i="21" a="1"/>
  <c r="N1574" i="21" s="1"/>
  <c r="M1875" i="21" a="1"/>
  <c r="N1875" i="21" s="1"/>
  <c r="M1970" i="21" a="1"/>
  <c r="P1970" i="21" s="1"/>
  <c r="M1081" i="21" a="1"/>
  <c r="M2003" i="21" a="1"/>
  <c r="M1850" i="21" a="1"/>
  <c r="P1850" i="21" s="1"/>
  <c r="M1766" i="21" a="1"/>
  <c r="M1758" i="21" a="1"/>
  <c r="M999" i="21" a="1"/>
  <c r="Q999" i="21" s="1"/>
  <c r="M68" i="21" a="1"/>
  <c r="O68" i="21" s="1"/>
  <c r="M613" i="21" a="1"/>
  <c r="M386" i="21" a="1"/>
  <c r="P386" i="21" s="1"/>
  <c r="M804" i="21" a="1"/>
  <c r="P804" i="21" s="1"/>
  <c r="M1087" i="21" a="1"/>
  <c r="N1087" i="21" s="1"/>
  <c r="M901" i="21" a="1"/>
  <c r="M901" i="21" s="1"/>
  <c r="M235" i="21" a="1"/>
  <c r="Q235" i="21" s="1"/>
  <c r="M670" i="21" a="1"/>
  <c r="N670" i="21" s="1"/>
  <c r="M1556" i="21" a="1"/>
  <c r="N1556" i="21" s="1"/>
  <c r="M1618" i="21" a="1"/>
  <c r="M625" i="21" a="1"/>
  <c r="M322" i="21" a="1"/>
  <c r="O322" i="21" s="1"/>
  <c r="M1764" i="21" a="1"/>
  <c r="M1919" i="21" a="1"/>
  <c r="P1919" i="21" s="1"/>
  <c r="M70" i="21" a="1"/>
  <c r="M698" i="21" a="1"/>
  <c r="M1135" i="21" a="1"/>
  <c r="M1452" i="21" a="1"/>
  <c r="M141" i="21" a="1"/>
  <c r="M55" i="21" a="1"/>
  <c r="N55" i="21" s="1"/>
  <c r="M908" i="21" a="1"/>
  <c r="M1638" i="21" a="1"/>
  <c r="M794" i="21" a="1"/>
  <c r="M601" i="21" a="1"/>
  <c r="O601" i="21" s="1"/>
  <c r="M1377" i="21" a="1"/>
  <c r="M1088" i="21" a="1"/>
  <c r="M644" i="21" a="1"/>
  <c r="M893" i="21" a="1"/>
  <c r="M1799" i="21" a="1"/>
  <c r="Q1799" i="21" s="1"/>
  <c r="M683" i="21" a="1"/>
  <c r="N683" i="21" s="1"/>
  <c r="M165" i="21" a="1"/>
  <c r="M242" i="21" a="1"/>
  <c r="M490" i="21" a="1"/>
  <c r="M1363" i="21" a="1"/>
  <c r="M1374" i="21" a="1"/>
  <c r="M1350" i="21" a="1"/>
  <c r="M369" i="21" a="1"/>
  <c r="M1848" i="21" a="1"/>
  <c r="O1848" i="21" s="1"/>
  <c r="M919" i="21" a="1"/>
  <c r="M192" i="21" a="1"/>
  <c r="M909" i="21" a="1"/>
  <c r="Q909" i="21" s="1"/>
  <c r="M454" i="21" a="1"/>
  <c r="M454" i="21" s="1"/>
  <c r="M335" i="21" a="1"/>
  <c r="M1162" i="21" a="1"/>
  <c r="M403" i="21" a="1"/>
  <c r="M403" i="21" s="1"/>
  <c r="M859" i="21" a="1"/>
  <c r="N859" i="21" s="1"/>
  <c r="M1454" i="21" a="1"/>
  <c r="M399" i="21" a="1"/>
  <c r="M24" i="21" a="1"/>
  <c r="M24" i="21" s="1"/>
  <c r="M695" i="21" a="1"/>
  <c r="P695" i="21" s="1"/>
  <c r="M35" i="21" a="1"/>
  <c r="M882" i="21" a="1"/>
  <c r="M1833" i="21" a="1"/>
  <c r="M1538" i="21" a="1"/>
  <c r="O1538" i="21" s="1"/>
  <c r="M1663" i="21" a="1"/>
  <c r="M1194" i="21" a="1"/>
  <c r="M1376" i="21" a="1"/>
  <c r="M33" i="21" a="1"/>
  <c r="M144" i="21" a="1"/>
  <c r="M1487" i="21" a="1"/>
  <c r="N1487" i="21" s="1"/>
  <c r="M1664" i="21" a="1"/>
  <c r="M699" i="21" a="1"/>
  <c r="M419" i="21" a="1"/>
  <c r="M1026" i="21" a="1"/>
  <c r="M1256" i="21" a="1"/>
  <c r="M984" i="21" a="1"/>
  <c r="N984" i="21" s="1"/>
  <c r="M906" i="21" a="1"/>
  <c r="M1693" i="21" a="1"/>
  <c r="M1880" i="21" a="1"/>
  <c r="M959" i="21" a="1"/>
  <c r="M959" i="21" s="1"/>
  <c r="M734" i="21" a="1"/>
  <c r="M276" i="21" a="1"/>
  <c r="M1155" i="21" a="1"/>
  <c r="O1155" i="21" s="1"/>
  <c r="M1767" i="21" a="1"/>
  <c r="P1767" i="21" s="1"/>
  <c r="M1453" i="21" a="1"/>
  <c r="M1719" i="21" a="1"/>
  <c r="M1851" i="21" a="1"/>
  <c r="M682" i="21" a="1"/>
  <c r="Q682" i="21" s="1"/>
  <c r="M97" i="21" a="1"/>
  <c r="M1397" i="21" a="1"/>
  <c r="O1397" i="21" s="1"/>
  <c r="M1584" i="21" a="1"/>
  <c r="M1584" i="21" s="1"/>
  <c r="M1512" i="21" a="1"/>
  <c r="M1512" i="21" s="1"/>
  <c r="M1344" i="21" a="1"/>
  <c r="M83" i="21" a="1"/>
  <c r="M1138" i="21" a="1"/>
  <c r="N1138" i="21" s="1"/>
  <c r="M367" i="21" a="1"/>
  <c r="M2000" i="21" a="1"/>
  <c r="M274" i="21" a="1"/>
  <c r="M268" i="21" a="1"/>
  <c r="N268" i="21" s="1"/>
  <c r="M968" i="21" a="1"/>
  <c r="M1796" i="21" a="1"/>
  <c r="M1477" i="21" a="1"/>
  <c r="M500" i="21" a="1"/>
  <c r="N500" i="21" s="1"/>
  <c r="M1605" i="21" a="1"/>
  <c r="M518" i="21" a="1"/>
  <c r="M93" i="21" a="1"/>
  <c r="M93" i="21" s="1"/>
  <c r="M783" i="21" a="1"/>
  <c r="Q783" i="21" s="1"/>
  <c r="M102" i="21" a="1"/>
  <c r="M269" i="21" a="1"/>
  <c r="O269" i="21" s="1"/>
  <c r="M1483" i="21" a="1"/>
  <c r="M731" i="21" a="1"/>
  <c r="M731" i="21" s="1"/>
  <c r="M54" i="21" a="1"/>
  <c r="M922" i="21" a="1"/>
  <c r="M100" i="21" a="1"/>
  <c r="N100" i="21" s="1"/>
  <c r="M664" i="21" a="1"/>
  <c r="Q664" i="21" s="1"/>
  <c r="M1066" i="21" a="1"/>
  <c r="M1246" i="21" a="1"/>
  <c r="Q1246" i="21" s="1"/>
  <c r="M568" i="21" a="1"/>
  <c r="M1549" i="21" a="1"/>
  <c r="M489" i="21" a="1"/>
  <c r="M633" i="21" a="1"/>
  <c r="M1755" i="21" a="1"/>
  <c r="M1530" i="21" a="1"/>
  <c r="M1530" i="21" s="1"/>
  <c r="M1110" i="21" a="1"/>
  <c r="M869" i="21" a="1"/>
  <c r="M1564" i="21" a="1"/>
  <c r="M1827" i="21" a="1"/>
  <c r="M382" i="21" a="1"/>
  <c r="M382" i="21" s="1"/>
  <c r="M135" i="21" a="1"/>
  <c r="P135" i="21" s="1"/>
  <c r="M1658" i="21" a="1"/>
  <c r="M1645" i="21" a="1"/>
  <c r="M988" i="21" a="1"/>
  <c r="O988" i="21" s="1"/>
  <c r="M1402" i="21" a="1"/>
  <c r="M1221" i="21" a="1"/>
  <c r="M1443" i="21" a="1"/>
  <c r="O1443" i="21" s="1"/>
  <c r="M931" i="21" a="1"/>
  <c r="N931" i="21" s="1"/>
  <c r="M580" i="21" a="1"/>
  <c r="M1737" i="21" a="1"/>
  <c r="M1967" i="21" a="1"/>
  <c r="M1014" i="21" a="1"/>
  <c r="M1071" i="21" a="1"/>
  <c r="M181" i="21" a="1"/>
  <c r="M945" i="21" a="1"/>
  <c r="M330" i="21" a="1"/>
  <c r="Q330" i="21" s="1"/>
  <c r="M402" i="21" a="1"/>
  <c r="M569" i="21" a="1"/>
  <c r="M1680" i="21" a="1"/>
  <c r="N1680" i="21" s="1"/>
  <c r="M1884" i="21" a="1"/>
  <c r="Q1884" i="21" s="1"/>
  <c r="M1888" i="21" a="1"/>
  <c r="M1351" i="21" a="1"/>
  <c r="M1053" i="21" a="1"/>
  <c r="N1053" i="21" s="1"/>
  <c r="M104" i="21" a="1"/>
  <c r="P104" i="21" s="1"/>
  <c r="M676" i="21" a="1"/>
  <c r="M1535" i="21" a="1"/>
  <c r="Q1535" i="21" s="1"/>
  <c r="M1019" i="21" a="1"/>
  <c r="M1575" i="21" a="1"/>
  <c r="M1080" i="21" a="1"/>
  <c r="M1186" i="21" a="1"/>
  <c r="M1186" i="21" s="1"/>
  <c r="M1744" i="21" a="1"/>
  <c r="M1891" i="21" a="1"/>
  <c r="N1891" i="21" s="1"/>
  <c r="M331" i="21" a="1"/>
  <c r="M1123" i="21" a="1"/>
  <c r="Q1123" i="21" s="1"/>
  <c r="M592" i="21" a="1"/>
  <c r="M1287" i="21" a="1"/>
  <c r="M1287" i="21" s="1"/>
  <c r="M257" i="21" a="1"/>
  <c r="M736" i="21" a="1"/>
  <c r="M1193" i="21" a="1"/>
  <c r="M537" i="21" a="1"/>
  <c r="M552" i="21" a="1"/>
  <c r="M732" i="21" a="1"/>
  <c r="N732" i="21" s="1"/>
  <c r="M359" i="21" a="1"/>
  <c r="M1485" i="21" a="1"/>
  <c r="M630" i="21" a="1"/>
  <c r="M1867" i="21" a="1"/>
  <c r="M957" i="21" a="1"/>
  <c r="Q957" i="21" s="1"/>
  <c r="M1097" i="21" a="1"/>
  <c r="M1812" i="21" a="1"/>
  <c r="M1509" i="21" a="1"/>
  <c r="M234" i="21" a="1"/>
  <c r="N234" i="21" s="1"/>
  <c r="M1670" i="21" a="1"/>
  <c r="M1463" i="21" a="1"/>
  <c r="M612" i="21" a="1"/>
  <c r="M1021" i="21" a="1"/>
  <c r="P1021" i="21" s="1"/>
  <c r="M105" i="21" a="1"/>
  <c r="M1018" i="21" a="1"/>
  <c r="M1944" i="21" a="1"/>
  <c r="P1944" i="21" s="1"/>
  <c r="M617" i="21" a="1"/>
  <c r="O617" i="21" s="1"/>
  <c r="M1683" i="21" a="1"/>
  <c r="M1683" i="21" s="1"/>
  <c r="M1141" i="21" a="1"/>
  <c r="M1201" i="21" a="1"/>
  <c r="P1201" i="21" s="1"/>
  <c r="M1031" i="21" a="1"/>
  <c r="O1031" i="21" s="1"/>
  <c r="M805" i="21" a="1"/>
  <c r="M786" i="21" a="1"/>
  <c r="N786" i="21" s="1"/>
  <c r="M1184" i="21" a="1"/>
  <c r="N1184" i="21" s="1"/>
  <c r="M1971" i="21" a="1"/>
  <c r="M1971" i="21" s="1"/>
  <c r="M1911" i="21" a="1"/>
  <c r="M352" i="21" a="1"/>
  <c r="M921" i="21" a="1"/>
  <c r="M1079" i="21" a="1"/>
  <c r="P1079" i="21" s="1"/>
  <c r="M894" i="21" a="1"/>
  <c r="M1174" i="21" a="1"/>
  <c r="M1152" i="21" a="1"/>
  <c r="M629" i="21" a="1"/>
  <c r="O629" i="21" s="1"/>
  <c r="M1920" i="21" a="1"/>
  <c r="M1369" i="21" a="1"/>
  <c r="M1579" i="21" a="1"/>
  <c r="M291" i="21" a="1"/>
  <c r="M874" i="21" a="1"/>
  <c r="M250" i="21" a="1"/>
  <c r="M51" i="21" a="1"/>
  <c r="Q51" i="21" s="1"/>
  <c r="M534" i="21" a="1"/>
  <c r="M1056" i="21" a="1"/>
  <c r="N1056" i="21" s="1"/>
  <c r="M789" i="21" a="1"/>
  <c r="M718" i="21" a="1"/>
  <c r="P718" i="21" s="1"/>
  <c r="M1108" i="21" a="1"/>
  <c r="M1268" i="21" a="1"/>
  <c r="P1268" i="21" s="1"/>
  <c r="M845" i="21" a="1"/>
  <c r="Q845" i="21" s="1"/>
  <c r="M628" i="21" a="1"/>
  <c r="M1978" i="21" a="1"/>
  <c r="P1978" i="21" s="1"/>
  <c r="M799" i="21" a="1"/>
  <c r="M1458" i="21" a="1"/>
  <c r="P1458" i="21" s="1"/>
  <c r="M184" i="21" a="1"/>
  <c r="M170" i="21" a="1"/>
  <c r="M1059" i="21" a="1"/>
  <c r="M1425" i="21" a="1"/>
  <c r="M748" i="21" a="1"/>
  <c r="M748" i="21" s="1"/>
  <c r="M226" i="21" a="1"/>
  <c r="M1527" i="21" a="1"/>
  <c r="O1527" i="21" s="1"/>
  <c r="M665" i="21" a="1"/>
  <c r="M493" i="21" a="1"/>
  <c r="M1035" i="21" a="1"/>
  <c r="O1035" i="21" s="1"/>
  <c r="M1518" i="21" a="1"/>
  <c r="M1046" i="21" a="1"/>
  <c r="M673" i="21" a="1"/>
  <c r="M1531" i="21" a="1"/>
  <c r="M539" i="21" a="1"/>
  <c r="N539" i="21" s="1"/>
  <c r="M1333" i="21" a="1"/>
  <c r="M427" i="21" a="1"/>
  <c r="M1682" i="21" a="1"/>
  <c r="M1613" i="21" a="1"/>
  <c r="P1613" i="21" s="1"/>
  <c r="M1037" i="21" a="1"/>
  <c r="M113" i="21" a="1"/>
  <c r="M1480" i="21" a="1"/>
  <c r="M844" i="21" a="1"/>
  <c r="M1062" i="21" a="1"/>
  <c r="M693" i="21" a="1"/>
  <c r="M1985" i="21" a="1"/>
  <c r="P1985" i="21" s="1"/>
  <c r="M1077" i="21" a="1"/>
  <c r="P1077" i="21" s="1"/>
  <c r="M818" i="21" a="1"/>
  <c r="M526" i="21" a="1"/>
  <c r="M924" i="21" a="1"/>
  <c r="M285" i="21" a="1"/>
  <c r="M13" i="21" a="1"/>
  <c r="M1312" i="21" a="1"/>
  <c r="M327" i="21" a="1"/>
  <c r="M327" i="21" s="1"/>
  <c r="M925" i="21" a="1"/>
  <c r="Q925" i="21" s="1"/>
  <c r="M445" i="21" a="1"/>
  <c r="M667" i="21" a="1"/>
  <c r="M1684" i="21" a="1"/>
  <c r="N1684" i="21" s="1"/>
  <c r="M554" i="21" a="1"/>
  <c r="M475" i="21" a="1"/>
  <c r="M1036" i="21" a="1"/>
  <c r="N1036" i="21" s="1"/>
  <c r="M1876" i="21" a="1"/>
  <c r="M946" i="21" a="1"/>
  <c r="M946" i="21" s="1"/>
  <c r="M1705" i="21" a="1"/>
  <c r="M1783" i="21" a="1"/>
  <c r="M1756" i="21" a="1"/>
  <c r="M471" i="21" a="1"/>
  <c r="M579" i="21" a="1"/>
  <c r="M1482" i="21" a="1"/>
  <c r="M297" i="21" a="1"/>
  <c r="M438" i="21" a="1"/>
  <c r="M383" i="21" a="1"/>
  <c r="M1520" i="21" a="1"/>
  <c r="M564" i="21" a="1"/>
  <c r="M1641" i="21" a="1"/>
  <c r="M589" i="21" a="1"/>
  <c r="M668" i="21" a="1"/>
  <c r="M668" i="21" s="1"/>
  <c r="M975" i="21" a="1"/>
  <c r="M557" i="21" a="1"/>
  <c r="M363" i="21" a="1"/>
  <c r="M354" i="21" a="1"/>
  <c r="M831" i="21" a="1"/>
  <c r="M831" i="21" s="1"/>
  <c r="M194" i="21" a="1"/>
  <c r="M1615" i="21" a="1"/>
  <c r="M413" i="21" a="1"/>
  <c r="M716" i="21" a="1"/>
  <c r="M715" i="21" a="1"/>
  <c r="N715" i="21" s="1"/>
  <c r="M746" i="21" a="1"/>
  <c r="M680" i="21" a="1"/>
  <c r="M680" i="21" s="1"/>
  <c r="M1572" i="21" a="1"/>
  <c r="M1444" i="21" a="1"/>
  <c r="M1803" i="21" a="1"/>
  <c r="M616" i="21" a="1"/>
  <c r="M1717" i="21" a="1"/>
  <c r="M1671" i="21" a="1"/>
  <c r="M189" i="21" a="1"/>
  <c r="Q189" i="21" s="1"/>
  <c r="M85" i="21" a="1"/>
  <c r="O85" i="21" s="1"/>
  <c r="M1381" i="21" a="1"/>
  <c r="Q1381" i="21" s="1"/>
  <c r="M1534" i="21" a="1"/>
  <c r="P1534" i="21" s="1"/>
  <c r="M1959" i="21" a="1"/>
  <c r="M18" i="21" a="1"/>
  <c r="P18" i="21" s="1"/>
  <c r="M300" i="21" a="1"/>
  <c r="M1586" i="21" a="1"/>
  <c r="M1251" i="21" a="1"/>
  <c r="M358" i="21" a="1"/>
  <c r="M358" i="21" s="1"/>
  <c r="M1302" i="21" a="1"/>
  <c r="N1302" i="21" s="1"/>
  <c r="M998" i="21" a="1"/>
  <c r="M1856" i="21" a="1"/>
  <c r="M777" i="21" a="1"/>
  <c r="N777" i="21" s="1"/>
  <c r="M990" i="21" a="1"/>
  <c r="P990" i="21" s="1"/>
  <c r="M16" i="21" a="1"/>
  <c r="Q16" i="21" s="1"/>
  <c r="M1633" i="21" a="1"/>
  <c r="M1398" i="21" a="1"/>
  <c r="M1798" i="21" a="1"/>
  <c r="N1798" i="21" s="1"/>
  <c r="M1815" i="21" a="1"/>
  <c r="N1815" i="21" s="1"/>
  <c r="M1354" i="21" a="1"/>
  <c r="M1354" i="21" s="1"/>
  <c r="M1642" i="21" a="1"/>
  <c r="P1642" i="21" s="1"/>
  <c r="M647" i="21" a="1"/>
  <c r="Q647" i="21" s="1"/>
  <c r="M1433" i="21" a="1"/>
  <c r="M1759" i="21" a="1"/>
  <c r="P1759" i="21" s="1"/>
  <c r="M1784" i="21" a="1"/>
  <c r="M1784" i="21" s="1"/>
  <c r="M1573" i="21" a="1"/>
  <c r="M1573" i="21" s="1"/>
  <c r="M1394" i="21" a="1"/>
  <c r="M1585" i="21" a="1"/>
  <c r="Q1585" i="21" s="1"/>
  <c r="M1659" i="21" a="1"/>
  <c r="M706" i="21" a="1"/>
  <c r="M706" i="21" s="1"/>
  <c r="M127" i="21" a="1"/>
  <c r="N127" i="21" s="1"/>
  <c r="M171" i="21" a="1"/>
  <c r="M582" i="21" a="1"/>
  <c r="P582" i="21" s="1"/>
  <c r="M1547" i="21" a="1"/>
  <c r="M1067" i="21" a="1"/>
  <c r="M1979" i="21" a="1"/>
  <c r="Q1979" i="21" s="1"/>
  <c r="M810" i="21" a="1"/>
  <c r="P810" i="21" s="1"/>
  <c r="M730" i="21" a="1"/>
  <c r="O730" i="21" s="1"/>
  <c r="M1635" i="21" a="1"/>
  <c r="M476" i="21" a="1"/>
  <c r="N476" i="21" s="1"/>
  <c r="M321" i="21" a="1"/>
  <c r="O321" i="21" s="1"/>
  <c r="M1465" i="21" a="1"/>
  <c r="M1465" i="21" s="1"/>
  <c r="M686" i="21" a="1"/>
  <c r="P686" i="21" s="1"/>
  <c r="M154" i="21" a="1"/>
  <c r="M154" i="21" s="1"/>
  <c r="M1293" i="21" a="1"/>
  <c r="Q1293" i="21" s="1"/>
  <c r="M357" i="21" a="1"/>
  <c r="O357" i="21" s="1"/>
  <c r="M397" i="21" a="1"/>
  <c r="P397" i="21" s="1"/>
  <c r="M379" i="21" a="1"/>
  <c r="M46" i="21" a="1"/>
  <c r="M570" i="21" a="1"/>
  <c r="N570" i="21" s="1"/>
  <c r="M510" i="21" a="1"/>
  <c r="M1707" i="21" a="1"/>
  <c r="M1987" i="21" a="1"/>
  <c r="M1987" i="21" s="1"/>
  <c r="M1771" i="21" a="1"/>
  <c r="O1771" i="21" s="1"/>
  <c r="M1914" i="21" a="1"/>
  <c r="M1914" i="21" s="1"/>
  <c r="M1290" i="21" a="1"/>
  <c r="P1290" i="21" s="1"/>
  <c r="M1183" i="21" a="1"/>
  <c r="Q1183" i="21" s="1"/>
  <c r="M1900" i="21" a="1"/>
  <c r="O1900" i="21" s="1"/>
  <c r="M607" i="21" a="1"/>
  <c r="M1544" i="21" a="1"/>
  <c r="M148" i="21" a="1"/>
  <c r="N148" i="21" s="1"/>
  <c r="M315" i="21" a="1"/>
  <c r="P315" i="21" s="1"/>
  <c r="M1859" i="21" a="1"/>
  <c r="Q1859" i="21" s="1"/>
  <c r="M1874" i="21" a="1"/>
  <c r="M1093" i="21" a="1"/>
  <c r="N1093" i="21" s="1"/>
  <c r="M1622" i="21" a="1"/>
  <c r="M1622" i="21" s="1"/>
  <c r="M1203" i="21" a="1"/>
  <c r="P1203" i="21" s="1"/>
  <c r="M1917" i="21" a="1"/>
  <c r="M717" i="21" a="1"/>
  <c r="O717" i="21" s="1"/>
  <c r="M1858" i="21" a="1"/>
  <c r="N1858" i="21" s="1"/>
  <c r="M1275" i="21" a="1"/>
  <c r="M1129" i="21" a="1"/>
  <c r="P1129" i="21" s="1"/>
  <c r="M2006" i="21" a="1"/>
  <c r="N2006" i="21" s="1"/>
  <c r="M1897" i="21" a="1"/>
  <c r="M1897" i="21" s="1"/>
  <c r="M1541" i="21" a="1"/>
  <c r="P1541" i="21" s="1"/>
  <c r="M1606" i="21" a="1"/>
  <c r="M1260" i="21" a="1"/>
  <c r="N1260" i="21" s="1"/>
  <c r="M677" i="21" a="1"/>
  <c r="M1793" i="21" a="1"/>
  <c r="N1793" i="21" s="1"/>
  <c r="M1753" i="21" a="1"/>
  <c r="Q1753" i="21" s="1"/>
  <c r="M1688" i="21" a="1"/>
  <c r="O1688" i="21" s="1"/>
  <c r="M813" i="21" a="1"/>
  <c r="Q813" i="21" s="1"/>
  <c r="M1953" i="21" a="1"/>
  <c r="M1276" i="21" a="1"/>
  <c r="M1276" i="21" s="1"/>
  <c r="M597" i="21" a="1"/>
  <c r="P597" i="21" s="1"/>
  <c r="M180" i="21" a="1"/>
  <c r="N180" i="21" s="1"/>
  <c r="M220" i="21" a="1"/>
  <c r="Q220" i="21" s="1"/>
  <c r="M740" i="21" a="1"/>
  <c r="N740" i="21" s="1"/>
  <c r="M1794" i="21" a="1"/>
  <c r="N1794" i="21" s="1"/>
  <c r="M1289" i="21" a="1"/>
  <c r="P1289" i="21" s="1"/>
  <c r="M1414" i="21" a="1"/>
  <c r="P1414" i="21" s="1"/>
  <c r="M591" i="21" a="1"/>
  <c r="N591" i="21" s="1"/>
  <c r="M1672" i="21" a="1"/>
  <c r="M1672" i="21" s="1"/>
  <c r="M1100" i="21" a="1"/>
  <c r="N1100" i="21" s="1"/>
  <c r="M577" i="21" a="1"/>
  <c r="Q577" i="21" s="1"/>
  <c r="M281" i="21" a="1"/>
  <c r="M1697" i="21" a="1"/>
  <c r="M574" i="21" a="1"/>
  <c r="N574" i="21" s="1"/>
  <c r="M299" i="21" a="1"/>
  <c r="P299" i="21" s="1"/>
  <c r="M624" i="21" a="1"/>
  <c r="M822" i="21" a="1"/>
  <c r="N822" i="21" s="1"/>
  <c r="M532" i="21" a="1"/>
  <c r="O532" i="21" s="1"/>
  <c r="M1653" i="21" a="1"/>
  <c r="M1653" i="21" s="1"/>
  <c r="M550" i="21" a="1"/>
  <c r="N550" i="21" s="1"/>
  <c r="M376" i="21" a="1"/>
  <c r="N376" i="21" s="1"/>
  <c r="M161" i="21" a="1"/>
  <c r="Q161" i="21" s="1"/>
  <c r="M815" i="21" a="1"/>
  <c r="M1831" i="21" a="1"/>
  <c r="O1831" i="21" s="1"/>
  <c r="M1893" i="21" a="1"/>
  <c r="N1893" i="21" s="1"/>
  <c r="M1625" i="21" a="1"/>
  <c r="M1391" i="21" a="1"/>
  <c r="P1391" i="21" s="1"/>
  <c r="M519" i="21" a="1"/>
  <c r="O519" i="21" s="1"/>
  <c r="M1160" i="21" a="1"/>
  <c r="M1800" i="21" a="1"/>
  <c r="Q1800" i="21" s="1"/>
  <c r="M1623" i="21" a="1"/>
  <c r="O1623" i="21" s="1"/>
  <c r="M943" i="21" a="1"/>
  <c r="M1334" i="21" a="1"/>
  <c r="M1619" i="21" a="1"/>
  <c r="Q1619" i="21" s="1"/>
  <c r="M1745" i="21" a="1"/>
  <c r="M1423" i="21" a="1"/>
  <c r="O1423" i="21" s="1"/>
  <c r="M1640" i="21" a="1"/>
  <c r="O1640" i="21" s="1"/>
  <c r="M1687" i="21" a="1"/>
  <c r="P1687" i="21" s="1"/>
  <c r="M1704" i="21" a="1"/>
  <c r="P1704" i="21" s="1"/>
  <c r="M1270" i="21" a="1"/>
  <c r="Q1270" i="21" s="1"/>
  <c r="M1864" i="21" a="1"/>
  <c r="M1816" i="21" a="1"/>
  <c r="Q1816" i="21" s="1"/>
  <c r="M1550" i="21" a="1"/>
  <c r="M907" i="21" a="1"/>
  <c r="P907" i="21" s="1"/>
  <c r="M128" i="21" a="1"/>
  <c r="M978" i="21" a="1"/>
  <c r="Q978" i="21" s="1"/>
  <c r="M294" i="21" a="1"/>
  <c r="O294" i="21" s="1"/>
  <c r="M1993" i="21" a="1"/>
  <c r="M1661" i="21" a="1"/>
  <c r="M368" i="21" a="1"/>
  <c r="M1286" i="21" a="1"/>
  <c r="M838" i="21" a="1"/>
  <c r="M838" i="21" s="1"/>
  <c r="M758" i="21" a="1"/>
  <c r="M758" i="21" s="1"/>
  <c r="M1390" i="21" a="1"/>
  <c r="N1390" i="21" s="1"/>
  <c r="M728" i="21" a="1"/>
  <c r="O728" i="21" s="1"/>
  <c r="M1489" i="21" a="1"/>
  <c r="M992" i="21" a="1"/>
  <c r="N992" i="21" s="1"/>
  <c r="M661" i="21" a="1"/>
  <c r="Q661" i="21" s="1"/>
  <c r="M812" i="21" a="1"/>
  <c r="Q812" i="21" s="1"/>
  <c r="M22" i="21" a="1"/>
  <c r="Q22" i="21" s="1"/>
  <c r="M974" i="21" a="1"/>
  <c r="N974" i="21" s="1"/>
  <c r="M2010" i="21" a="1"/>
  <c r="O2010" i="21" s="1"/>
  <c r="M1648" i="21" a="1"/>
  <c r="M1590" i="21" a="1"/>
  <c r="M1360" i="21" a="1"/>
  <c r="Q1360" i="21" s="1"/>
  <c r="M1686" i="21" a="1"/>
  <c r="O1686" i="21" s="1"/>
  <c r="M1223" i="21" a="1"/>
  <c r="M1074" i="21" a="1"/>
  <c r="Q1074" i="21" s="1"/>
  <c r="M229" i="21" a="1"/>
  <c r="O229" i="21" s="1"/>
  <c r="M1826" i="21" a="1"/>
  <c r="M1826" i="21" s="1"/>
  <c r="M1217" i="21" a="1"/>
  <c r="P1217" i="21" s="1"/>
  <c r="M1431" i="21" a="1"/>
  <c r="P1431" i="21" s="1"/>
  <c r="M160" i="21" a="1"/>
  <c r="M1823" i="21" a="1"/>
  <c r="Q1823" i="21" s="1"/>
  <c r="M1777" i="21" a="1"/>
  <c r="O1777" i="21" s="1"/>
  <c r="M1220" i="21" a="1"/>
  <c r="Q1220" i="21" s="1"/>
  <c r="M1722" i="21" a="1"/>
  <c r="O1722" i="21" s="1"/>
  <c r="M1197" i="21" a="1"/>
  <c r="P1197" i="21" s="1"/>
  <c r="M639" i="21" a="1"/>
  <c r="M639" i="21" s="1"/>
  <c r="M678" i="21" a="1"/>
  <c r="M28" i="21" a="1"/>
  <c r="M1593" i="21" a="1"/>
  <c r="M1336" i="21" a="1"/>
  <c r="O1336" i="21" s="1"/>
  <c r="M983" i="21" a="1"/>
  <c r="M1273" i="21" a="1"/>
  <c r="O1273" i="21" s="1"/>
  <c r="M1711" i="21" a="1"/>
  <c r="P1711" i="21" s="1"/>
  <c r="M79" i="21" a="1"/>
  <c r="M79" i="21" s="1"/>
  <c r="M205" i="21" a="1"/>
  <c r="Q205" i="21" s="1"/>
  <c r="M598" i="21" a="1"/>
  <c r="Q598" i="21" s="1"/>
  <c r="M866" i="21" a="1"/>
  <c r="P866" i="21" s="1"/>
  <c r="M483" i="21" a="1"/>
  <c r="O483" i="21" s="1"/>
  <c r="M1620" i="21" a="1"/>
  <c r="M835" i="21" a="1"/>
  <c r="M1805" i="21" a="1"/>
  <c r="Q1805" i="21" s="1"/>
  <c r="M1424" i="21" a="1"/>
  <c r="Q1424" i="21" s="1"/>
  <c r="M326" i="21" a="1"/>
  <c r="M1842" i="21" a="1"/>
  <c r="M963" i="21" a="1"/>
  <c r="Q963" i="21" s="1"/>
  <c r="M1614" i="21" a="1"/>
  <c r="Q1614" i="21" s="1"/>
  <c r="M1865" i="21" a="1"/>
  <c r="N1865" i="21" s="1"/>
  <c r="M1346" i="21" a="1"/>
  <c r="O1346" i="21" s="1"/>
  <c r="M1242" i="21" a="1"/>
  <c r="M1242" i="21" s="1"/>
  <c r="M261" i="21" a="1"/>
  <c r="M1871" i="21" a="1"/>
  <c r="Q1871" i="21" s="1"/>
  <c r="M1469" i="21" a="1"/>
  <c r="Q1469" i="21" s="1"/>
  <c r="M771" i="21" a="1"/>
  <c r="P771" i="21" s="1"/>
  <c r="M1045" i="21" a="1"/>
  <c r="N1045" i="21" s="1"/>
  <c r="M449" i="21" a="1"/>
  <c r="Q449" i="21" s="1"/>
  <c r="M210" i="21" a="1"/>
  <c r="M26" i="21" a="1"/>
  <c r="O26" i="21" s="1"/>
  <c r="M213" i="21" a="1"/>
  <c r="M213" i="21" s="1"/>
  <c r="M186" i="21" a="1"/>
  <c r="M444" i="21" a="1"/>
  <c r="N444" i="21" s="1"/>
  <c r="M19" i="21" a="1"/>
  <c r="N19" i="21" s="1"/>
  <c r="M1751" i="21" a="1"/>
  <c r="M2005" i="21" a="1"/>
  <c r="O2005" i="21" s="1"/>
  <c r="M1228" i="21" a="1"/>
  <c r="P1228" i="21" s="1"/>
  <c r="M1962" i="21" a="1"/>
  <c r="O1962" i="21" s="1"/>
  <c r="M567" i="21" a="1"/>
  <c r="Q567" i="21" s="1"/>
  <c r="M472" i="21" a="1"/>
  <c r="M1561" i="21" a="1"/>
  <c r="Q1561" i="21" s="1"/>
  <c r="M1969" i="21" a="1"/>
  <c r="M1969" i="21" s="1"/>
  <c r="M1218" i="21" a="1"/>
  <c r="M904" i="21" a="1"/>
  <c r="Q904" i="21" s="1"/>
  <c r="M409" i="21" a="1"/>
  <c r="Q409" i="21" s="1"/>
  <c r="M1515" i="21" a="1"/>
  <c r="Q1515" i="21" s="1"/>
  <c r="M1503" i="21" a="1"/>
  <c r="M714" i="21" a="1"/>
  <c r="M1732" i="21" a="1"/>
  <c r="N1732" i="21" s="1"/>
  <c r="M821" i="21" a="1"/>
  <c r="Q821" i="21" s="1"/>
  <c r="M172" i="21" a="1"/>
  <c r="M631" i="21" a="1"/>
  <c r="M620" i="21" a="1"/>
  <c r="P620" i="21" s="1"/>
  <c r="M1406" i="21" a="1"/>
  <c r="N1406" i="21" s="1"/>
  <c r="M576" i="21" a="1"/>
  <c r="N576" i="21" s="1"/>
  <c r="M798" i="21" a="1"/>
  <c r="M307" i="21" a="1"/>
  <c r="N307" i="21" s="1"/>
  <c r="M1432" i="21" a="1"/>
  <c r="M1432" i="21" s="1"/>
  <c r="M652" i="21" a="1"/>
  <c r="M1177" i="21" a="1"/>
  <c r="Q1177" i="21" s="1"/>
  <c r="M615" i="21" a="1"/>
  <c r="N615" i="21" s="1"/>
  <c r="M864" i="21" a="1"/>
  <c r="P864" i="21" s="1"/>
  <c r="M1765" i="21" a="1"/>
  <c r="O1765" i="21" s="1"/>
  <c r="M1802" i="21" a="1"/>
  <c r="M928" i="21" a="1"/>
  <c r="Q928" i="21" s="1"/>
  <c r="M88" i="21" a="1"/>
  <c r="M1521" i="21" a="1"/>
  <c r="N1521" i="21" s="1"/>
  <c r="M514" i="21" a="1"/>
  <c r="M883" i="21" a="1"/>
  <c r="M1731" i="21" a="1"/>
  <c r="N1731" i="21" s="1"/>
  <c r="M1829" i="21" a="1"/>
  <c r="N1829" i="21" s="1"/>
  <c r="M1149" i="21" a="1"/>
  <c r="P1149" i="21" s="1"/>
  <c r="M623" i="21" a="1"/>
  <c r="M1789" i="21" a="1"/>
  <c r="O1789" i="21" s="1"/>
  <c r="M606" i="21" a="1"/>
  <c r="M606" i="21" s="1"/>
  <c r="M264" i="21" a="1"/>
  <c r="P264" i="21" s="1"/>
  <c r="M175" i="21" a="1"/>
  <c r="Q175" i="21" s="1"/>
  <c r="M1714" i="21" a="1"/>
  <c r="M1788" i="21" a="1"/>
  <c r="O1788" i="21" s="1"/>
  <c r="M1954" i="21" a="1"/>
  <c r="M1435" i="21" a="1"/>
  <c r="P1435" i="21" s="1"/>
  <c r="M1870" i="21" a="1"/>
  <c r="O1870" i="21" s="1"/>
  <c r="M1599" i="21" a="1"/>
  <c r="O1599" i="21" s="1"/>
  <c r="M1813" i="21" a="1"/>
  <c r="P1813" i="21" s="1"/>
  <c r="M862" i="21" a="1"/>
  <c r="O862" i="21" s="1"/>
  <c r="M944" i="21" a="1"/>
  <c r="O944" i="21" s="1"/>
  <c r="M2009" i="21" a="1"/>
  <c r="M2009" i="21" s="1"/>
  <c r="M703" i="21" a="1"/>
  <c r="M1808" i="21" a="1"/>
  <c r="O1808" i="21" s="1"/>
  <c r="M73" i="21" a="1"/>
  <c r="O73" i="21" s="1"/>
  <c r="M573" i="21" a="1"/>
  <c r="N573" i="21" s="1"/>
  <c r="M231" i="21" a="1"/>
  <c r="M1042" i="21" a="1"/>
  <c r="M202" i="21" a="1"/>
  <c r="N202" i="21" s="1"/>
  <c r="M203" i="21" a="1"/>
  <c r="M145" i="21" a="1"/>
  <c r="O145" i="21" s="1"/>
  <c r="M1869" i="21" a="1"/>
  <c r="M1055" i="21" a="1"/>
  <c r="P1055" i="21" s="1"/>
  <c r="M1866" i="21" a="1"/>
  <c r="N1866" i="21" s="1"/>
  <c r="M797" i="21" a="1"/>
  <c r="O797" i="21" s="1"/>
  <c r="M82" i="21" a="1"/>
  <c r="N82" i="21" s="1"/>
  <c r="M1887" i="21" a="1"/>
  <c r="N1887" i="21" s="1"/>
  <c r="M1207" i="21" a="1"/>
  <c r="P1207" i="21" s="1"/>
  <c r="M1546" i="21" a="1"/>
  <c r="M1546" i="21" s="1"/>
  <c r="M1931" i="21" a="1"/>
  <c r="O1931" i="21" s="1"/>
  <c r="M1896" i="21" a="1"/>
  <c r="Q1896" i="21" s="1"/>
  <c r="M168" i="21" a="1"/>
  <c r="N168" i="21" s="1"/>
  <c r="M848" i="21" a="1"/>
  <c r="M1988" i="21" a="1"/>
  <c r="P1988" i="21" s="1"/>
  <c r="M1313" i="21" a="1"/>
  <c r="O1313" i="21" s="1"/>
  <c r="M1291" i="21" a="1"/>
  <c r="M1580" i="21" a="1"/>
  <c r="M704" i="21" a="1"/>
  <c r="M1054" i="21" a="1"/>
  <c r="O1054" i="21" s="1"/>
  <c r="M955" i="21" a="1"/>
  <c r="N955" i="21" s="1"/>
  <c r="M103" i="21" a="1"/>
  <c r="M103" i="21" s="1"/>
  <c r="M940" i="21" a="1"/>
  <c r="O940" i="21" s="1"/>
  <c r="M1002" i="21" a="1"/>
  <c r="M1002" i="21" s="1"/>
  <c r="M1438" i="21" a="1"/>
  <c r="M1438" i="21" s="1"/>
  <c r="M1787" i="21" a="1"/>
  <c r="M1787" i="21" s="1"/>
  <c r="M1685" i="21" a="1"/>
  <c r="O1685" i="21" s="1"/>
  <c r="M843" i="21" a="1"/>
  <c r="N843" i="21" s="1"/>
  <c r="M1674" i="21" a="1"/>
  <c r="P1674" i="21" s="1"/>
  <c r="M645" i="21" a="1"/>
  <c r="M356" i="21" a="1"/>
  <c r="M356" i="21" s="1"/>
  <c r="M1752" i="21" a="1"/>
  <c r="M1752" i="21" s="1"/>
  <c r="M1553" i="21" a="1"/>
  <c r="O1553" i="21" s="1"/>
  <c r="M535" i="21" a="1"/>
  <c r="O535" i="21" s="1"/>
  <c r="M275" i="21" a="1"/>
  <c r="O275" i="21" s="1"/>
  <c r="M153" i="21" a="1"/>
  <c r="Q153" i="21" s="1"/>
  <c r="M1999" i="21" a="1"/>
  <c r="Q1999" i="21" s="1"/>
  <c r="M1497" i="21" a="1"/>
  <c r="M1232" i="21" a="1"/>
  <c r="M1098" i="21" a="1"/>
  <c r="Q1098" i="21" s="1"/>
  <c r="M372" i="21" a="1"/>
  <c r="N372" i="21" s="1"/>
  <c r="M1238" i="21" a="1"/>
  <c r="M436" i="21" a="1"/>
  <c r="Q436" i="21" s="1"/>
  <c r="M90" i="21" a="1"/>
  <c r="N90" i="21" s="1"/>
  <c r="M950" i="21" a="1"/>
  <c r="M768" i="21" a="1"/>
  <c r="Q768" i="21" s="1"/>
  <c r="M763" i="21" a="1"/>
  <c r="M763" i="21" s="1"/>
  <c r="M94" i="21" a="1"/>
  <c r="O94" i="21" s="1"/>
  <c r="M772" i="21" a="1"/>
  <c r="P772" i="21" s="1"/>
  <c r="M1156" i="21" a="1"/>
  <c r="M1934" i="21" a="1"/>
  <c r="M1588" i="21" a="1"/>
  <c r="M1588" i="21" s="1"/>
  <c r="M1206" i="21" a="1"/>
  <c r="M1459" i="21" a="1"/>
  <c r="M1501" i="21" a="1"/>
  <c r="M1501" i="21" s="1"/>
  <c r="M659" i="21" a="1"/>
  <c r="M659" i="21" s="1"/>
  <c r="M1278" i="21" a="1"/>
  <c r="M395" i="21" a="1"/>
  <c r="O395" i="21" s="1"/>
  <c r="M1301" i="21" a="1"/>
  <c r="N1301" i="21" s="1"/>
  <c r="M110" i="21" a="1"/>
  <c r="P110" i="21" s="1"/>
  <c r="M306" i="21" a="1"/>
  <c r="P306" i="21" s="1"/>
  <c r="M1905" i="21" a="1"/>
  <c r="M1964" i="21" a="1"/>
  <c r="Q1964" i="21" s="1"/>
  <c r="M915" i="21" a="1"/>
  <c r="O915" i="21" s="1"/>
  <c r="M1212" i="21" a="1"/>
  <c r="N1212" i="21" s="1"/>
  <c r="M634" i="21" a="1"/>
  <c r="P634" i="21" s="1"/>
  <c r="M642" i="21" a="1"/>
  <c r="N642" i="21" s="1"/>
  <c r="M466" i="21" a="1"/>
  <c r="O466" i="21" s="1"/>
  <c r="M1395" i="21" a="1"/>
  <c r="M1449" i="21" a="1"/>
  <c r="M1326" i="21" a="1"/>
  <c r="M527" i="21" a="1"/>
  <c r="Q527" i="21" s="1"/>
  <c r="M1554" i="21" a="1"/>
  <c r="M1128" i="21" a="1"/>
  <c r="N1128" i="21" s="1"/>
  <c r="M1476" i="21" a="1"/>
  <c r="M976" i="21" a="1"/>
  <c r="M976" i="21" s="1"/>
  <c r="M1929" i="21" a="1"/>
  <c r="Q1929" i="21" s="1"/>
  <c r="M979" i="21" a="1"/>
  <c r="N979" i="21" s="1"/>
  <c r="M1516" i="21" a="1"/>
  <c r="M310" i="21" a="1"/>
  <c r="Q310" i="21" s="1"/>
  <c r="M1068" i="21" a="1"/>
  <c r="M1478" i="21" a="1"/>
  <c r="M1743" i="21" a="1"/>
  <c r="P1743" i="21" s="1"/>
  <c r="M972" i="21" a="1"/>
  <c r="P972" i="21" s="1"/>
  <c r="M1404" i="21" a="1"/>
  <c r="M1341" i="21" a="1"/>
  <c r="M318" i="21" a="1"/>
  <c r="M1886" i="21" a="1"/>
  <c r="M1886" i="21" s="1"/>
  <c r="M1576" i="21" a="1"/>
  <c r="P1576" i="21" s="1"/>
  <c r="M1050" i="21" a="1"/>
  <c r="M1196" i="21" a="1"/>
  <c r="N1196" i="21" s="1"/>
  <c r="M256" i="21" a="1"/>
  <c r="Q256" i="21" s="1"/>
  <c r="M1044" i="21" a="1"/>
  <c r="M53" i="21" a="1"/>
  <c r="M1952" i="21" a="1"/>
  <c r="Q1952" i="21" s="1"/>
  <c r="M1249" i="21" a="1"/>
  <c r="P1249" i="21" s="1"/>
  <c r="M1124" i="21" a="1"/>
  <c r="N1124" i="21" s="1"/>
  <c r="M769" i="21" a="1"/>
  <c r="M769" i="21" s="1"/>
  <c r="M1662" i="21" a="1"/>
  <c r="Q1662" i="21" s="1"/>
  <c r="M515" i="21" a="1"/>
  <c r="P515" i="21" s="1"/>
  <c r="M1016" i="21" a="1"/>
  <c r="Q1016" i="21" s="1"/>
  <c r="M1837" i="21" a="1"/>
  <c r="M1047" i="21" a="1"/>
  <c r="M687" i="21" a="1"/>
  <c r="Q687" i="21" s="1"/>
  <c r="M305" i="21" a="1"/>
  <c r="O305" i="21" s="1"/>
  <c r="M334" i="21" a="1"/>
  <c r="N334" i="21" s="1"/>
  <c r="M191" i="21" a="1"/>
  <c r="M191" i="21" s="1"/>
  <c r="M143" i="21" a="1"/>
  <c r="N143" i="21" s="1"/>
  <c r="M1862" i="21" a="1"/>
  <c r="M1862" i="21" s="1"/>
  <c r="M1415" i="21" a="1"/>
  <c r="O1415" i="21" s="1"/>
  <c r="M1144" i="21" a="1"/>
  <c r="M1624" i="21" a="1"/>
  <c r="Q1624" i="21" s="1"/>
  <c r="M156" i="21" a="1"/>
  <c r="N156" i="21" s="1"/>
  <c r="M809" i="21" a="1"/>
  <c r="N809" i="21" s="1"/>
  <c r="M348" i="21" a="1"/>
  <c r="O348" i="21" s="1"/>
  <c r="M1692" i="21" a="1"/>
  <c r="M1692" i="21" s="1"/>
  <c r="M1347" i="21" a="1"/>
  <c r="N1347" i="21" s="1"/>
  <c r="M1137" i="21" a="1"/>
  <c r="M1407" i="21" a="1"/>
  <c r="M1902" i="21" a="1"/>
  <c r="P1902" i="21" s="1"/>
  <c r="M1127" i="21" a="1"/>
  <c r="Q1127" i="21" s="1"/>
  <c r="M151" i="21" a="1"/>
  <c r="N151" i="21" s="1"/>
  <c r="M1189" i="21" a="1"/>
  <c r="N1189" i="21" s="1"/>
  <c r="M942" i="21" a="1"/>
  <c r="O942" i="21" s="1"/>
  <c r="M780" i="21" a="1"/>
  <c r="N780" i="21" s="1"/>
  <c r="M463" i="21" a="1"/>
  <c r="P463" i="21" s="1"/>
  <c r="M1173" i="21" a="1"/>
  <c r="M1604" i="21" a="1"/>
  <c r="Q1604" i="21" s="1"/>
  <c r="M583" i="21" a="1"/>
  <c r="M12" i="21" a="1"/>
  <c r="Q12" i="21" s="1"/>
  <c r="M691" i="21" a="1"/>
  <c r="P691" i="21" s="1"/>
  <c r="M1181" i="21" a="1"/>
  <c r="P1181" i="21" s="1"/>
  <c r="M932" i="21" a="1"/>
  <c r="M1775" i="21" a="1"/>
  <c r="M666" i="21" a="1"/>
  <c r="M1280" i="21" a="1"/>
  <c r="O1280" i="21" s="1"/>
  <c r="M196" i="21" a="1"/>
  <c r="N196" i="21" s="1"/>
  <c r="M313" i="21" a="1"/>
  <c r="P313" i="21" s="1"/>
  <c r="M765" i="21" a="1"/>
  <c r="P765" i="21" s="1"/>
  <c r="M1089" i="21" a="1"/>
  <c r="M1259" i="21" a="1"/>
  <c r="N1259" i="21" s="1"/>
  <c r="M1735" i="21" a="1"/>
  <c r="M1735" i="21" s="1"/>
  <c r="M1496" i="21" a="1"/>
  <c r="M696" i="21" a="1"/>
  <c r="N696" i="21" s="1"/>
  <c r="M1908" i="21" a="1"/>
  <c r="M1227" i="21" a="1"/>
  <c r="M1227" i="21" s="1"/>
  <c r="M25" i="21" a="1"/>
  <c r="M25" i="21" s="1"/>
  <c r="M964" i="21" a="1"/>
  <c r="N964" i="21" s="1"/>
  <c r="M980" i="21" a="1"/>
  <c r="P980" i="21" s="1"/>
  <c r="M868" i="21" a="1"/>
  <c r="M240" i="21" a="1"/>
  <c r="M599" i="21" a="1"/>
  <c r="M599" i="21" s="1"/>
  <c r="M323" i="21" a="1"/>
  <c r="O323" i="21" s="1"/>
  <c r="M517" i="21" a="1"/>
  <c r="M517" i="21" s="1"/>
  <c r="M146" i="21" a="1"/>
  <c r="Q146" i="21" s="1"/>
  <c r="M960" i="21" a="1"/>
  <c r="P960" i="21" s="1"/>
  <c r="M1578" i="21" a="1"/>
  <c r="M1514" i="21" a="1"/>
  <c r="M961" i="21" a="1"/>
  <c r="O961" i="21" s="1"/>
  <c r="M830" i="21" a="1"/>
  <c r="P830" i="21" s="1"/>
  <c r="M1712" i="21" a="1"/>
  <c r="O1712" i="21" s="1"/>
  <c r="M1839" i="21" a="1"/>
  <c r="M1839" i="21" s="1"/>
  <c r="M586" i="21" a="1"/>
  <c r="M1139" i="21" a="1"/>
  <c r="P1139" i="21" s="1"/>
  <c r="M1552" i="21" a="1"/>
  <c r="M468" i="21" a="1"/>
  <c r="M671" i="21" a="1"/>
  <c r="M375" i="21" a="1"/>
  <c r="P375" i="21" s="1"/>
  <c r="M895" i="21" a="1"/>
  <c r="M1702" i="21" a="1"/>
  <c r="P1702" i="21" s="1"/>
  <c r="M653" i="21" a="1"/>
  <c r="Q653" i="21" s="1"/>
  <c r="M627" i="21" a="1"/>
  <c r="M115" i="21" a="1"/>
  <c r="Q115" i="21" s="1"/>
  <c r="M1992" i="21" a="1"/>
  <c r="Q1992" i="21" s="1"/>
  <c r="M1726" i="21" a="1"/>
  <c r="O1726" i="21" s="1"/>
  <c r="M1809" i="21" a="1"/>
  <c r="Q1809" i="21" s="1"/>
  <c r="M1365" i="21" a="1"/>
  <c r="M1365" i="21" s="1"/>
  <c r="M614" i="21" a="1"/>
  <c r="P614" i="21" s="1"/>
  <c r="M62" i="21" a="1"/>
  <c r="N62" i="21" s="1"/>
  <c r="M1991" i="21" a="1"/>
  <c r="P1991" i="21" s="1"/>
  <c r="M1513" i="21" a="1"/>
  <c r="M727" i="21" a="1"/>
  <c r="M1522" i="21" a="1"/>
  <c r="M918" i="21" a="1"/>
  <c r="Q918" i="21" s="1"/>
  <c r="M1505" i="21" a="1"/>
  <c r="Q1505" i="21" s="1"/>
  <c r="M1566" i="21" a="1"/>
  <c r="M1204" i="21" a="1"/>
  <c r="P1204" i="21" s="1"/>
  <c r="M1872" i="21" a="1"/>
  <c r="N1872" i="21" s="1"/>
  <c r="M163" i="21" a="1"/>
  <c r="O163" i="21" s="1"/>
  <c r="M1830" i="21" a="1"/>
  <c r="Q1830" i="21" s="1"/>
  <c r="M1981" i="21" a="1"/>
  <c r="Q1981" i="21" s="1"/>
  <c r="M911" i="21" a="1"/>
  <c r="N911" i="21" s="1"/>
  <c r="M1314" i="21" a="1"/>
  <c r="M455" i="21" a="1"/>
  <c r="M451" i="21" a="1"/>
  <c r="N451" i="21" s="1"/>
  <c r="M1660" i="21" a="1"/>
  <c r="P1660" i="21" s="1"/>
  <c r="M1125" i="21" a="1"/>
  <c r="P1125" i="21" s="1"/>
  <c r="M1115" i="21" a="1"/>
  <c r="M34" i="21" a="1"/>
  <c r="M34" i="21" s="1"/>
  <c r="M488" i="21" a="1"/>
  <c r="Q488" i="21" s="1"/>
  <c r="M1937" i="21" a="1"/>
  <c r="O1937" i="21" s="1"/>
  <c r="M1348" i="21" a="1"/>
  <c r="O1348" i="21" s="1"/>
  <c r="M1713" i="21" a="1"/>
  <c r="Q1713" i="21" s="1"/>
  <c r="M1325" i="21" a="1"/>
  <c r="M1010" i="21" a="1"/>
  <c r="M1010" i="21" s="1"/>
  <c r="M362" i="21" a="1"/>
  <c r="N362" i="21" s="1"/>
  <c r="M1250" i="21" a="1"/>
  <c r="M1466" i="21" a="1"/>
  <c r="P1466" i="21" s="1"/>
  <c r="M1154" i="21" a="1"/>
  <c r="O1154" i="21" s="1"/>
  <c r="M513" i="21" a="1"/>
  <c r="M1222" i="21" a="1"/>
  <c r="M1262" i="21" a="1"/>
  <c r="O1262" i="21" s="1"/>
  <c r="M1052" i="21" a="1"/>
  <c r="M459" i="21" a="1"/>
  <c r="P459" i="21" s="1"/>
  <c r="M349" i="21" a="1"/>
  <c r="M429" i="21" a="1"/>
  <c r="P429" i="21" s="1"/>
  <c r="M503" i="21" a="1"/>
  <c r="Q503" i="21" s="1"/>
  <c r="M605" i="21" a="1"/>
  <c r="Q605" i="21" s="1"/>
  <c r="M11" i="21" a="1"/>
  <c r="Q11" i="21" s="1"/>
  <c r="M1980" i="21" a="1"/>
  <c r="M1814" i="21" a="1"/>
  <c r="M1814" i="21" s="1"/>
  <c r="M1961" i="21" a="1"/>
  <c r="M1145" i="21" a="1"/>
  <c r="P1145" i="21" s="1"/>
  <c r="M1131" i="21" a="1"/>
  <c r="P1131" i="21" s="1"/>
  <c r="M1076" i="21" a="1"/>
  <c r="N1076" i="21" s="1"/>
  <c r="M1133" i="21" a="1"/>
  <c r="M938" i="21" a="1"/>
  <c r="M1057" i="21" a="1"/>
  <c r="O1057" i="21" s="1"/>
  <c r="M764" i="21" a="1"/>
  <c r="O764" i="21" s="1"/>
  <c r="M137" i="21" a="1"/>
  <c r="M1331" i="21" a="1"/>
  <c r="M1163" i="21" a="1"/>
  <c r="M1836" i="21" a="1"/>
  <c r="M1288" i="21" a="1"/>
  <c r="M316" i="21" a="1"/>
  <c r="M316" i="21" s="1"/>
  <c r="M1607" i="21" a="1"/>
  <c r="O1607" i="21" s="1"/>
  <c r="M292" i="21" a="1"/>
  <c r="N292" i="21" s="1"/>
  <c r="M398" i="21" a="1"/>
  <c r="Q398" i="21" s="1"/>
  <c r="M1418" i="21" a="1"/>
  <c r="M1691" i="21" a="1"/>
  <c r="O1691" i="21" s="1"/>
  <c r="M134" i="21" a="1"/>
  <c r="M308" i="21" a="1"/>
  <c r="O308" i="21" s="1"/>
  <c r="M112" i="21" a="1"/>
  <c r="M886" i="21" a="1"/>
  <c r="Q886" i="21" s="1"/>
  <c r="M1013" i="21" a="1"/>
  <c r="O1013" i="21" s="1"/>
  <c r="M447" i="21" a="1"/>
  <c r="M381" i="21" a="1"/>
  <c r="M720" i="21" a="1"/>
  <c r="M720" i="21" s="1"/>
  <c r="M880" i="21" a="1"/>
  <c r="M776" i="21" a="1"/>
  <c r="M776" i="21" s="1"/>
  <c r="M1916" i="21" a="1"/>
  <c r="Q1916" i="21" s="1"/>
  <c r="M1200" i="21" a="1"/>
  <c r="M1200" i="21" s="1"/>
  <c r="M604" i="21" a="1"/>
  <c r="M1644" i="21" a="1"/>
  <c r="Q1644" i="21" s="1"/>
  <c r="M458" i="21" a="1"/>
  <c r="Q458" i="21" s="1"/>
  <c r="M735" i="21" a="1"/>
  <c r="M1191" i="21" a="1"/>
  <c r="M1263" i="21" a="1"/>
  <c r="M1263" i="21" s="1"/>
  <c r="M251" i="21" a="1"/>
  <c r="M255" i="21" a="1"/>
  <c r="Q255" i="21" s="1"/>
  <c r="M657" i="21" a="1"/>
  <c r="N657" i="21" s="1"/>
  <c r="M1873" i="21" a="1"/>
  <c r="M1304" i="21" a="1"/>
  <c r="Q1304" i="21" s="1"/>
  <c r="M1847" i="21" a="1"/>
  <c r="O1847" i="21" s="1"/>
  <c r="M873" i="21" a="1"/>
  <c r="N873" i="21" s="1"/>
  <c r="M1040" i="21" a="1"/>
  <c r="M1040" i="21" s="1"/>
  <c r="M1379" i="21" a="1"/>
  <c r="M84" i="21" a="1"/>
  <c r="O84" i="21" s="1"/>
  <c r="M578" i="21" a="1"/>
  <c r="O578" i="21" s="1"/>
  <c r="M1027" i="21" a="1"/>
  <c r="P1027" i="21" s="1"/>
  <c r="M1748" i="21" a="1"/>
  <c r="M549" i="21" a="1"/>
  <c r="Q549" i="21" s="1"/>
  <c r="M854" i="21" a="1"/>
  <c r="O854" i="21" s="1"/>
  <c r="M1739" i="21" a="1"/>
  <c r="P1739" i="21" s="1"/>
  <c r="M833" i="21" a="1"/>
  <c r="M833" i="21" s="1"/>
  <c r="M420" i="21" a="1"/>
  <c r="M420" i="21" s="1"/>
  <c r="M217" i="21" a="1"/>
  <c r="M217" i="21" s="1"/>
  <c r="M1768" i="21" a="1"/>
  <c r="M528" i="21" a="1"/>
  <c r="M524" i="21" a="1"/>
  <c r="Q524" i="21" s="1"/>
  <c r="M1172" i="21" a="1"/>
  <c r="Q1172" i="21" s="1"/>
  <c r="M201" i="21" a="1"/>
  <c r="M1781" i="21" a="1"/>
  <c r="O1781" i="21" s="1"/>
  <c r="M891" i="21" a="1"/>
  <c r="Q891" i="21" s="1"/>
  <c r="M609" i="21" a="1"/>
  <c r="P609" i="21" s="1"/>
  <c r="M1179" i="21" a="1"/>
  <c r="M641" i="21" a="1"/>
  <c r="M1854" i="21" a="1"/>
  <c r="N1854" i="21" s="1"/>
  <c r="M1338" i="21" a="1"/>
  <c r="M977" i="21" a="1"/>
  <c r="M977" i="21" s="1"/>
  <c r="M1583" i="21" a="1"/>
  <c r="M138" i="21" a="1"/>
  <c r="O138" i="21" s="1"/>
  <c r="M1387" i="21" a="1"/>
  <c r="O1387" i="21" s="1"/>
  <c r="M541" i="21" a="1"/>
  <c r="O541" i="21" s="1"/>
  <c r="M743" i="21" a="1"/>
  <c r="M543" i="21" a="1"/>
  <c r="Q543" i="21" s="1"/>
  <c r="M779" i="21" a="1"/>
  <c r="Q779" i="21" s="1"/>
  <c r="M122" i="21" a="1"/>
  <c r="M888" i="21" a="1"/>
  <c r="N888" i="21" s="1"/>
  <c r="M1274" i="21" a="1"/>
  <c r="Q1274" i="21" s="1"/>
  <c r="M1973" i="21" a="1"/>
  <c r="P1973" i="21" s="1"/>
  <c r="M1665" i="21" a="1"/>
  <c r="M473" i="21" a="1"/>
  <c r="P473" i="21" s="1"/>
  <c r="M81" i="21" a="1"/>
  <c r="O81" i="21" s="1"/>
  <c r="M1471" i="21" a="1"/>
  <c r="Q1471" i="21" s="1"/>
  <c r="M1294" i="21" a="1"/>
  <c r="O1294" i="21" s="1"/>
  <c r="M1378" i="21" a="1"/>
  <c r="M1320" i="21" a="1"/>
  <c r="O1320" i="21" s="1"/>
  <c r="M72" i="21" a="1"/>
  <c r="M1818" i="21" a="1"/>
  <c r="M555" i="21" a="1"/>
  <c r="P555" i="21" s="1"/>
  <c r="M560" i="21" a="1"/>
  <c r="O560" i="21" s="1"/>
  <c r="M1017" i="21" a="1"/>
  <c r="M340" i="21" a="1"/>
  <c r="M340" i="21" s="1"/>
  <c r="M405" i="21" a="1"/>
  <c r="M405" i="21" s="1"/>
  <c r="M585" i="21" a="1"/>
  <c r="N585" i="21" s="1"/>
  <c r="M1064" i="21" a="1"/>
  <c r="M1763" i="21" a="1"/>
  <c r="M1401" i="21" a="1"/>
  <c r="O1401" i="21" s="1"/>
  <c r="M1834" i="21" a="1"/>
  <c r="M621" i="21" a="1"/>
  <c r="O621" i="21" s="1"/>
  <c r="M559" i="21" a="1"/>
  <c r="O559" i="21" s="1"/>
  <c r="M800" i="21" a="1"/>
  <c r="M1410" i="21" a="1"/>
  <c r="M1339" i="21" a="1"/>
  <c r="M1339" i="21" s="1"/>
  <c r="M1861" i="21" a="1"/>
  <c r="M899" i="21" a="1"/>
  <c r="O899" i="21" s="1"/>
  <c r="M270" i="21" a="1"/>
  <c r="O270" i="21" s="1"/>
  <c r="M877" i="21" a="1"/>
  <c r="M342" i="21" a="1"/>
  <c r="M342" i="21" s="1"/>
  <c r="M325" i="21" a="1"/>
  <c r="Q325" i="21" s="1"/>
  <c r="M1403" i="21" a="1"/>
  <c r="Q1403" i="21" s="1"/>
  <c r="M152" i="21" a="1"/>
  <c r="M1319" i="21" a="1"/>
  <c r="O1319" i="21" s="1"/>
  <c r="M1161" i="21" a="1"/>
  <c r="M1747" i="21" a="1"/>
  <c r="O1747" i="21" s="1"/>
  <c r="M248" i="21" a="1"/>
  <c r="O248" i="21" s="1"/>
  <c r="M370" i="21" a="1"/>
  <c r="M467" i="21" a="1"/>
  <c r="M1906" i="21" a="1"/>
  <c r="N1906" i="21" s="1"/>
  <c r="M1219" i="21" a="1"/>
  <c r="M1956" i="21" a="1"/>
  <c r="M1371" i="21" a="1"/>
  <c r="M247" i="21" a="1"/>
  <c r="N247" i="21" s="1"/>
  <c r="M1824" i="21" a="1"/>
  <c r="M227" i="21" a="1"/>
  <c r="M227" i="21" s="1"/>
  <c r="M1946" i="21" a="1"/>
  <c r="N1946" i="21" s="1"/>
  <c r="M238" i="21" a="1"/>
  <c r="N238" i="21" s="1"/>
  <c r="M1258" i="21" a="1"/>
  <c r="M1486" i="21" a="1"/>
  <c r="M1855" i="21" a="1"/>
  <c r="O1855" i="21" s="1"/>
  <c r="M1806" i="21" a="1"/>
  <c r="O1806" i="21" s="1"/>
  <c r="M1924" i="21" a="1"/>
  <c r="M1649" i="21" a="1"/>
  <c r="O1649" i="21" s="1"/>
  <c r="M1323" i="21" a="1"/>
  <c r="M377" i="21" a="1"/>
  <c r="N377" i="21" s="1"/>
  <c r="M1343" i="21" a="1"/>
  <c r="M1807" i="21" a="1"/>
  <c r="M167" i="21" a="1"/>
  <c r="M1321" i="21" a="1"/>
  <c r="M1321" i="21" s="1"/>
  <c r="M594" i="21" a="1"/>
  <c r="M27" i="21" a="1"/>
  <c r="O27" i="21" s="1"/>
  <c r="M1632" i="21" a="1"/>
  <c r="O1632" i="21" s="1"/>
  <c r="M1083" i="21" a="1"/>
  <c r="N1083" i="21" s="1"/>
  <c r="M260" i="21" a="1"/>
  <c r="O260" i="21" s="1"/>
  <c r="M1589" i="21" a="1"/>
  <c r="M182" i="21" a="1"/>
  <c r="M182" i="21" s="1"/>
  <c r="M1349" i="21" a="1"/>
  <c r="Q1349" i="21" s="1"/>
  <c r="M1877" i="21" a="1"/>
  <c r="P1877" i="21" s="1"/>
  <c r="M1500" i="21" a="1"/>
  <c r="M1792" i="21" a="1"/>
  <c r="Q1792" i="21" s="1"/>
  <c r="M747" i="21" a="1"/>
  <c r="O747" i="21" s="1"/>
  <c r="M840" i="21" a="1"/>
  <c r="N840" i="21" s="1"/>
  <c r="M433" i="21" a="1"/>
  <c r="M1267" i="21" a="1"/>
  <c r="M1267" i="21" s="1"/>
  <c r="M1328" i="21" a="1"/>
  <c r="M1754" i="21" a="1"/>
  <c r="N1754" i="21" s="1"/>
  <c r="M611" i="21" a="1"/>
  <c r="M1708" i="21" a="1"/>
  <c r="P1708" i="21" s="1"/>
  <c r="M1120" i="21" a="1"/>
  <c r="M1120" i="21" s="1"/>
  <c r="M56" i="21" a="1"/>
  <c r="M1130" i="21" a="1"/>
  <c r="M1936" i="21" a="1"/>
  <c r="O1936" i="21" s="1"/>
  <c r="M910" i="21" a="1"/>
  <c r="N910" i="21" s="1"/>
  <c r="M2007" i="21" a="1"/>
  <c r="M967" i="21" a="1"/>
  <c r="Q967" i="21" s="1"/>
  <c r="M45" i="21" a="1"/>
  <c r="M1669" i="21" a="1"/>
  <c r="N1669" i="21" s="1"/>
  <c r="M1709" i="21" a="1"/>
  <c r="N1709" i="21" s="1"/>
  <c r="M751" i="21" a="1"/>
  <c r="O751" i="21" s="1"/>
  <c r="M672" i="21" a="1"/>
  <c r="M179" i="21" a="1"/>
  <c r="Q179" i="21" s="1"/>
  <c r="M650" i="21" a="1"/>
  <c r="M118" i="21" a="1"/>
  <c r="M1567" i="21" a="1"/>
  <c r="N1567" i="21" s="1"/>
  <c r="M523" i="21" a="1"/>
  <c r="Q523" i="21" s="1"/>
  <c r="M548" i="21" a="1"/>
  <c r="Q548" i="21" s="1"/>
  <c r="M164" i="21" a="1"/>
  <c r="M1994" i="21" a="1"/>
  <c r="P1994" i="21" s="1"/>
  <c r="M1388" i="21" a="1"/>
  <c r="P1388" i="21" s="1"/>
  <c r="M365" i="21" a="1"/>
  <c r="M1995" i="21" a="1"/>
  <c r="M1907" i="21" a="1"/>
  <c r="O1907" i="21" s="1"/>
  <c r="M1611" i="21" a="1"/>
  <c r="P1611" i="21" s="1"/>
  <c r="M965" i="21" a="1"/>
  <c r="M781" i="21" a="1"/>
  <c r="M1248" i="21" a="1"/>
  <c r="M64" i="21" a="1"/>
  <c r="M64" i="21" s="1"/>
  <c r="M366" i="21" a="1"/>
  <c r="M1598" i="21" a="1"/>
  <c r="M1373" i="21" a="1"/>
  <c r="M709" i="21" a="1"/>
  <c r="M1389" i="21" a="1"/>
  <c r="M108" i="21" a="1"/>
  <c r="O108" i="21" s="1"/>
  <c r="M654" i="21" a="1"/>
  <c r="P654" i="21" s="1"/>
  <c r="M1282" i="21" a="1"/>
  <c r="O1282" i="21" s="1"/>
  <c r="M969" i="21" a="1"/>
  <c r="P969" i="21" s="1"/>
  <c r="M216" i="21" a="1"/>
  <c r="M345" i="21" a="1"/>
  <c r="O345" i="21" s="1"/>
  <c r="M1065" i="21" a="1"/>
  <c r="M637" i="21" a="1"/>
  <c r="M1195" i="21" a="1"/>
  <c r="M1104" i="21" a="1"/>
  <c r="Q1104" i="21" s="1"/>
  <c r="M2004" i="21" a="1"/>
  <c r="O2004" i="21" s="1"/>
  <c r="M971" i="21" a="1"/>
  <c r="P971" i="21" s="1"/>
  <c r="M130" i="21" a="1"/>
  <c r="M456" i="21" a="1"/>
  <c r="M1976" i="21" a="1"/>
  <c r="P1976" i="21" s="1"/>
  <c r="M1825" i="21" a="1"/>
  <c r="P1825" i="21" s="1"/>
  <c r="M729" i="21" a="1"/>
  <c r="M1158" i="21" a="1"/>
  <c r="M679" i="21" a="1"/>
  <c r="Q679" i="21" s="1"/>
  <c r="M320" i="21" a="1"/>
  <c r="M414" i="21" a="1"/>
  <c r="M1565" i="21" a="1"/>
  <c r="M1134" i="21" a="1"/>
  <c r="M1134" i="21" s="1"/>
  <c r="M1923" i="21" a="1"/>
  <c r="Q1923" i="21" s="1"/>
  <c r="M1118" i="21" a="1"/>
  <c r="M839" i="21" a="1"/>
  <c r="M839" i="21" s="1"/>
  <c r="M484" i="21" a="1"/>
  <c r="P484" i="21" s="1"/>
  <c r="M58" i="21" a="1"/>
  <c r="P58" i="21" s="1"/>
  <c r="M1150" i="21" a="1"/>
  <c r="M23" i="21" a="1"/>
  <c r="M1602" i="21" a="1"/>
  <c r="M1345" i="21" a="1"/>
  <c r="P1345" i="21" s="1"/>
  <c r="M1733" i="21" a="1"/>
  <c r="N1733" i="21" s="1"/>
  <c r="M1507" i="21" a="1"/>
  <c r="N1507" i="21" s="1"/>
  <c r="M847" i="21" a="1"/>
  <c r="N847" i="21" s="1"/>
  <c r="M1517" i="21" a="1"/>
  <c r="O1517" i="21" s="1"/>
  <c r="M753" i="21" a="1"/>
  <c r="M344" i="21" a="1"/>
  <c r="O344" i="21" s="1"/>
  <c r="M329" i="21" a="1"/>
  <c r="O329" i="21" s="1"/>
  <c r="M207" i="21" a="1"/>
  <c r="M215" i="21" a="1"/>
  <c r="M1822" i="21" a="1"/>
  <c r="Q1822" i="21" s="1"/>
  <c r="M1634" i="21" a="1"/>
  <c r="M1634" i="21" s="1"/>
  <c r="M1528" i="21" a="1"/>
  <c r="O1528" i="21" s="1"/>
  <c r="M529" i="21" a="1"/>
  <c r="M1342" i="21" a="1"/>
  <c r="M1342" i="21" s="1"/>
  <c r="M595" i="21" a="1"/>
  <c r="M595" i="21" s="1"/>
  <c r="M187" i="21" a="1"/>
  <c r="O187" i="21" s="1"/>
  <c r="M174" i="21" a="1"/>
  <c r="O174" i="21" s="1"/>
  <c r="M1205" i="21" a="1"/>
  <c r="M926" i="21" a="1"/>
  <c r="O926" i="21" s="1"/>
  <c r="M36" i="21" a="1"/>
  <c r="M890" i="21" a="1"/>
  <c r="M1960" i="21" a="1"/>
  <c r="M562" i="21" a="1"/>
  <c r="Q562" i="21" s="1"/>
  <c r="M1479" i="21" a="1"/>
  <c r="M1652" i="21" a="1"/>
  <c r="O1652" i="21" s="1"/>
  <c r="M689" i="21" a="1"/>
  <c r="O689" i="21" s="1"/>
  <c r="M328" i="21" a="1"/>
  <c r="M328" i="21" s="1"/>
  <c r="M837" i="21" a="1"/>
  <c r="M1494" i="21" a="1"/>
  <c r="M590" i="21" a="1"/>
  <c r="P590" i="21" s="1"/>
  <c r="M114" i="21" a="1"/>
  <c r="M42" i="21" a="1"/>
  <c r="P42" i="21" s="1"/>
  <c r="M254" i="21" a="1"/>
  <c r="M916" i="21" a="1"/>
  <c r="M486" i="21" a="1"/>
  <c r="O486" i="21" s="1"/>
  <c r="M556" i="21" a="1"/>
  <c r="N556" i="21" s="1"/>
  <c r="M572" i="21" a="1"/>
  <c r="M997" i="21" a="1"/>
  <c r="M997" i="21" s="1"/>
  <c r="M738" i="21" a="1"/>
  <c r="P738" i="21" s="1"/>
  <c r="M265" i="21" a="1"/>
  <c r="O265" i="21" s="1"/>
  <c r="M1972" i="21" a="1"/>
  <c r="M1819" i="21" a="1"/>
  <c r="Q1819" i="21" s="1"/>
  <c r="M1879" i="21" a="1"/>
  <c r="P1879" i="21" s="1"/>
  <c r="M1279" i="21" a="1"/>
  <c r="M1322" i="21" a="1"/>
  <c r="M823" i="21" a="1"/>
  <c r="M1148" i="21" a="1"/>
  <c r="N1148" i="21" s="1"/>
  <c r="M1210" i="21" a="1"/>
  <c r="M80" i="21" a="1"/>
  <c r="M225" i="21" a="1"/>
  <c r="M225" i="21" s="1"/>
  <c r="M712" i="21" a="1"/>
  <c r="P712" i="21" s="1"/>
  <c r="M1628" i="21" a="1"/>
  <c r="N1628" i="21" s="1"/>
  <c r="M1265" i="21" a="1"/>
  <c r="P1265" i="21" s="1"/>
  <c r="M1277" i="21" a="1"/>
  <c r="M1277" i="21" s="1"/>
  <c r="M1233" i="21" a="1"/>
  <c r="P1233" i="21" s="1"/>
  <c r="M1114" i="21" a="1"/>
  <c r="M1700" i="21" a="1"/>
  <c r="M462" i="21" a="1"/>
  <c r="M462" i="21" s="1"/>
  <c r="M774" i="21" a="1"/>
  <c r="P774" i="21" s="1"/>
  <c r="M1821" i="21" a="1"/>
  <c r="O1821" i="21" s="1"/>
  <c r="M432" i="21" a="1"/>
  <c r="M1090" i="21" a="1"/>
  <c r="O1090" i="21" s="1"/>
  <c r="M1710" i="21" a="1"/>
  <c r="M544" i="21" a="1"/>
  <c r="P544" i="21" s="1"/>
  <c r="M66" i="21" a="1"/>
  <c r="M60" i="21" a="1"/>
  <c r="P60" i="21" s="1"/>
  <c r="M355" i="21" a="1"/>
  <c r="M1840" i="21" a="1"/>
  <c r="M509" i="21" a="1"/>
  <c r="M1769" i="21" a="1"/>
  <c r="M675" i="21" a="1"/>
  <c r="M675" i="21" s="1"/>
  <c r="M1447" i="21" a="1"/>
  <c r="M1447" i="21" s="1"/>
  <c r="M1025" i="21" a="1"/>
  <c r="P1025" i="21" s="1"/>
  <c r="M1716" i="21" a="1"/>
  <c r="N1716" i="21" s="1"/>
  <c r="M460" i="21" a="1"/>
  <c r="M460" i="21" s="1"/>
  <c r="M258" i="21" a="1"/>
  <c r="M875" i="21" a="1"/>
  <c r="M1159" i="21" a="1"/>
  <c r="O1159" i="21" s="1"/>
  <c r="M333" i="21" a="1"/>
  <c r="M333" i="21" s="1"/>
  <c r="M424" i="21" a="1"/>
  <c r="N424" i="21" s="1"/>
  <c r="M762" i="21" a="1"/>
  <c r="M697" i="21" a="1"/>
  <c r="M697" i="21" s="1"/>
  <c r="M1225" i="21" a="1"/>
  <c r="M1353" i="21" a="1"/>
  <c r="M1353" i="21" s="1"/>
  <c r="M1366" i="21" a="1"/>
  <c r="P1366" i="21" s="1"/>
  <c r="M721" i="21" a="1"/>
  <c r="Q721" i="21" s="1"/>
  <c r="M531" i="21" a="1"/>
  <c r="O531" i="21" s="1"/>
  <c r="M1234" i="21" a="1"/>
  <c r="M243" i="21" a="1"/>
  <c r="M900" i="21" a="1"/>
  <c r="M1895" i="21" a="1"/>
  <c r="P1895" i="21" s="1"/>
  <c r="M1673" i="21" a="1"/>
  <c r="M1741" i="21" a="1"/>
  <c r="M741" i="21" a="1"/>
  <c r="M791" i="21" a="1"/>
  <c r="M1636" i="21" a="1"/>
  <c r="M1698" i="21" a="1"/>
  <c r="Q1698" i="21" s="1"/>
  <c r="M437" i="21" a="1"/>
  <c r="M48" i="21" a="1"/>
  <c r="N48" i="21" s="1"/>
  <c r="M1657" i="21" a="1"/>
  <c r="M1185" i="21" a="1"/>
  <c r="M385" i="21" a="1"/>
  <c r="M1770" i="21" a="1"/>
  <c r="O1770" i="21" s="1"/>
  <c r="M1701" i="21" a="1"/>
  <c r="M1646" i="21" a="1"/>
  <c r="M190" i="21" a="1"/>
  <c r="P190" i="21" s="1"/>
  <c r="M923" i="21" a="1"/>
  <c r="P923" i="21" s="1"/>
  <c r="M1629" i="21" a="1"/>
  <c r="M1629" i="21" s="1"/>
  <c r="M1488" i="21" a="1"/>
  <c r="M87" i="21" a="1"/>
  <c r="M1761" i="21" a="1"/>
  <c r="M1761" i="21" s="1"/>
  <c r="M626" i="21" a="1"/>
  <c r="M626" i="21" s="1"/>
  <c r="M39" i="21" a="1"/>
  <c r="Q39" i="21" s="1"/>
  <c r="M1738" i="21" a="1"/>
  <c r="M1384" i="21" a="1"/>
  <c r="M1009" i="21" a="1"/>
  <c r="M1009" i="21" s="1"/>
  <c r="M417" i="21" a="1"/>
  <c r="M417" i="21" s="1"/>
  <c r="M947" i="21" a="1"/>
  <c r="O947" i="21" s="1"/>
  <c r="M241" i="21" a="1"/>
  <c r="P241" i="21" s="1"/>
  <c r="M389" i="21" a="1"/>
  <c r="P389" i="21" s="1"/>
  <c r="M246" i="21" a="1"/>
  <c r="M993" i="21" a="1"/>
  <c r="N993" i="21" s="1"/>
  <c r="M948" i="21" a="1"/>
  <c r="M1524" i="21" a="1"/>
  <c r="O1524" i="21" s="1"/>
  <c r="M391" i="21" a="1"/>
  <c r="M1297" i="21" a="1"/>
  <c r="P1297" i="21" s="1"/>
  <c r="M1894" i="21" a="1"/>
  <c r="Q1894" i="21" s="1"/>
  <c r="M1473" i="21" a="1"/>
  <c r="P1473" i="21" s="1"/>
  <c r="M1696" i="21" a="1"/>
  <c r="O1696" i="21" s="1"/>
  <c r="M1446" i="21" a="1"/>
  <c r="M1461" i="21" a="1"/>
  <c r="N1461" i="21" s="1"/>
  <c r="M546" i="21" a="1"/>
  <c r="M392" i="21" a="1"/>
  <c r="M1420" i="21" a="1"/>
  <c r="O1420" i="21" s="1"/>
  <c r="M1882" i="21" a="1"/>
  <c r="Q1882" i="21" s="1"/>
  <c r="M2001" i="21" a="1"/>
  <c r="Q2001" i="21" s="1"/>
  <c r="M1977" i="21" a="1"/>
  <c r="N1977" i="21" s="1"/>
  <c r="M288" i="21" a="1"/>
  <c r="N288" i="21" s="1"/>
  <c r="M1536" i="21" a="1"/>
  <c r="O1536" i="21" s="1"/>
  <c r="M898" i="21" a="1"/>
  <c r="M1484" i="21" a="1"/>
  <c r="O1484" i="21" s="1"/>
  <c r="M522" i="21" a="1"/>
  <c r="Q522" i="21" s="1"/>
  <c r="M1362" i="21" a="1"/>
  <c r="Q1362" i="21" s="1"/>
  <c r="M1838" i="21" a="1"/>
  <c r="N1838" i="21" s="1"/>
  <c r="M1801" i="21" a="1"/>
  <c r="M635" i="21" a="1"/>
  <c r="O635" i="21" s="1"/>
  <c r="M199" i="21" a="1"/>
  <c r="O199" i="21" s="1"/>
  <c r="M1955" i="21" a="1"/>
  <c r="N1955" i="21" s="1"/>
  <c r="M920" i="21" a="1"/>
  <c r="M63" i="21" a="1"/>
  <c r="Q63" i="21" s="1"/>
  <c r="M1106" i="21" a="1"/>
  <c r="O1106" i="21" s="1"/>
  <c r="M74" i="21" a="1"/>
  <c r="M724" i="21" a="1"/>
  <c r="M1690" i="21" a="1"/>
  <c r="O1690" i="21" s="1"/>
  <c r="M1283" i="21" a="1"/>
  <c r="M806" i="21" a="1"/>
  <c r="M1966" i="21" a="1"/>
  <c r="M1032" i="21" a="1"/>
  <c r="P1032" i="21" s="1"/>
  <c r="M1678" i="21" a="1"/>
  <c r="N1678" i="21" s="1"/>
  <c r="M759" i="21" a="1"/>
  <c r="N759" i="21" s="1"/>
  <c r="M1525" i="21" a="1"/>
  <c r="M508" i="21" a="1"/>
  <c r="P508" i="21" s="1"/>
  <c r="M1724" i="21" a="1"/>
  <c r="Q1724" i="21" s="1"/>
  <c r="M1305" i="21" a="1"/>
  <c r="Q1305" i="21" s="1"/>
  <c r="M1116" i="21" a="1"/>
  <c r="P1116" i="21" s="1"/>
  <c r="M819" i="21" a="1"/>
  <c r="M1545" i="21" a="1"/>
  <c r="M1146" i="21" a="1"/>
  <c r="M1146" i="21" s="1"/>
  <c r="M218" i="21" a="1"/>
  <c r="M232" i="21" a="1"/>
  <c r="M232" i="21" s="1"/>
  <c r="M1582" i="21" a="1"/>
  <c r="M1244" i="21" a="1"/>
  <c r="O1244" i="21" s="1"/>
  <c r="M244" i="21" a="1"/>
  <c r="M902" i="21" a="1"/>
  <c r="Q902" i="21" s="1"/>
  <c r="M1299" i="21" a="1"/>
  <c r="Q1299" i="21" s="1"/>
  <c r="M1498" i="21" a="1"/>
  <c r="M1498" i="21" s="1"/>
  <c r="M126" i="21" a="1"/>
  <c r="M658" i="21" a="1"/>
  <c r="P658" i="21" s="1"/>
  <c r="M1281" i="21" a="1"/>
  <c r="O1281" i="21" s="1"/>
  <c r="M811" i="21" a="1"/>
  <c r="N811" i="21" s="1"/>
  <c r="M407" i="21" a="1"/>
  <c r="O407" i="21" s="1"/>
  <c r="M1532" i="21" a="1"/>
  <c r="Q1532" i="21" s="1"/>
  <c r="M439" i="21" a="1"/>
  <c r="Q439" i="21" s="1"/>
  <c r="M1782" i="21" a="1"/>
  <c r="M301" i="21" a="1"/>
  <c r="M301" i="21" s="1"/>
  <c r="M827" i="21" a="1"/>
  <c r="N827" i="21" s="1"/>
  <c r="M1213" i="21" a="1"/>
  <c r="Q1213" i="21" s="1"/>
  <c r="M1230" i="21" a="1"/>
  <c r="M1230" i="21" s="1"/>
  <c r="M563" i="21" a="1"/>
  <c r="M1382" i="21" a="1"/>
  <c r="P1382" i="21" s="1"/>
  <c r="M339" i="21" a="1"/>
  <c r="O339" i="21" s="1"/>
  <c r="M761" i="21" a="1"/>
  <c r="M1229" i="21" a="1"/>
  <c r="M95" i="21" a="1"/>
  <c r="O95" i="21" s="1"/>
  <c r="M1033" i="21" a="1"/>
  <c r="Q1033" i="21" s="1"/>
  <c r="M540" i="21" a="1"/>
  <c r="Q540" i="21" s="1"/>
  <c r="M169" i="21" a="1"/>
  <c r="M1881" i="21" a="1"/>
  <c r="M545" i="21" a="1"/>
  <c r="P545" i="21" s="1"/>
  <c r="M608" i="21" a="1"/>
  <c r="M985" i="21" a="1"/>
  <c r="M1852" i="21" a="1"/>
  <c r="M1852" i="21" s="1"/>
  <c r="M692" i="21" a="1"/>
  <c r="O692" i="21" s="1"/>
  <c r="M856" i="21" a="1"/>
  <c r="N856" i="21" s="1"/>
  <c r="M1974" i="21" a="1"/>
  <c r="M1441" i="21" a="1"/>
  <c r="M204" i="21" a="1"/>
  <c r="M204" i="21" s="1"/>
  <c r="M1422" i="21" a="1"/>
  <c r="M457" i="21" a="1"/>
  <c r="M1591" i="21" a="1"/>
  <c r="O1591" i="21" s="1"/>
  <c r="M662" i="21" a="1"/>
  <c r="O662" i="21" s="1"/>
  <c r="M836" i="21" a="1"/>
  <c r="M76" i="21" a="1"/>
  <c r="M1948" i="21" a="1"/>
  <c r="N1948" i="21" s="1"/>
  <c r="M1383" i="21" a="1"/>
  <c r="N1383" i="21" s="1"/>
  <c r="M1926" i="21" a="1"/>
  <c r="O1926" i="21" s="1"/>
  <c r="M479" i="21" a="1"/>
  <c r="M872" i="21" a="1"/>
  <c r="M872" i="21" s="1"/>
  <c r="M1235" i="21" a="1"/>
  <c r="Q1235" i="21" s="1"/>
  <c r="M841" i="21" a="1"/>
  <c r="M841" i="21" s="1"/>
  <c r="M178" i="21" a="1"/>
  <c r="M516" i="21" a="1"/>
  <c r="M547" i="21" a="1"/>
  <c r="M981" i="21" a="1"/>
  <c r="M981" i="21" s="1"/>
  <c r="M416" i="21" a="1"/>
  <c r="N416" i="21" s="1"/>
  <c r="M935" i="21" a="1"/>
  <c r="Q935" i="21" s="1"/>
  <c r="M364" i="21" a="1"/>
  <c r="O364" i="21" s="1"/>
  <c r="M713" i="21" a="1"/>
  <c r="O713" i="21" s="1"/>
  <c r="M425" i="21" a="1"/>
  <c r="M222" i="21" a="1"/>
  <c r="M1169" i="21" a="1"/>
  <c r="N1169" i="21" s="1"/>
  <c r="M1073" i="21" a="1"/>
  <c r="M1241" i="21" a="1"/>
  <c r="M317" i="21" a="1"/>
  <c r="P317" i="21" s="1"/>
  <c r="M816" i="21" a="1"/>
  <c r="P816" i="21" s="1"/>
  <c r="M443" i="21" a="1"/>
  <c r="M1504" i="21" a="1"/>
  <c r="M1126" i="21" a="1"/>
  <c r="M1266" i="21" a="1"/>
  <c r="M1266" i="21" s="1"/>
  <c r="M1436" i="21" a="1"/>
  <c r="N1436" i="21" s="1"/>
  <c r="M401" i="21" a="1"/>
  <c r="M1928" i="21" a="1"/>
  <c r="O1928" i="21" s="1"/>
  <c r="M1411" i="21" a="1"/>
  <c r="M1411" i="21" s="1"/>
  <c r="M1597" i="21" a="1"/>
  <c r="M1610" i="21" a="1"/>
  <c r="M1610" i="21" s="1"/>
  <c r="M1153" i="21" a="1"/>
  <c r="M1153" i="21" s="1"/>
  <c r="M400" i="21" a="1"/>
  <c r="M400" i="21" s="1"/>
  <c r="M648" i="21" a="1"/>
  <c r="M219" i="21" a="1"/>
  <c r="M1892" i="21" a="1"/>
  <c r="M1892" i="21" s="1"/>
  <c r="M991" i="21" a="1"/>
  <c r="M1776" i="21" a="1"/>
  <c r="M136" i="21" a="1"/>
  <c r="M863" i="21" a="1"/>
  <c r="Q863" i="21" s="1"/>
  <c r="M846" i="21" a="1"/>
  <c r="M271" i="21" a="1"/>
  <c r="N271" i="21" s="1"/>
  <c r="M506" i="21" a="1"/>
  <c r="M1762" i="21" a="1"/>
  <c r="Q1762" i="21" s="1"/>
  <c r="M610" i="21" a="1"/>
  <c r="M610" i="21" s="1"/>
  <c r="M1543" i="21" a="1"/>
  <c r="M1631" i="21" a="1"/>
  <c r="P1631" i="21" s="1"/>
  <c r="M1261" i="21" a="1"/>
  <c r="P1261" i="21" s="1"/>
  <c r="M116" i="21" a="1"/>
  <c r="M700" i="21" a="1"/>
  <c r="P700" i="21" s="1"/>
  <c r="M1231" i="21" a="1"/>
  <c r="M158" i="21" a="1"/>
  <c r="P158" i="21" s="1"/>
  <c r="M1677" i="21" a="1"/>
  <c r="M808" i="21" a="1"/>
  <c r="N808" i="21" s="1"/>
  <c r="M1051" i="21" a="1"/>
  <c r="M487" i="21" a="1"/>
  <c r="M1202" i="21" a="1"/>
  <c r="M1695" i="21" a="1"/>
  <c r="M1417" i="21" a="1"/>
  <c r="M1860" i="21" a="1"/>
  <c r="Q1860" i="21" s="1"/>
  <c r="M2008" i="21" a="1"/>
  <c r="P2008" i="21" s="1"/>
  <c r="M1117" i="21" a="1"/>
  <c r="N1117" i="21" s="1"/>
  <c r="M1400" i="21" a="1"/>
  <c r="M1475" i="21" a="1"/>
  <c r="M970" i="21" a="1"/>
  <c r="O970" i="21" s="1"/>
  <c r="M15" i="21" a="1"/>
  <c r="M15" i="21" s="1"/>
  <c r="M1324" i="21" a="1"/>
  <c r="M1983" i="21" a="1"/>
  <c r="M1689" i="21" a="1"/>
  <c r="P1689" i="21" s="1"/>
  <c r="M1335" i="21" a="1"/>
  <c r="M1367" i="21" a="1"/>
  <c r="N1367" i="21" s="1"/>
  <c r="M1236" i="21" a="1"/>
  <c r="P1236" i="21" s="1"/>
  <c r="M393" i="21" a="1"/>
  <c r="P393" i="21" s="1"/>
  <c r="M1526" i="21" a="1"/>
  <c r="Q1526" i="21" s="1"/>
  <c r="M603" i="21" a="1"/>
  <c r="M1237" i="21" a="1"/>
  <c r="M1562" i="21" a="1"/>
  <c r="O1562" i="21" s="1"/>
  <c r="M406" i="21" a="1"/>
  <c r="O406" i="21" s="1"/>
  <c r="M929" i="21" a="1"/>
  <c r="M1140" i="21" a="1"/>
  <c r="Q1140" i="21" s="1"/>
  <c r="M253" i="21" a="1"/>
  <c r="N253" i="21" s="1"/>
  <c r="M1307" i="21" a="1"/>
  <c r="M1005" i="21" a="1"/>
  <c r="M387" i="21" a="1"/>
  <c r="M1007" i="21" a="1"/>
  <c r="N1007" i="21" s="1"/>
  <c r="M1167" i="21" a="1"/>
  <c r="M520" i="21" a="1"/>
  <c r="M378" i="21" a="1"/>
  <c r="M663" i="21" a="1"/>
  <c r="Q663" i="21" s="1"/>
  <c r="M828" i="21" a="1"/>
  <c r="P828" i="21" s="1"/>
  <c r="M1718" i="21" a="1"/>
  <c r="M1913" i="21" a="1"/>
  <c r="Q1913" i="21" s="1"/>
  <c r="M1370" i="21" a="1"/>
  <c r="N1370" i="21" s="1"/>
  <c r="M1804" i="21" a="1"/>
  <c r="P1804" i="21" s="1"/>
  <c r="M1111" i="21" a="1"/>
  <c r="N1111" i="21" s="1"/>
  <c r="M937" i="21" a="1"/>
  <c r="M1780" i="21" a="1"/>
  <c r="M1780" i="21" s="1"/>
  <c r="M1063" i="21" a="1"/>
  <c r="M1063" i="21" s="1"/>
  <c r="M272" i="21" a="1"/>
  <c r="M1667" i="21" a="1"/>
  <c r="M173" i="21" a="1"/>
  <c r="M221" i="21" a="1"/>
  <c r="Q221" i="21" s="1"/>
  <c r="M1797" i="21" a="1"/>
  <c r="M1157" i="21" a="1"/>
  <c r="M1003" i="21" a="1"/>
  <c r="M1392" i="21" a="1"/>
  <c r="M995" i="21" a="1"/>
  <c r="M643" i="21" a="1"/>
  <c r="M596" i="21" a="1"/>
  <c r="M396" i="21" a="1"/>
  <c r="M1464" i="21" a="1"/>
  <c r="M394" i="21" a="1"/>
  <c r="P394" i="21" s="1"/>
  <c r="M295" i="21" a="1"/>
  <c r="O295" i="21" s="1"/>
  <c r="M986" i="21" a="1"/>
  <c r="O986" i="21" s="1"/>
  <c r="M832" i="21" a="1"/>
  <c r="M832" i="21" s="1"/>
  <c r="M38" i="21" a="1"/>
  <c r="M1890" i="21" a="1"/>
  <c r="P1890" i="21" s="1"/>
  <c r="M1078" i="21" a="1"/>
  <c r="M745" i="21" a="1"/>
  <c r="M755" i="21" a="1"/>
  <c r="M1457" i="21" a="1"/>
  <c r="M757" i="21" a="1"/>
  <c r="Q757" i="21" s="1"/>
  <c r="M492" i="21" a="1"/>
  <c r="M656" i="21" a="1"/>
  <c r="M796" i="21" a="1"/>
  <c r="O796" i="21" s="1"/>
  <c r="M1537" i="21" a="1"/>
  <c r="M52" i="21" a="1"/>
  <c r="M1502" i="21" a="1"/>
  <c r="M150" i="21" a="1"/>
  <c r="P150" i="21" s="1"/>
  <c r="M934" i="21" a="1"/>
  <c r="N934" i="21" s="1"/>
  <c r="M1430" i="21" a="1"/>
  <c r="M933" i="21" a="1"/>
  <c r="Q933" i="21" s="1"/>
  <c r="M263" i="21" a="1"/>
  <c r="Q263" i="21" s="1"/>
  <c r="M304" i="21" a="1"/>
  <c r="M338" i="21" a="1"/>
  <c r="N338" i="21" s="1"/>
  <c r="M423" i="21" a="1"/>
  <c r="N423" i="21" s="1"/>
  <c r="M723" i="21" a="1"/>
  <c r="M660" i="21" a="1"/>
  <c r="M98" i="21" a="1"/>
  <c r="M147" i="21" a="1"/>
  <c r="Q147" i="21" s="1"/>
  <c r="M233" i="21" a="1"/>
  <c r="N233" i="21" s="1"/>
  <c r="M491" i="21" a="1"/>
  <c r="M884" i="21" a="1"/>
  <c r="M1211" i="21" a="1"/>
  <c r="Q1211" i="21" s="1"/>
  <c r="M674" i="21" a="1"/>
  <c r="M1915" i="21" a="1"/>
  <c r="Q1915" i="21" s="1"/>
  <c r="M1112" i="21" a="1"/>
  <c r="M1216" i="21" a="1"/>
  <c r="M1216" i="21" s="1"/>
  <c r="M452" i="21" a="1"/>
  <c r="M1428" i="21" a="1"/>
  <c r="N1428" i="21" s="1"/>
  <c r="M185" i="21" a="1"/>
  <c r="M133" i="21" a="1"/>
  <c r="M1214" i="21" a="1"/>
  <c r="M431" i="21" a="1"/>
  <c r="M239" i="21" a="1"/>
  <c r="M129" i="21" a="1"/>
  <c r="M123" i="21" a="1"/>
  <c r="M1255" i="21" a="1"/>
  <c r="O1255" i="21" s="1"/>
  <c r="M1725" i="21" a="1"/>
  <c r="P1725" i="21" s="1"/>
  <c r="M502" i="21" a="1"/>
  <c r="M1820" i="21" a="1"/>
  <c r="M737" i="21" a="1"/>
  <c r="M1208" i="21" a="1"/>
  <c r="M1028" i="21" a="1"/>
  <c r="M1136" i="21" a="1"/>
  <c r="M1182" i="21" a="1"/>
  <c r="N1182" i="21" s="1"/>
  <c r="M332" i="21" a="1"/>
  <c r="M1989" i="21" a="1"/>
  <c r="M885" i="21" a="1"/>
  <c r="M249" i="21" a="1"/>
  <c r="N249" i="21" s="1"/>
  <c r="M78" i="21" a="1"/>
  <c r="M1358" i="21" a="1"/>
  <c r="M1559" i="21" a="1"/>
  <c r="O1559" i="21" s="1"/>
  <c r="M57" i="21" a="1"/>
  <c r="M57" i="21" s="1"/>
  <c r="M1396" i="21" a="1"/>
  <c r="M1084" i="21" a="1"/>
  <c r="M139" i="21" a="1"/>
  <c r="M1311" i="21" a="1"/>
  <c r="M1311" i="21" s="1"/>
  <c r="M198" i="21" a="1"/>
  <c r="M1385" i="21" a="1"/>
  <c r="N1385" i="21" s="1"/>
  <c r="M109" i="21" a="1"/>
  <c r="M208" i="21" a="1"/>
  <c r="Q208" i="21" s="1"/>
  <c r="M1386" i="21" a="1"/>
  <c r="M542" i="21" a="1"/>
  <c r="M1706" i="21" a="1"/>
  <c r="P1706" i="21" s="1"/>
  <c r="M1542" i="21" a="1"/>
  <c r="Q1542" i="21" s="1"/>
  <c r="M1736" i="21" a="1"/>
  <c r="M20" i="21" a="1"/>
  <c r="M20" i="21" s="1"/>
  <c r="M262" i="21" a="1"/>
  <c r="M638" i="21" a="1"/>
  <c r="P638" i="21" s="1"/>
  <c r="M861" i="21" a="1"/>
  <c r="M939" i="21" a="1"/>
  <c r="M855" i="21" a="1"/>
  <c r="M1119" i="21" a="1"/>
  <c r="O1119" i="21" s="1"/>
  <c r="M1810" i="21" a="1"/>
  <c r="M1786" i="21" a="1"/>
  <c r="Q1786" i="21" s="1"/>
  <c r="M1935" i="21" a="1"/>
  <c r="P1935" i="21" s="1"/>
  <c r="M31" i="21" a="1"/>
  <c r="P31" i="21" s="1"/>
  <c r="M224" i="21" a="1"/>
  <c r="M266" i="21" a="1"/>
  <c r="M1070" i="21" a="1"/>
  <c r="M353" i="21" a="1"/>
  <c r="Q353" i="21" s="1"/>
  <c r="M1563" i="21" a="1"/>
  <c r="M575" i="21" a="1"/>
  <c r="O575" i="21" s="1"/>
  <c r="M209" i="21" a="1"/>
  <c r="P209" i="21" s="1"/>
  <c r="M477" i="21" a="1"/>
  <c r="M290" i="21" a="1"/>
  <c r="M142" i="21" a="1"/>
  <c r="M430" i="21" a="1"/>
  <c r="M309" i="21" a="1"/>
  <c r="O309" i="21" s="1"/>
  <c r="M440" i="21" a="1"/>
  <c r="M1340" i="21" a="1"/>
  <c r="O1340" i="21" s="1"/>
  <c r="M1015" i="21" a="1"/>
  <c r="M1612" i="21" a="1"/>
  <c r="M1878" i="21" a="1"/>
  <c r="M1006" i="21" a="1"/>
  <c r="M814" i="21" a="1"/>
  <c r="M1317" i="21" a="1"/>
  <c r="M1317" i="21" s="1"/>
  <c r="M1105" i="21" a="1"/>
  <c r="M994" i="21" a="1"/>
  <c r="M343" i="21" a="1"/>
  <c r="P343" i="21" s="1"/>
  <c r="M1008" i="21" a="1"/>
  <c r="O1008" i="21" s="1"/>
  <c r="M558" i="21" a="1"/>
  <c r="M245" i="21" a="1"/>
  <c r="M849" i="21" a="1"/>
  <c r="M183" i="21" a="1"/>
  <c r="M282" i="21" a="1"/>
  <c r="M917" i="21" a="1"/>
  <c r="M259" i="21" a="1"/>
  <c r="M1655" i="21" a="1"/>
  <c r="M1655" i="21" s="1"/>
  <c r="M1998" i="21" a="1"/>
  <c r="M785" i="21" a="1"/>
  <c r="M1375" i="21" a="1"/>
  <c r="M1949" i="21" a="1"/>
  <c r="O1949" i="21" s="1"/>
  <c r="M879" i="21" a="1"/>
  <c r="M646" i="21" a="1"/>
  <c r="M1581" i="21" a="1"/>
  <c r="M99" i="21" a="1"/>
  <c r="P99" i="21" s="1"/>
  <c r="M681" i="21" a="1"/>
  <c r="M870" i="21" a="1"/>
  <c r="M1271" i="21" a="1"/>
  <c r="M1393" i="21" a="1"/>
  <c r="N1393" i="21" s="1"/>
  <c r="M1904" i="21" a="1"/>
  <c r="M86" i="21" a="1"/>
  <c r="M973" i="21" a="1"/>
  <c r="M350" i="21" a="1"/>
  <c r="Q350" i="21" s="1"/>
  <c r="M1450" i="21" a="1"/>
  <c r="M1548" i="21" a="1"/>
  <c r="M312" i="21" a="1"/>
  <c r="M223" i="21" a="1"/>
  <c r="M511" i="21" a="1"/>
  <c r="M702" i="21" a="1"/>
  <c r="M702" i="21" s="1"/>
  <c r="M380" i="21" a="1"/>
  <c r="M1409" i="21" a="1"/>
  <c r="M132" i="21" a="1"/>
  <c r="M930" i="21" a="1"/>
  <c r="M930" i="21" s="1"/>
  <c r="M1495" i="21" a="1"/>
  <c r="M949" i="21" a="1"/>
  <c r="M684" i="21" a="1"/>
  <c r="M1445" i="21" a="1"/>
  <c r="M803" i="21" a="1"/>
  <c r="M474" i="21" a="1"/>
  <c r="M1012" i="21" a="1"/>
  <c r="M892" i="21" a="1"/>
  <c r="O892" i="21" s="1"/>
  <c r="M1668" i="21" a="1"/>
  <c r="O1668" i="21" s="1"/>
  <c r="M337" i="21" a="1"/>
  <c r="M384" i="21" a="1"/>
  <c r="M1011" i="21" a="1"/>
  <c r="M1151" i="21" a="1"/>
  <c r="M1151" i="21" s="1"/>
  <c r="M280" i="21" a="1"/>
  <c r="M1147" i="21" a="1"/>
  <c r="M1555" i="21" a="1"/>
  <c r="M1654" i="21" a="1"/>
  <c r="M47" i="21" a="1"/>
  <c r="M536" i="21" a="1"/>
  <c r="O536" i="21" s="1"/>
  <c r="M788" i="21" a="1"/>
  <c r="N788" i="21" s="1"/>
  <c r="M857" i="21" a="1"/>
  <c r="M581" i="21" a="1"/>
  <c r="M1529" i="21" a="1"/>
  <c r="M1239" i="21" a="1"/>
  <c r="Q1239" i="21" s="1"/>
  <c r="M941" i="21" a="1"/>
  <c r="M1637" i="21" a="1"/>
  <c r="M1637" i="21" s="1"/>
  <c r="M1975" i="21" a="1"/>
  <c r="M1577" i="21" a="1"/>
  <c r="N1577" i="21" s="1"/>
  <c r="M1849" i="21" a="1"/>
  <c r="M824" i="21" a="1"/>
  <c r="O824" i="21" s="1"/>
  <c r="M1075" i="21" a="1"/>
  <c r="M801" i="21" a="1"/>
  <c r="M685" i="21" a="1"/>
  <c r="M212" i="21" a="1"/>
  <c r="N212" i="21" s="1"/>
  <c r="M21" i="21" a="1"/>
  <c r="M887" i="21" a="1"/>
  <c r="P887" i="21" s="1"/>
  <c r="M177" i="21" a="1"/>
  <c r="N177" i="21" s="1"/>
  <c r="M881" i="21" a="1"/>
  <c r="N881" i="21" s="1"/>
  <c r="M1560" i="21" a="1"/>
  <c r="M1086" i="21" a="1"/>
  <c r="M1380" i="21" a="1"/>
  <c r="M1380" i="21" s="1"/>
  <c r="M1727" i="21" a="1"/>
  <c r="M1715" i="21" a="1"/>
  <c r="M469" i="21" a="1"/>
  <c r="M69" i="21" a="1"/>
  <c r="O69" i="21" s="1"/>
  <c r="M889" i="21" a="1"/>
  <c r="M1817" i="21" a="1"/>
  <c r="M690" i="21" a="1"/>
  <c r="M752" i="21" a="1"/>
  <c r="M411" i="21" a="1"/>
  <c r="P411" i="21" s="1"/>
  <c r="M767" i="21" a="1"/>
  <c r="M600" i="21" a="1"/>
  <c r="M1308" i="21" a="1"/>
  <c r="M1315" i="21" a="1"/>
  <c r="M1462" i="21" a="1"/>
  <c r="M485" i="21" a="1"/>
  <c r="P485" i="21" s="1"/>
  <c r="M1898" i="21" a="1"/>
  <c r="Q1898" i="21" s="1"/>
  <c r="M1832" i="21" a="1"/>
  <c r="M1832" i="21" s="1"/>
  <c r="M1986" i="21" a="1"/>
  <c r="M1102" i="21" a="1"/>
  <c r="M1102" i="21" s="1"/>
  <c r="M470" i="21" a="1"/>
  <c r="M787" i="21" a="1"/>
  <c r="M787" i="21" s="1"/>
  <c r="M1192" i="21" a="1"/>
  <c r="N1192" i="21" s="1"/>
  <c r="M749" i="21" a="1"/>
  <c r="N749" i="21" s="1"/>
  <c r="M1841" i="21" a="1"/>
  <c r="N1841" i="21" s="1"/>
  <c r="M538" i="21" a="1"/>
  <c r="Q538" i="21" s="1"/>
  <c r="M587" i="21" a="1"/>
  <c r="M1676" i="21" a="1"/>
  <c r="O1676" i="21" s="1"/>
  <c r="M1493" i="21" a="1"/>
  <c r="M1493" i="21" s="1"/>
  <c r="M1596" i="21" a="1"/>
  <c r="M1790" i="21" a="1"/>
  <c r="Q1790" i="21" s="1"/>
  <c r="M760" i="21" a="1"/>
  <c r="M1760" i="21" a="1"/>
  <c r="M388" i="21" a="1"/>
  <c r="M176" i="21" a="1"/>
  <c r="M792" i="21" a="1"/>
  <c r="Q792" i="21" s="1"/>
  <c r="M1595" i="21" a="1"/>
  <c r="M412" i="21" a="1"/>
  <c r="N412" i="21" s="1"/>
  <c r="M1455" i="21" a="1"/>
  <c r="M1455" i="21" s="1"/>
  <c r="M1109" i="21" a="1"/>
  <c r="M1491" i="21" a="1"/>
  <c r="M106" i="21" a="1"/>
  <c r="M30" i="21" a="1"/>
  <c r="P30" i="21" s="1"/>
  <c r="M1306" i="21" a="1"/>
  <c r="N1306" i="21" s="1"/>
  <c r="M790" i="21" a="1"/>
  <c r="M852" i="21" a="1"/>
  <c r="M852" i="21" s="1"/>
  <c r="M279" i="21" a="1"/>
  <c r="M279" i="21" s="1"/>
  <c r="M834" i="21" a="1"/>
  <c r="M111" i="21" a="1"/>
  <c r="M1730" i="21" a="1"/>
  <c r="M1730" i="21" s="1"/>
  <c r="M719" i="21" a="1"/>
  <c r="O719" i="21" s="1"/>
  <c r="M982" i="21" a="1"/>
  <c r="N982" i="21" s="1"/>
  <c r="M410" i="21" a="1"/>
  <c r="M415" i="21" a="1"/>
  <c r="M505" i="21" a="1"/>
  <c r="M311" i="21" a="1"/>
  <c r="M710" i="21" a="1"/>
  <c r="M1451" i="21" a="1"/>
  <c r="M1419" i="21" a="1"/>
  <c r="M1650" i="21" a="1"/>
  <c r="Q1650" i="21" s="1"/>
  <c r="M1811" i="21" a="1"/>
  <c r="M742" i="21" a="1"/>
  <c r="M742" i="21" s="1"/>
  <c r="M876" i="21" a="1"/>
  <c r="N876" i="21" s="1"/>
  <c r="M1845" i="21" a="1"/>
  <c r="M1845" i="21" s="1"/>
  <c r="M1540" i="21" a="1"/>
  <c r="M1519" i="21" a="1"/>
  <c r="M1621" i="21" a="1"/>
  <c r="M1361" i="21" a="1"/>
  <c r="Q1361" i="21" s="1"/>
  <c r="M1647" i="21" a="1"/>
  <c r="M1984" i="21" a="1"/>
  <c r="M1957" i="21" a="1"/>
  <c r="O1957" i="21" s="1"/>
  <c r="M1034" i="21" a="1"/>
  <c r="M782" i="21" a="1"/>
  <c r="M853" i="21" a="1"/>
  <c r="Q853" i="21" s="1"/>
  <c r="M131" i="21" a="1"/>
  <c r="N131" i="21" s="1"/>
  <c r="M125" i="21" a="1"/>
  <c r="M1082" i="21" a="1"/>
  <c r="M507" i="21" a="1"/>
  <c r="P507" i="21" s="1"/>
  <c r="M1940" i="21" a="1"/>
  <c r="M936" i="21" a="1"/>
  <c r="N936" i="21" s="1"/>
  <c r="M914" i="21" a="1"/>
  <c r="M2002" i="21" a="1"/>
  <c r="M561" i="21" a="1"/>
  <c r="M482" i="21" a="1"/>
  <c r="O482" i="21" s="1"/>
  <c r="M739" i="21" a="1"/>
  <c r="O739" i="21" s="1"/>
  <c r="M521" i="21" a="1"/>
  <c r="N521" i="21" s="1"/>
  <c r="M1600" i="21" a="1"/>
  <c r="P1600" i="21" s="1"/>
  <c r="M1795" i="21" a="1"/>
  <c r="M897" i="21" a="1"/>
  <c r="M236" i="21" a="1"/>
  <c r="M1947" i="21" a="1"/>
  <c r="N1947" i="21" s="1"/>
  <c r="M1188" i="21" a="1"/>
  <c r="M1945" i="21" a="1"/>
  <c r="M1734" i="21" a="1"/>
  <c r="M1651" i="21" a="1"/>
  <c r="O1651" i="21" s="1"/>
  <c r="M1681" i="21" a="1"/>
  <c r="M314" i="21" a="1"/>
  <c r="M912" i="21" a="1"/>
  <c r="O912" i="21" s="1"/>
  <c r="M649" i="21" a="1"/>
  <c r="P649" i="21" s="1"/>
  <c r="M166" i="21" a="1"/>
  <c r="M166" i="21" s="1"/>
  <c r="M49" i="21" a="1"/>
  <c r="O49" i="21" s="1"/>
  <c r="M422" i="21" a="1"/>
  <c r="Q422" i="21" s="1"/>
  <c r="M1533" i="21" a="1"/>
  <c r="M820" i="21" a="1"/>
  <c r="M913" i="21" a="1"/>
  <c r="P913" i="21" s="1"/>
  <c r="M1330" i="21" a="1"/>
  <c r="M1178" i="21" a="1"/>
  <c r="M1178" i="21" s="1"/>
  <c r="M688" i="21" a="1"/>
  <c r="Q688" i="21" s="1"/>
  <c r="M1639" i="21" a="1"/>
  <c r="M1568" i="21" a="1"/>
  <c r="N1568" i="21" s="1"/>
  <c r="M1729" i="21" a="1"/>
  <c r="M708" i="21" a="1"/>
  <c r="P708" i="21" s="1"/>
  <c r="M149" i="21" a="1"/>
  <c r="M149" i="21" s="1"/>
  <c r="M1296" i="21" a="1"/>
  <c r="M1601" i="21" a="1"/>
  <c r="N1601" i="21" s="1"/>
  <c r="M1329" i="21" a="1"/>
  <c r="M1329" i="21" s="1"/>
  <c r="M1868" i="21" a="1"/>
  <c r="M1918" i="21" a="1"/>
  <c r="N1918" i="21" s="1"/>
  <c r="M1570" i="21" a="1"/>
  <c r="M530" i="21" a="1"/>
  <c r="M77" i="21" a="1"/>
  <c r="M77" i="21" s="1"/>
  <c r="M442" i="21" a="1"/>
  <c r="Q442" i="21" s="1"/>
  <c r="M1608" i="21" a="1"/>
  <c r="P1608" i="21" s="1"/>
  <c r="M1168" i="21" a="1"/>
  <c r="M1372" i="21" a="1"/>
  <c r="Q1372" i="21" s="1"/>
  <c r="M1043" i="21" a="1"/>
  <c r="M867" i="21" a="1"/>
  <c r="M1857" i="21" a="1"/>
  <c r="M1857" i="21" s="1"/>
  <c r="M1510" i="21" a="1"/>
  <c r="N1510" i="21" s="1"/>
  <c r="M1254" i="21" a="1"/>
  <c r="O1254" i="21" s="1"/>
  <c r="M754" i="21" a="1"/>
  <c r="P754" i="21" s="1"/>
  <c r="M951" i="21" a="1"/>
  <c r="M951" i="21" s="1"/>
  <c r="M694" i="21" a="1"/>
  <c r="M694" i="21" s="1"/>
  <c r="M927" i="21" a="1"/>
  <c r="M927" i="21" s="1"/>
  <c r="M896" i="21" a="1"/>
  <c r="M640" i="21" a="1"/>
  <c r="M1932" i="21" a="1"/>
  <c r="M40" i="21" a="1"/>
  <c r="O40" i="21" s="1"/>
  <c r="M1096" i="21" a="1"/>
  <c r="M989" i="21" a="1"/>
  <c r="P989" i="21" s="1"/>
  <c r="M1364" i="21" a="1"/>
  <c r="Q1364" i="21" s="1"/>
  <c r="M655" i="21" a="1"/>
  <c r="M1499" i="21" a="1"/>
  <c r="M1166" i="21" a="1"/>
  <c r="M1176" i="21" a="1"/>
  <c r="M1176" i="21" s="1"/>
  <c r="M632" i="21" a="1"/>
  <c r="M1853" i="21" a="1"/>
  <c r="M1038" i="21" a="1"/>
  <c r="N1038" i="21" s="1"/>
  <c r="M1122" i="21" a="1"/>
  <c r="M1004" i="21" a="1"/>
  <c r="M1742" i="21" a="1"/>
  <c r="P1742" i="21" s="1"/>
  <c r="M1921" i="21" a="1"/>
  <c r="M421" i="21" a="1"/>
  <c r="O421" i="21" s="1"/>
  <c r="M71" i="21" a="1"/>
  <c r="P71" i="21" s="1"/>
  <c r="M1617" i="21" a="1"/>
  <c r="M1180" i="21" a="1"/>
  <c r="M1772" i="21" a="1"/>
  <c r="M1069" i="21" a="1"/>
  <c r="M159" i="21" a="1"/>
  <c r="M1041" i="21" a="1"/>
  <c r="M602" i="21" a="1"/>
  <c r="M92" i="21" a="1"/>
  <c r="M92" i="21" s="1"/>
  <c r="M744" i="21" a="1"/>
  <c r="Q744" i="21" s="1"/>
  <c r="M1508" i="21" a="1"/>
  <c r="Q1508" i="21" s="1"/>
  <c r="M871" i="21" a="1"/>
  <c r="M1982" i="21" a="1"/>
  <c r="O1982" i="21" s="1"/>
  <c r="M1511" i="21" a="1"/>
  <c r="Q1511" i="21" s="1"/>
  <c r="M341" i="21" a="1"/>
  <c r="O341" i="21" s="1"/>
  <c r="M319" i="21" a="1"/>
  <c r="M1199" i="21" a="1"/>
  <c r="P1199" i="21" s="1"/>
  <c r="M1846" i="21" a="1"/>
  <c r="P1846" i="21" s="1"/>
  <c r="M778" i="21" a="1"/>
  <c r="Q778" i="21" s="1"/>
  <c r="M1925" i="21" a="1"/>
  <c r="M1551" i="21" a="1"/>
  <c r="O1551" i="21" s="1"/>
  <c r="M155" i="21" a="1"/>
  <c r="M287" i="21" a="1"/>
  <c r="Q287" i="21" s="1"/>
  <c r="M418" i="21" a="1"/>
  <c r="M958" i="21" a="1"/>
  <c r="M958" i="21" s="1"/>
  <c r="M1405" i="21" a="1"/>
  <c r="P1405" i="21" s="1"/>
  <c r="M1094" i="21" a="1"/>
  <c r="M784" i="21" a="1"/>
  <c r="M784" i="21" s="1"/>
  <c r="M1142" i="21" a="1"/>
  <c r="M37" i="21" a="1"/>
  <c r="M829" i="21" a="1"/>
  <c r="P829" i="21" s="1"/>
  <c r="M283" i="21" a="1"/>
  <c r="M1272" i="21" a="1"/>
  <c r="M465" i="21" a="1"/>
  <c r="M278" i="21" a="1"/>
  <c r="N278" i="21" s="1"/>
  <c r="M496" i="21" a="1"/>
  <c r="M1072" i="21" a="1"/>
  <c r="M1337" i="21" a="1"/>
  <c r="M1337" i="21" s="1"/>
  <c r="M842" i="21" a="1"/>
  <c r="M1437" i="21" a="1"/>
  <c r="M1103" i="21" a="1"/>
  <c r="N1103" i="21" s="1"/>
  <c r="M1523" i="21" a="1"/>
  <c r="P1523" i="21" s="1"/>
  <c r="M252" i="21" a="1"/>
  <c r="M453" i="21" a="1"/>
  <c r="N453" i="21" s="1"/>
  <c r="M296" i="21" a="1"/>
  <c r="P296" i="21" s="1"/>
  <c r="M324" i="21" a="1"/>
  <c r="M1095" i="21" a="1"/>
  <c r="M1569" i="21" a="1"/>
  <c r="M1226" i="21" a="1"/>
  <c r="P1226" i="21" s="1"/>
  <c r="M775" i="21" a="1"/>
  <c r="M1113" i="21" a="1"/>
  <c r="M1899" i="21" a="1"/>
  <c r="M1997" i="21" a="1"/>
  <c r="M1963" i="21" a="1"/>
  <c r="P1963" i="21" s="1"/>
  <c r="M1889" i="21" a="1"/>
  <c r="M1300" i="21" a="1"/>
  <c r="M75" i="21" a="1"/>
  <c r="P75" i="21" s="1"/>
  <c r="M374" i="21" a="1"/>
  <c r="N374" i="21" s="1"/>
  <c r="M1468" i="21" a="1"/>
  <c r="P1468" i="21" s="1"/>
  <c r="M565" i="21" a="1"/>
  <c r="M1198" i="21" a="1"/>
  <c r="N1198" i="21" s="1"/>
  <c r="M1474" i="21" a="1"/>
  <c r="O1474" i="21" s="1"/>
  <c r="M91" i="21" a="1"/>
  <c r="M1723" i="21" a="1"/>
  <c r="M1332" i="21" a="1"/>
  <c r="O1332" i="21" s="1"/>
  <c r="M1356" i="21" a="1"/>
  <c r="M1101" i="21" a="1"/>
  <c r="N1101" i="21" s="1"/>
  <c r="M1295" i="21" a="1"/>
  <c r="O1295" i="21" s="1"/>
  <c r="M504" i="21" a="1"/>
  <c r="P504" i="21" s="1"/>
  <c r="M284" i="21" a="1"/>
  <c r="Q284" i="21" s="1"/>
  <c r="M826" i="21" a="1"/>
  <c r="M206" i="21" a="1"/>
  <c r="N206" i="21" s="1"/>
  <c r="M188" i="21" a="1"/>
  <c r="M188" i="21" s="1"/>
  <c r="M1049" i="21" a="1"/>
  <c r="M1587" i="21" a="1"/>
  <c r="Q1587" i="21" s="1"/>
  <c r="M1170" i="21" a="1"/>
  <c r="M43" i="21" a="1"/>
  <c r="N43" i="21" s="1"/>
  <c r="M1048" i="21" a="1"/>
  <c r="M121" i="21" a="1"/>
  <c r="Q121" i="21" s="1"/>
  <c r="M89" i="21" a="1"/>
  <c r="P89" i="21" s="1"/>
  <c r="M480" i="21" a="1"/>
  <c r="P480" i="21" s="1"/>
  <c r="M1023" i="21" a="1"/>
  <c r="P1023" i="21" s="1"/>
  <c r="M1643" i="21" a="1"/>
  <c r="O1643" i="21" s="1"/>
  <c r="M1357" i="21" a="1"/>
  <c r="P1357" i="21" s="1"/>
  <c r="M273" i="21" a="1"/>
  <c r="O273" i="21" s="1"/>
  <c r="M512" i="21" a="1"/>
  <c r="P512" i="21" s="1"/>
  <c r="M1264" i="21" a="1"/>
  <c r="M495" i="21" a="1"/>
  <c r="Q495" i="21" s="1"/>
  <c r="M1121" i="21" a="1"/>
  <c r="Q1121" i="21" s="1"/>
  <c r="M497" i="21" a="1"/>
  <c r="P497" i="21" s="1"/>
  <c r="M1416" i="21" a="1"/>
  <c r="Q1416" i="21" s="1"/>
  <c r="M1909" i="21" a="1"/>
  <c r="N1909" i="21" s="1"/>
  <c r="M1750" i="21" a="1"/>
  <c r="P1750" i="21" s="1"/>
  <c r="M1883" i="21" a="1"/>
  <c r="M1883" i="21" s="1"/>
  <c r="M1165" i="21" a="1"/>
  <c r="M1171" i="21" a="1"/>
  <c r="Q1171" i="21" s="1"/>
  <c r="M107" i="21" a="1"/>
  <c r="M107" i="21" s="1"/>
  <c r="M302" i="21" a="1"/>
  <c r="Q302" i="21" s="1"/>
  <c r="M44" i="21" a="1"/>
  <c r="M450" i="21" a="1"/>
  <c r="O450" i="21" s="1"/>
  <c r="M1746" i="21" a="1"/>
  <c r="N1746" i="21" s="1"/>
  <c r="M1316" i="21" a="1"/>
  <c r="P1316" i="21" s="1"/>
  <c r="M478" i="21" a="1"/>
  <c r="M277" i="21" a="1"/>
  <c r="O277" i="21" s="1"/>
  <c r="M360" i="21" a="1"/>
  <c r="O360" i="21" s="1"/>
  <c r="M962" i="21" a="1"/>
  <c r="M96" i="21" a="1"/>
  <c r="P96" i="21" s="1"/>
  <c r="M200" i="21" a="1"/>
  <c r="Q200" i="21" s="1"/>
  <c r="M1440" i="21" a="1"/>
  <c r="M1506" i="21" a="1"/>
  <c r="N1506" i="21" s="1"/>
  <c r="M1942" i="21" a="1"/>
  <c r="P1942" i="21" s="1"/>
  <c r="M303" i="21" a="1"/>
  <c r="O303" i="21" s="1"/>
  <c r="M669" i="21" a="1"/>
  <c r="M551" i="21" a="1"/>
  <c r="Q551" i="21" s="1"/>
  <c r="M903" i="21" a="1"/>
  <c r="O903" i="21" s="1"/>
  <c r="M1694" i="21" a="1"/>
  <c r="O1694" i="21" s="1"/>
  <c r="M1774" i="21" a="1"/>
  <c r="O1774" i="21" s="1"/>
  <c r="M1965" i="21" a="1"/>
  <c r="M1627" i="21" a="1"/>
  <c r="M1699" i="21" a="1"/>
  <c r="M1215" i="21" a="1"/>
  <c r="P1215" i="21" s="1"/>
  <c r="M1412" i="21" a="1"/>
  <c r="N1412" i="21" s="1"/>
  <c r="M197" i="21" a="1"/>
  <c r="M197" i="21" s="1"/>
  <c r="M1247" i="21" a="1"/>
  <c r="M584" i="21" a="1"/>
  <c r="N584" i="21" s="1"/>
  <c r="M1164" i="21" a="1"/>
  <c r="O1164" i="21" s="1"/>
  <c r="M237" i="21" a="1"/>
  <c r="N237" i="21" s="1"/>
  <c r="M1085" i="21" a="1"/>
  <c r="M1085" i="21" s="1"/>
  <c r="M1285" i="21" a="1"/>
  <c r="M953" i="21" a="1"/>
  <c r="M230" i="21" a="1"/>
  <c r="P230" i="21" s="1"/>
  <c r="M701" i="21" a="1"/>
  <c r="Q701" i="21" s="1"/>
  <c r="M705" i="21" a="1"/>
  <c r="P705" i="21" s="1"/>
  <c r="M1245" i="21" a="1"/>
  <c r="M1740" i="21" a="1"/>
  <c r="M1740" i="21" s="1"/>
  <c r="M59" i="21" a="1"/>
  <c r="M59" i="21" s="1"/>
  <c r="M1030" i="21" a="1"/>
  <c r="O1030" i="21" s="1"/>
  <c r="M1132" i="21" a="1"/>
  <c r="Q1132" i="21" s="1"/>
  <c r="M707" i="21" a="1"/>
  <c r="M707" i="21" s="1"/>
  <c r="M1996" i="21" a="1"/>
  <c r="M1901" i="21" a="1"/>
  <c r="M361" i="21" a="1"/>
  <c r="M361" i="21" s="1"/>
  <c r="M1029" i="21" a="1"/>
  <c r="N1029" i="21" s="1"/>
  <c r="M1022" i="21" a="1"/>
  <c r="N1022" i="21" s="1"/>
  <c r="M67" i="21" a="1"/>
  <c r="P67" i="21" s="1"/>
  <c r="M448" i="21" a="1"/>
  <c r="M50" i="21" a="1"/>
  <c r="N50" i="21" s="1"/>
  <c r="M435" i="21" a="1"/>
  <c r="N435" i="21" s="1"/>
  <c r="M1844" i="21" a="1"/>
  <c r="N1844" i="21" s="1"/>
  <c r="M1091" i="21" a="1"/>
  <c r="O1091" i="21" s="1"/>
  <c r="M1592" i="21" a="1"/>
  <c r="O1592" i="21" s="1"/>
  <c r="M428" i="21" a="1"/>
  <c r="M428" i="21" s="1"/>
  <c r="M1024" i="21" a="1"/>
  <c r="M726" i="21" a="1"/>
  <c r="O726" i="21" s="1"/>
  <c r="M1224" i="21" a="1"/>
  <c r="Q1224" i="21" s="1"/>
  <c r="M1791" i="21" a="1"/>
  <c r="N1791" i="21" s="1"/>
  <c r="M1298" i="21" a="1"/>
  <c r="P1298" i="21" s="1"/>
  <c r="M1835" i="21" a="1"/>
  <c r="N1835" i="21" s="1"/>
  <c r="M1303" i="21" a="1"/>
  <c r="N1303" i="21" s="1"/>
  <c r="M756" i="21" a="1"/>
  <c r="N756" i="21" s="1"/>
  <c r="M711" i="21" a="1"/>
  <c r="M711" i="21" s="1"/>
  <c r="M1310" i="21" a="1"/>
  <c r="M1310" i="21" s="1"/>
  <c r="M1930" i="21" a="1"/>
  <c r="M1539" i="21" a="1"/>
  <c r="M195" i="21" a="1"/>
  <c r="O195" i="21" s="1"/>
  <c r="M228" i="21" a="1"/>
  <c r="M1828" i="21" a="1"/>
  <c r="M1828" i="21" s="1"/>
  <c r="M17" i="21" a="1"/>
  <c r="Q17" i="21" s="1"/>
  <c r="M140" i="21" a="1"/>
  <c r="P140" i="21" s="1"/>
  <c r="M214" i="21" a="1"/>
  <c r="O214" i="21" s="1"/>
  <c r="M773" i="21" a="1"/>
  <c r="H24" i="25"/>
  <c r="D95" i="25"/>
  <c r="E95" i="25" s="1"/>
  <c r="B134" i="25" s="1"/>
  <c r="D133" i="25"/>
  <c r="H45" i="25"/>
  <c r="W6" i="1"/>
  <c r="H39" i="25"/>
  <c r="F110" i="25"/>
  <c r="F117" i="25" s="1"/>
  <c r="D134" i="25"/>
  <c r="D98" i="25"/>
  <c r="E98" i="25" s="1"/>
  <c r="B137" i="25" s="1"/>
  <c r="E109" i="25"/>
  <c r="E116" i="25" s="1"/>
  <c r="H48" i="25"/>
  <c r="D136" i="25"/>
  <c r="D137" i="25"/>
  <c r="E104" i="25"/>
  <c r="F102" i="25"/>
  <c r="H47" i="25"/>
  <c r="D94" i="25"/>
  <c r="E94" i="25" s="1"/>
  <c r="B133" i="25" s="1"/>
  <c r="H46" i="25"/>
  <c r="C107" i="25"/>
  <c r="C114" i="25" s="1"/>
  <c r="C94" i="25" a="1"/>
  <c r="E97" i="25"/>
  <c r="B136" i="25" s="1"/>
  <c r="F64" i="25" l="1"/>
  <c r="D66" i="25"/>
  <c r="G68" i="25"/>
  <c r="G65" i="25"/>
  <c r="D68" i="25"/>
  <c r="E67" i="25"/>
  <c r="G67" i="25"/>
  <c r="E68" i="25"/>
  <c r="F65" i="25"/>
  <c r="C68" i="25"/>
  <c r="C65" i="25"/>
  <c r="D64" i="25"/>
  <c r="C64" i="25"/>
  <c r="E65" i="25"/>
  <c r="D65" i="25"/>
  <c r="F67" i="25"/>
  <c r="G64" i="25"/>
  <c r="D67" i="25"/>
  <c r="E66" i="25"/>
  <c r="C67" i="25"/>
  <c r="F68" i="25"/>
  <c r="F66" i="25"/>
  <c r="E64" i="25"/>
  <c r="G66" i="25"/>
  <c r="C66" i="25"/>
  <c r="O683" i="21"/>
  <c r="Q636" i="21"/>
  <c r="B80" i="25"/>
  <c r="D80" i="25" s="1"/>
  <c r="B82" i="25"/>
  <c r="B81" i="25"/>
  <c r="D81" i="25" s="1"/>
  <c r="B83" i="25"/>
  <c r="D79" i="25"/>
  <c r="H57" i="25"/>
  <c r="O1970" i="21"/>
  <c r="H58" i="25"/>
  <c r="H61" i="25"/>
  <c r="H62" i="25"/>
  <c r="H63" i="25" s="1"/>
  <c r="H59" i="25"/>
  <c r="H60" i="25"/>
  <c r="O101" i="21"/>
  <c r="M1704" i="21"/>
  <c r="N1999" i="21"/>
  <c r="P211" i="21"/>
  <c r="O104" i="21"/>
  <c r="Q101" i="21"/>
  <c r="S101" i="21" s="1"/>
  <c r="T101" i="21" s="1"/>
  <c r="Q838" i="21"/>
  <c r="N1753" i="21"/>
  <c r="M195" i="21"/>
  <c r="M1571" i="21"/>
  <c r="O1626" i="21"/>
  <c r="M1024" i="21"/>
  <c r="P1024" i="21"/>
  <c r="N949" i="21"/>
  <c r="P949" i="21"/>
  <c r="O837" i="21"/>
  <c r="M837" i="21"/>
  <c r="O1343" i="21"/>
  <c r="P1343" i="21"/>
  <c r="O1068" i="21"/>
  <c r="Q1068" i="21"/>
  <c r="O652" i="21"/>
  <c r="Q652" i="21"/>
  <c r="O261" i="21"/>
  <c r="N261" i="21"/>
  <c r="P1635" i="21"/>
  <c r="M1635" i="21"/>
  <c r="O1394" i="21"/>
  <c r="P1394" i="21"/>
  <c r="N1970" i="21"/>
  <c r="O424" i="21"/>
  <c r="O1815" i="21"/>
  <c r="M127" i="21"/>
  <c r="M577" i="21"/>
  <c r="O1919" i="21"/>
  <c r="M828" i="21"/>
  <c r="P388" i="21"/>
  <c r="M388" i="21"/>
  <c r="N594" i="21"/>
  <c r="M594" i="21"/>
  <c r="Q203" i="21"/>
  <c r="P203" i="21"/>
  <c r="M1550" i="21"/>
  <c r="O1550" i="21"/>
  <c r="P1745" i="21"/>
  <c r="N1745" i="21"/>
  <c r="Q1953" i="21"/>
  <c r="P1953" i="21"/>
  <c r="N607" i="21"/>
  <c r="O607" i="21"/>
  <c r="P510" i="21"/>
  <c r="M510" i="21"/>
  <c r="N1433" i="21"/>
  <c r="Q1433" i="21"/>
  <c r="P799" i="21"/>
  <c r="M799" i="21"/>
  <c r="O1097" i="21"/>
  <c r="Q1097" i="21"/>
  <c r="Q1575" i="21"/>
  <c r="P1575" i="21"/>
  <c r="O102" i="21"/>
  <c r="Q102" i="21"/>
  <c r="Q1605" i="21"/>
  <c r="M1605" i="21"/>
  <c r="M968" i="21"/>
  <c r="Q968" i="21"/>
  <c r="Q1512" i="21"/>
  <c r="O1512" i="21"/>
  <c r="M699" i="21"/>
  <c r="N699" i="21"/>
  <c r="Q1363" i="21"/>
  <c r="P1363" i="21"/>
  <c r="Q1088" i="21"/>
  <c r="P1088" i="21"/>
  <c r="M1638" i="21"/>
  <c r="N1638" i="21"/>
  <c r="Q1638" i="21"/>
  <c r="P613" i="21"/>
  <c r="M613" i="21"/>
  <c r="O1766" i="21"/>
  <c r="M1766" i="21"/>
  <c r="Q390" i="21"/>
  <c r="O390" i="21"/>
  <c r="N1609" i="21"/>
  <c r="M1609" i="21"/>
  <c r="O157" i="21"/>
  <c r="Q157" i="21"/>
  <c r="Q426" i="21"/>
  <c r="O426" i="21"/>
  <c r="N426" i="21"/>
  <c r="M725" i="21"/>
  <c r="N725" i="21"/>
  <c r="O725" i="21"/>
  <c r="M1603" i="21"/>
  <c r="O1603" i="21"/>
  <c r="Q286" i="21"/>
  <c r="P286" i="21"/>
  <c r="M41" i="21"/>
  <c r="N41" i="21"/>
  <c r="Q41" i="21"/>
  <c r="Q1843" i="21"/>
  <c r="N1843" i="21"/>
  <c r="M1843" i="21"/>
  <c r="P533" i="21"/>
  <c r="M533" i="21"/>
  <c r="P1421" i="21"/>
  <c r="Q1421" i="21"/>
  <c r="M1793" i="21"/>
  <c r="Q613" i="21"/>
  <c r="O1541" i="21"/>
  <c r="O1953" i="21"/>
  <c r="M1414" i="21"/>
  <c r="Q79" i="21"/>
  <c r="P1424" i="21"/>
  <c r="S1424" i="21" s="1"/>
  <c r="T1424" i="21" s="1"/>
  <c r="M65" i="21"/>
  <c r="N1088" i="21"/>
  <c r="M273" i="21"/>
  <c r="M715" i="21"/>
  <c r="Q1571" i="21"/>
  <c r="Q898" i="21"/>
  <c r="M898" i="21"/>
  <c r="N1210" i="21"/>
  <c r="O1210" i="21"/>
  <c r="O1503" i="21"/>
  <c r="P1503" i="21"/>
  <c r="N815" i="21"/>
  <c r="O815" i="21"/>
  <c r="P1275" i="21"/>
  <c r="O1275" i="21"/>
  <c r="M397" i="21"/>
  <c r="Q397" i="21"/>
  <c r="S397" i="21" s="1"/>
  <c r="T397" i="21" s="1"/>
  <c r="Q686" i="21"/>
  <c r="S686" i="21" s="1"/>
  <c r="T686" i="21" s="1"/>
  <c r="N686" i="21"/>
  <c r="M1067" i="21"/>
  <c r="O1067" i="21"/>
  <c r="N1059" i="21"/>
  <c r="P1059" i="21"/>
  <c r="P805" i="21"/>
  <c r="M805" i="21"/>
  <c r="O1670" i="21"/>
  <c r="N1670" i="21"/>
  <c r="Q1110" i="21"/>
  <c r="N1110" i="21"/>
  <c r="M489" i="21"/>
  <c r="P489" i="21"/>
  <c r="P1066" i="21"/>
  <c r="M1066" i="21"/>
  <c r="Q1066" i="21"/>
  <c r="O54" i="21"/>
  <c r="Q54" i="21"/>
  <c r="O367" i="21"/>
  <c r="P367" i="21"/>
  <c r="N33" i="21"/>
  <c r="M33" i="21"/>
  <c r="Q1538" i="21"/>
  <c r="N1538" i="21"/>
  <c r="Q454" i="21"/>
  <c r="N454" i="21"/>
  <c r="O1452" i="21"/>
  <c r="Q1452" i="21"/>
  <c r="Q1618" i="21"/>
  <c r="N1618" i="21"/>
  <c r="M1618" i="21"/>
  <c r="M1970" i="21"/>
  <c r="Q1970" i="21"/>
  <c r="Q1943" i="21"/>
  <c r="M1943" i="21"/>
  <c r="P1943" i="21"/>
  <c r="N1757" i="21"/>
  <c r="P1757" i="21"/>
  <c r="O1492" i="21"/>
  <c r="Q1492" i="21"/>
  <c r="O1060" i="21"/>
  <c r="N1060" i="21"/>
  <c r="P1060" i="21"/>
  <c r="O1209" i="21"/>
  <c r="M1209" i="21"/>
  <c r="Q1209" i="21"/>
  <c r="O61" i="21"/>
  <c r="M61" i="21"/>
  <c r="N120" i="21"/>
  <c r="Q120" i="21"/>
  <c r="O120" i="21"/>
  <c r="P1092" i="21"/>
  <c r="S1092" i="21" s="1"/>
  <c r="T1092" i="21" s="1"/>
  <c r="N1092" i="21"/>
  <c r="P1284" i="21"/>
  <c r="M1284" i="21"/>
  <c r="M1467" i="21"/>
  <c r="Q1467" i="21"/>
  <c r="S1467" i="21" s="1"/>
  <c r="T1467" i="21" s="1"/>
  <c r="Q1863" i="21"/>
  <c r="N1863" i="21"/>
  <c r="M1951" i="21"/>
  <c r="P1951" i="21"/>
  <c r="S1951" i="21" s="1"/>
  <c r="T1951" i="21" s="1"/>
  <c r="Q65" i="21"/>
  <c r="O65" i="21"/>
  <c r="P65" i="21"/>
  <c r="O371" i="21"/>
  <c r="Q371" i="21"/>
  <c r="S371" i="21" s="1"/>
  <c r="T371" i="21" s="1"/>
  <c r="Q533" i="21"/>
  <c r="O533" i="21"/>
  <c r="N533" i="21"/>
  <c r="M1421" i="21"/>
  <c r="N1421" i="21"/>
  <c r="M952" i="21"/>
  <c r="P952" i="21"/>
  <c r="S952" i="21" s="1"/>
  <c r="T952" i="21" s="1"/>
  <c r="N996" i="21"/>
  <c r="P396" i="21"/>
  <c r="M396" i="21"/>
  <c r="O1924" i="21"/>
  <c r="Q1924" i="21"/>
  <c r="M1586" i="21"/>
  <c r="O1586" i="21"/>
  <c r="N194" i="21"/>
  <c r="M194" i="21"/>
  <c r="P557" i="21"/>
  <c r="O557" i="21"/>
  <c r="N1683" i="21"/>
  <c r="Q1683" i="21"/>
  <c r="Q105" i="21"/>
  <c r="O105" i="21"/>
  <c r="P1097" i="21"/>
  <c r="N1097" i="21"/>
  <c r="O537" i="21"/>
  <c r="M537" i="21"/>
  <c r="Q1014" i="21"/>
  <c r="P1014" i="21"/>
  <c r="P901" i="21"/>
  <c r="Q901" i="21"/>
  <c r="P1766" i="21"/>
  <c r="N1766" i="21"/>
  <c r="Q802" i="21"/>
  <c r="M802" i="21"/>
  <c r="O1609" i="21"/>
  <c r="P1609" i="21"/>
  <c r="S1609" i="21" s="1"/>
  <c r="T1609" i="21" s="1"/>
  <c r="N1284" i="21"/>
  <c r="O1284" i="21"/>
  <c r="P426" i="21"/>
  <c r="M426" i="21"/>
  <c r="P725" i="21"/>
  <c r="Q725" i="21"/>
  <c r="M29" i="21"/>
  <c r="P29" i="21"/>
  <c r="O1951" i="21"/>
  <c r="N1951" i="21"/>
  <c r="P1413" i="21"/>
  <c r="Q1413" i="21"/>
  <c r="M371" i="21"/>
  <c r="N371" i="21"/>
  <c r="P1843" i="21"/>
  <c r="O1843" i="21"/>
  <c r="O952" i="21"/>
  <c r="N952" i="21"/>
  <c r="N1447" i="21"/>
  <c r="P1793" i="21"/>
  <c r="M1599" i="21"/>
  <c r="O639" i="21"/>
  <c r="O873" i="21"/>
  <c r="M220" i="21"/>
  <c r="N577" i="21"/>
  <c r="P578" i="21"/>
  <c r="N1914" i="21"/>
  <c r="P1866" i="21"/>
  <c r="N1623" i="21"/>
  <c r="O1207" i="21"/>
  <c r="O1614" i="21"/>
  <c r="N294" i="21"/>
  <c r="P1045" i="21"/>
  <c r="M1674" i="21"/>
  <c r="P606" i="21"/>
  <c r="M840" i="21"/>
  <c r="N971" i="21"/>
  <c r="P1683" i="21"/>
  <c r="P584" i="21"/>
  <c r="P406" i="21"/>
  <c r="M1527" i="21"/>
  <c r="Q212" i="21"/>
  <c r="N208" i="21"/>
  <c r="Q1077" i="21"/>
  <c r="S1077" i="21" s="1"/>
  <c r="T1077" i="21" s="1"/>
  <c r="N537" i="21"/>
  <c r="O71" i="21"/>
  <c r="Q1447" i="21"/>
  <c r="N639" i="21"/>
  <c r="M1838" i="21"/>
  <c r="P1859" i="21"/>
  <c r="S1859" i="21" s="1"/>
  <c r="T1859" i="21" s="1"/>
  <c r="O168" i="21"/>
  <c r="Q1955" i="21"/>
  <c r="O372" i="21"/>
  <c r="P1929" i="21"/>
  <c r="S1929" i="21" s="1"/>
  <c r="T1929" i="21" s="1"/>
  <c r="Q1766" i="21"/>
  <c r="N1512" i="21"/>
  <c r="O2001" i="21"/>
  <c r="N105" i="21"/>
  <c r="Q1919" i="21"/>
  <c r="S1919" i="21" s="1"/>
  <c r="T1919" i="21" s="1"/>
  <c r="P1452" i="21"/>
  <c r="Q556" i="21"/>
  <c r="M683" i="21"/>
  <c r="O853" i="21"/>
  <c r="O489" i="21"/>
  <c r="N802" i="21"/>
  <c r="P382" i="21"/>
  <c r="P346" i="21"/>
  <c r="M330" i="21"/>
  <c r="N959" i="21"/>
  <c r="M1542" i="21"/>
  <c r="Q946" i="21"/>
  <c r="M1893" i="21"/>
  <c r="P1640" i="21"/>
  <c r="Q858" i="21"/>
  <c r="M1616" i="21"/>
  <c r="N1061" i="21"/>
  <c r="M1427" i="21"/>
  <c r="M669" i="21"/>
  <c r="N669" i="21"/>
  <c r="N1072" i="21"/>
  <c r="Q1072" i="21"/>
  <c r="N632" i="21"/>
  <c r="P632" i="21"/>
  <c r="N655" i="21"/>
  <c r="O655" i="21"/>
  <c r="M2002" i="21"/>
  <c r="N2002" i="21"/>
  <c r="Q1519" i="21"/>
  <c r="M1519" i="21"/>
  <c r="P415" i="21"/>
  <c r="Q415" i="21"/>
  <c r="O106" i="21"/>
  <c r="M106" i="21"/>
  <c r="P1727" i="21"/>
  <c r="N1727" i="21"/>
  <c r="N47" i="21"/>
  <c r="P47" i="21"/>
  <c r="M337" i="21"/>
  <c r="N337" i="21"/>
  <c r="M183" i="21"/>
  <c r="Q183" i="21"/>
  <c r="M737" i="21"/>
  <c r="P737" i="21"/>
  <c r="N431" i="21"/>
  <c r="O431" i="21"/>
  <c r="M491" i="21"/>
  <c r="Q491" i="21"/>
  <c r="O660" i="21"/>
  <c r="P660" i="21"/>
  <c r="Q304" i="21"/>
  <c r="P304" i="21"/>
  <c r="O1537" i="21"/>
  <c r="M1537" i="21"/>
  <c r="Q1078" i="21"/>
  <c r="N1078" i="21"/>
  <c r="P1392" i="21"/>
  <c r="N1392" i="21"/>
  <c r="P1167" i="21"/>
  <c r="Q1167" i="21"/>
  <c r="O1307" i="21"/>
  <c r="M1307" i="21"/>
  <c r="M1335" i="21"/>
  <c r="O1335" i="21"/>
  <c r="N1335" i="21"/>
  <c r="O1695" i="21"/>
  <c r="N1695" i="21"/>
  <c r="M1695" i="21"/>
  <c r="N1543" i="21"/>
  <c r="P1543" i="21"/>
  <c r="P271" i="21"/>
  <c r="Q271" i="21"/>
  <c r="Q1776" i="21"/>
  <c r="N1776" i="21"/>
  <c r="Q648" i="21"/>
  <c r="N648" i="21"/>
  <c r="N1597" i="21"/>
  <c r="O1597" i="21"/>
  <c r="N443" i="21"/>
  <c r="M443" i="21"/>
  <c r="O1073" i="21"/>
  <c r="N1073" i="21"/>
  <c r="M1073" i="21"/>
  <c r="Q1926" i="21"/>
  <c r="N1926" i="21"/>
  <c r="M1926" i="21"/>
  <c r="M836" i="21"/>
  <c r="N836" i="21"/>
  <c r="Q836" i="21"/>
  <c r="O836" i="21"/>
  <c r="O1422" i="21"/>
  <c r="P1422" i="21"/>
  <c r="Q1422" i="21"/>
  <c r="N1422" i="21"/>
  <c r="P856" i="21"/>
  <c r="O856" i="21"/>
  <c r="M856" i="21"/>
  <c r="Q608" i="21"/>
  <c r="M608" i="21"/>
  <c r="P608" i="21"/>
  <c r="N540" i="21"/>
  <c r="M540" i="21"/>
  <c r="O761" i="21"/>
  <c r="M761" i="21"/>
  <c r="Q1230" i="21"/>
  <c r="N1230" i="21"/>
  <c r="N1782" i="21"/>
  <c r="P1782" i="21"/>
  <c r="M1244" i="21"/>
  <c r="N1244" i="21"/>
  <c r="Q1244" i="21"/>
  <c r="O1146" i="21"/>
  <c r="P1146" i="21"/>
  <c r="Q1146" i="21"/>
  <c r="O1305" i="21"/>
  <c r="M1305" i="21"/>
  <c r="N1305" i="21"/>
  <c r="P759" i="21"/>
  <c r="O759" i="21"/>
  <c r="M806" i="21"/>
  <c r="N806" i="21"/>
  <c r="P806" i="21"/>
  <c r="M74" i="21"/>
  <c r="O74" i="21"/>
  <c r="N74" i="21"/>
  <c r="P1955" i="21"/>
  <c r="M1955" i="21"/>
  <c r="Q546" i="21"/>
  <c r="P546" i="21"/>
  <c r="O1473" i="21"/>
  <c r="N1473" i="21"/>
  <c r="M1524" i="21"/>
  <c r="Q1524" i="21"/>
  <c r="Q389" i="21"/>
  <c r="N389" i="21"/>
  <c r="N1009" i="21"/>
  <c r="Q1009" i="21"/>
  <c r="O1009" i="21"/>
  <c r="P626" i="21"/>
  <c r="O626" i="21"/>
  <c r="Q1629" i="21"/>
  <c r="O1629" i="21"/>
  <c r="Q1701" i="21"/>
  <c r="N1701" i="21"/>
  <c r="P1701" i="21"/>
  <c r="P1657" i="21"/>
  <c r="N1657" i="21"/>
  <c r="Q1657" i="21"/>
  <c r="N1636" i="21"/>
  <c r="P1636" i="21"/>
  <c r="Q1636" i="21"/>
  <c r="O1636" i="21"/>
  <c r="P1673" i="21"/>
  <c r="M1673" i="21"/>
  <c r="Q1673" i="21"/>
  <c r="P1234" i="21"/>
  <c r="M1234" i="21"/>
  <c r="Q1234" i="21"/>
  <c r="N1353" i="21"/>
  <c r="Q1353" i="21"/>
  <c r="P1353" i="21"/>
  <c r="P424" i="21"/>
  <c r="M424" i="21"/>
  <c r="Q258" i="21"/>
  <c r="O258" i="21"/>
  <c r="O1840" i="21"/>
  <c r="N1840" i="21"/>
  <c r="Q1840" i="21"/>
  <c r="N1114" i="21"/>
  <c r="Q1114" i="21"/>
  <c r="O1114" i="21"/>
  <c r="P1628" i="21"/>
  <c r="M1628" i="21"/>
  <c r="Q1628" i="21"/>
  <c r="O1279" i="21"/>
  <c r="M1279" i="21"/>
  <c r="Q1479" i="21"/>
  <c r="N1479" i="21"/>
  <c r="P36" i="21"/>
  <c r="Q36" i="21"/>
  <c r="N36" i="21"/>
  <c r="Q187" i="21"/>
  <c r="P187" i="21"/>
  <c r="Q207" i="21"/>
  <c r="O207" i="21"/>
  <c r="N207" i="21"/>
  <c r="N58" i="21"/>
  <c r="M58" i="21"/>
  <c r="O58" i="21"/>
  <c r="Q320" i="21"/>
  <c r="M320" i="21"/>
  <c r="Q637" i="21"/>
  <c r="M637" i="21"/>
  <c r="Q1389" i="21"/>
  <c r="M1389" i="21"/>
  <c r="N366" i="21"/>
  <c r="O366" i="21"/>
  <c r="P366" i="21"/>
  <c r="Q366" i="21"/>
  <c r="M965" i="21"/>
  <c r="P965" i="21"/>
  <c r="Q365" i="21"/>
  <c r="P365" i="21"/>
  <c r="O365" i="21"/>
  <c r="N365" i="21"/>
  <c r="P548" i="21"/>
  <c r="S548" i="21" s="1"/>
  <c r="T548" i="21" s="1"/>
  <c r="N548" i="21"/>
  <c r="O548" i="21"/>
  <c r="M650" i="21"/>
  <c r="O650" i="21"/>
  <c r="N650" i="21"/>
  <c r="Q650" i="21"/>
  <c r="Q1709" i="21"/>
  <c r="M1709" i="21"/>
  <c r="P1709" i="21"/>
  <c r="N2007" i="21"/>
  <c r="Q2007" i="21"/>
  <c r="M2007" i="21"/>
  <c r="P2007" i="21"/>
  <c r="N56" i="21"/>
  <c r="Q56" i="21"/>
  <c r="O56" i="21"/>
  <c r="P56" i="21"/>
  <c r="O1754" i="21"/>
  <c r="P1754" i="21"/>
  <c r="M1754" i="21"/>
  <c r="Q1754" i="21"/>
  <c r="O840" i="21"/>
  <c r="Q840" i="21"/>
  <c r="P840" i="21"/>
  <c r="N1877" i="21"/>
  <c r="Q1877" i="21"/>
  <c r="S1877" i="21" s="1"/>
  <c r="T1877" i="21" s="1"/>
  <c r="O1877" i="21"/>
  <c r="M1877" i="21"/>
  <c r="Q260" i="21"/>
  <c r="P260" i="21"/>
  <c r="N260" i="21"/>
  <c r="M260" i="21"/>
  <c r="P594" i="21"/>
  <c r="O594" i="21"/>
  <c r="Q594" i="21"/>
  <c r="Q1343" i="21"/>
  <c r="S1343" i="21" s="1"/>
  <c r="T1343" i="21" s="1"/>
  <c r="M1343" i="21"/>
  <c r="N1343" i="21"/>
  <c r="N1258" i="21"/>
  <c r="Q1258" i="21"/>
  <c r="N1824" i="21"/>
  <c r="Q1824" i="21"/>
  <c r="O1824" i="21"/>
  <c r="P1824" i="21"/>
  <c r="O1219" i="21"/>
  <c r="M1219" i="21"/>
  <c r="P1219" i="21"/>
  <c r="N1219" i="21"/>
  <c r="Q248" i="21"/>
  <c r="M248" i="21"/>
  <c r="P248" i="21"/>
  <c r="M152" i="21"/>
  <c r="O152" i="21"/>
  <c r="N152" i="21"/>
  <c r="P152" i="21"/>
  <c r="O877" i="21"/>
  <c r="P877" i="21"/>
  <c r="N877" i="21"/>
  <c r="M877" i="21"/>
  <c r="N1339" i="21"/>
  <c r="Q1339" i="21"/>
  <c r="P1339" i="21"/>
  <c r="O1339" i="21"/>
  <c r="Q621" i="21"/>
  <c r="P621" i="21"/>
  <c r="M621" i="21"/>
  <c r="Q1064" i="21"/>
  <c r="N1064" i="21"/>
  <c r="M1064" i="21"/>
  <c r="O1064" i="21"/>
  <c r="N1017" i="21"/>
  <c r="M1017" i="21"/>
  <c r="Q1017" i="21"/>
  <c r="O1017" i="21"/>
  <c r="O72" i="21"/>
  <c r="N72" i="21"/>
  <c r="P72" i="21"/>
  <c r="P1471" i="21"/>
  <c r="S1471" i="21" s="1"/>
  <c r="T1471" i="21" s="1"/>
  <c r="N1471" i="21"/>
  <c r="M1471" i="21"/>
  <c r="O1973" i="21"/>
  <c r="Q1973" i="21"/>
  <c r="S1973" i="21" s="1"/>
  <c r="T1973" i="21" s="1"/>
  <c r="N1973" i="21"/>
  <c r="P779" i="21"/>
  <c r="S779" i="21" s="1"/>
  <c r="T779" i="21" s="1"/>
  <c r="N779" i="21"/>
  <c r="M779" i="21"/>
  <c r="N1387" i="21"/>
  <c r="M1387" i="21"/>
  <c r="Q1387" i="21"/>
  <c r="M1338" i="21"/>
  <c r="N1338" i="21"/>
  <c r="P1338" i="21"/>
  <c r="M609" i="21"/>
  <c r="Q609" i="21"/>
  <c r="S609" i="21" s="1"/>
  <c r="T609" i="21" s="1"/>
  <c r="O609" i="21"/>
  <c r="N1172" i="21"/>
  <c r="P1172" i="21"/>
  <c r="S1172" i="21" s="1"/>
  <c r="T1172" i="21" s="1"/>
  <c r="M1172" i="21"/>
  <c r="Q217" i="21"/>
  <c r="O217" i="21"/>
  <c r="Q854" i="21"/>
  <c r="P854" i="21"/>
  <c r="Q578" i="21"/>
  <c r="N578" i="21"/>
  <c r="M873" i="21"/>
  <c r="P873" i="21"/>
  <c r="P1191" i="21"/>
  <c r="Q1191" i="21"/>
  <c r="N1191" i="21"/>
  <c r="Q604" i="21"/>
  <c r="O604" i="21"/>
  <c r="M604" i="21"/>
  <c r="M880" i="21"/>
  <c r="Q880" i="21"/>
  <c r="P1013" i="21"/>
  <c r="Q1013" i="21"/>
  <c r="N1013" i="21"/>
  <c r="M134" i="21"/>
  <c r="Q134" i="21"/>
  <c r="P134" i="21"/>
  <c r="P292" i="21"/>
  <c r="O292" i="21"/>
  <c r="M1836" i="21"/>
  <c r="O1836" i="21"/>
  <c r="N1836" i="21"/>
  <c r="P1836" i="21"/>
  <c r="Q764" i="21"/>
  <c r="P764" i="21"/>
  <c r="M1076" i="21"/>
  <c r="P1076" i="21"/>
  <c r="Q1076" i="21"/>
  <c r="O1076" i="21"/>
  <c r="N1814" i="21"/>
  <c r="O1814" i="21"/>
  <c r="P1814" i="21"/>
  <c r="Q1814" i="21"/>
  <c r="O503" i="21"/>
  <c r="N503" i="21"/>
  <c r="M503" i="21"/>
  <c r="P503" i="21"/>
  <c r="S503" i="21" s="1"/>
  <c r="T503" i="21" s="1"/>
  <c r="M1052" i="21"/>
  <c r="Q1052" i="21"/>
  <c r="O1052" i="21"/>
  <c r="N1052" i="21"/>
  <c r="Q1154" i="21"/>
  <c r="P1154" i="21"/>
  <c r="M1154" i="21"/>
  <c r="Q1010" i="21"/>
  <c r="N1010" i="21"/>
  <c r="O1010" i="21"/>
  <c r="M1937" i="21"/>
  <c r="P1937" i="21"/>
  <c r="N1937" i="21"/>
  <c r="M1125" i="21"/>
  <c r="O1125" i="21"/>
  <c r="N1314" i="21"/>
  <c r="O1314" i="21"/>
  <c r="P1314" i="21"/>
  <c r="Q1314" i="21"/>
  <c r="N163" i="21"/>
  <c r="Q163" i="21"/>
  <c r="M163" i="21"/>
  <c r="N1505" i="21"/>
  <c r="M1505" i="21"/>
  <c r="P1505" i="21"/>
  <c r="S1505" i="21" s="1"/>
  <c r="T1505" i="21" s="1"/>
  <c r="M1513" i="21"/>
  <c r="P1513" i="21"/>
  <c r="Q1513" i="21"/>
  <c r="O1513" i="21"/>
  <c r="P1365" i="21"/>
  <c r="O1365" i="21"/>
  <c r="N1365" i="21"/>
  <c r="Q1365" i="21"/>
  <c r="M115" i="21"/>
  <c r="P115" i="21"/>
  <c r="O115" i="21"/>
  <c r="M895" i="21"/>
  <c r="Q895" i="21"/>
  <c r="P895" i="21"/>
  <c r="N1552" i="21"/>
  <c r="P1552" i="21"/>
  <c r="O1552" i="21"/>
  <c r="M1552" i="21"/>
  <c r="P1712" i="21"/>
  <c r="M1712" i="21"/>
  <c r="Q1712" i="21"/>
  <c r="N1712" i="21"/>
  <c r="Q1578" i="21"/>
  <c r="N1578" i="21"/>
  <c r="P1578" i="21"/>
  <c r="O1578" i="21"/>
  <c r="M323" i="21"/>
  <c r="N323" i="21"/>
  <c r="Q323" i="21"/>
  <c r="O980" i="21"/>
  <c r="N980" i="21"/>
  <c r="Q980" i="21"/>
  <c r="S980" i="21" s="1"/>
  <c r="T980" i="21" s="1"/>
  <c r="O1908" i="21"/>
  <c r="Q1908" i="21"/>
  <c r="M1908" i="21"/>
  <c r="M1259" i="21"/>
  <c r="Q1259" i="21"/>
  <c r="O1259" i="21"/>
  <c r="Q196" i="21"/>
  <c r="O196" i="21"/>
  <c r="M196" i="21"/>
  <c r="P932" i="21"/>
  <c r="Q932" i="21"/>
  <c r="Q583" i="21"/>
  <c r="O583" i="21"/>
  <c r="Q780" i="21"/>
  <c r="O780" i="21"/>
  <c r="M1127" i="21"/>
  <c r="O1127" i="21"/>
  <c r="O1347" i="21"/>
  <c r="P1347" i="21"/>
  <c r="Q1347" i="21"/>
  <c r="M1347" i="21"/>
  <c r="M156" i="21"/>
  <c r="O156" i="21"/>
  <c r="P156" i="21"/>
  <c r="O1862" i="21"/>
  <c r="N1862" i="21"/>
  <c r="P1862" i="21"/>
  <c r="P305" i="21"/>
  <c r="N305" i="21"/>
  <c r="Q305" i="21"/>
  <c r="M305" i="21"/>
  <c r="N1016" i="21"/>
  <c r="O1016" i="21"/>
  <c r="P1016" i="21"/>
  <c r="M1124" i="21"/>
  <c r="Q1124" i="21"/>
  <c r="N1044" i="21"/>
  <c r="P1044" i="21"/>
  <c r="O1044" i="21"/>
  <c r="N1576" i="21"/>
  <c r="Q1576" i="21"/>
  <c r="S1576" i="21" s="1"/>
  <c r="T1576" i="21" s="1"/>
  <c r="O1576" i="21"/>
  <c r="Q1404" i="21"/>
  <c r="O1404" i="21"/>
  <c r="P1404" i="21"/>
  <c r="N1068" i="21"/>
  <c r="P1068" i="21"/>
  <c r="N1929" i="21"/>
  <c r="O1929" i="21"/>
  <c r="M1929" i="21"/>
  <c r="Q1554" i="21"/>
  <c r="O1554" i="21"/>
  <c r="M1554" i="21"/>
  <c r="Q1395" i="21"/>
  <c r="O1395" i="21"/>
  <c r="N1395" i="21"/>
  <c r="P1212" i="21"/>
  <c r="Q1212" i="21"/>
  <c r="O1212" i="21"/>
  <c r="M1212" i="21"/>
  <c r="Q306" i="21"/>
  <c r="S306" i="21" s="1"/>
  <c r="T306" i="21" s="1"/>
  <c r="M306" i="21"/>
  <c r="O306" i="21"/>
  <c r="P1278" i="21"/>
  <c r="N1278" i="21"/>
  <c r="Q1278" i="21"/>
  <c r="O1278" i="21"/>
  <c r="O1206" i="21"/>
  <c r="M1206" i="21"/>
  <c r="N1206" i="21"/>
  <c r="O772" i="21"/>
  <c r="Q772" i="21"/>
  <c r="S772" i="21" s="1"/>
  <c r="T772" i="21" s="1"/>
  <c r="M772" i="21"/>
  <c r="M950" i="21"/>
  <c r="O950" i="21"/>
  <c r="N950" i="21"/>
  <c r="M372" i="21"/>
  <c r="Q372" i="21"/>
  <c r="P1999" i="21"/>
  <c r="S1999" i="21" s="1"/>
  <c r="T1999" i="21" s="1"/>
  <c r="O1999" i="21"/>
  <c r="Q1553" i="21"/>
  <c r="M1553" i="21"/>
  <c r="P1553" i="21"/>
  <c r="N1674" i="21"/>
  <c r="O1674" i="21"/>
  <c r="Q1674" i="21"/>
  <c r="N1438" i="21"/>
  <c r="O1438" i="21"/>
  <c r="P1438" i="21"/>
  <c r="O955" i="21"/>
  <c r="P955" i="21"/>
  <c r="M955" i="21"/>
  <c r="P1291" i="21"/>
  <c r="M1291" i="21"/>
  <c r="N1291" i="21"/>
  <c r="Q168" i="21"/>
  <c r="P168" i="21"/>
  <c r="Q1207" i="21"/>
  <c r="S1207" i="21" s="1"/>
  <c r="T1207" i="21" s="1"/>
  <c r="N1207" i="21"/>
  <c r="Q1866" i="21"/>
  <c r="M1866" i="21"/>
  <c r="M203" i="21"/>
  <c r="N203" i="21"/>
  <c r="O573" i="21"/>
  <c r="P573" i="21"/>
  <c r="Q2009" i="21"/>
  <c r="O2009" i="21"/>
  <c r="P1599" i="21"/>
  <c r="N1599" i="21"/>
  <c r="M1788" i="21"/>
  <c r="N1788" i="21"/>
  <c r="O606" i="21"/>
  <c r="Q606" i="21"/>
  <c r="N606" i="21"/>
  <c r="M1829" i="21"/>
  <c r="O1829" i="21"/>
  <c r="P1829" i="21"/>
  <c r="M1521" i="21"/>
  <c r="Q1521" i="21"/>
  <c r="O1521" i="21"/>
  <c r="M1765" i="21"/>
  <c r="Q1765" i="21"/>
  <c r="N1765" i="21"/>
  <c r="P652" i="21"/>
  <c r="N652" i="21"/>
  <c r="M652" i="21"/>
  <c r="Q576" i="21"/>
  <c r="P576" i="21"/>
  <c r="M576" i="21"/>
  <c r="Q172" i="21"/>
  <c r="M172" i="21"/>
  <c r="P172" i="21"/>
  <c r="M1503" i="21"/>
  <c r="N1503" i="21"/>
  <c r="Q1503" i="21"/>
  <c r="P1218" i="21"/>
  <c r="M1218" i="21"/>
  <c r="Q1218" i="21"/>
  <c r="O567" i="21"/>
  <c r="N567" i="21"/>
  <c r="M567" i="21"/>
  <c r="P1751" i="21"/>
  <c r="O1751" i="21"/>
  <c r="M1751" i="21"/>
  <c r="P213" i="21"/>
  <c r="N213" i="21"/>
  <c r="M1045" i="21"/>
  <c r="O1045" i="21"/>
  <c r="Q1045" i="21"/>
  <c r="P261" i="21"/>
  <c r="Q261" i="21"/>
  <c r="M1614" i="21"/>
  <c r="N1614" i="21"/>
  <c r="O1424" i="21"/>
  <c r="N1424" i="21"/>
  <c r="P483" i="21"/>
  <c r="Q483" i="21"/>
  <c r="P79" i="21"/>
  <c r="O79" i="21"/>
  <c r="P1336" i="21"/>
  <c r="M1336" i="21"/>
  <c r="N1777" i="21"/>
  <c r="M1777" i="21"/>
  <c r="M1217" i="21"/>
  <c r="O1217" i="21"/>
  <c r="Q1217" i="21"/>
  <c r="S1217" i="21" s="1"/>
  <c r="T1217" i="21" s="1"/>
  <c r="O1223" i="21"/>
  <c r="Q1223" i="21"/>
  <c r="N1223" i="21"/>
  <c r="N1648" i="21"/>
  <c r="Q1648" i="21"/>
  <c r="P812" i="21"/>
  <c r="S812" i="21" s="1"/>
  <c r="T812" i="21" s="1"/>
  <c r="O812" i="21"/>
  <c r="M812" i="21"/>
  <c r="M728" i="21"/>
  <c r="P728" i="21"/>
  <c r="Q728" i="21"/>
  <c r="P1286" i="21"/>
  <c r="M1286" i="21"/>
  <c r="Q1286" i="21"/>
  <c r="P294" i="21"/>
  <c r="M294" i="21"/>
  <c r="P1550" i="21"/>
  <c r="N1550" i="21"/>
  <c r="N1704" i="21"/>
  <c r="O1704" i="21"/>
  <c r="Q1745" i="21"/>
  <c r="O1745" i="21"/>
  <c r="Q1623" i="21"/>
  <c r="M1623" i="21"/>
  <c r="M1391" i="21"/>
  <c r="N1391" i="21"/>
  <c r="P815" i="21"/>
  <c r="M815" i="21"/>
  <c r="Q1653" i="21"/>
  <c r="N1653" i="21"/>
  <c r="N299" i="21"/>
  <c r="O299" i="21"/>
  <c r="O577" i="21"/>
  <c r="P577" i="21"/>
  <c r="Q1414" i="21"/>
  <c r="S1414" i="21" s="1"/>
  <c r="T1414" i="21" s="1"/>
  <c r="O1414" i="21"/>
  <c r="N220" i="21"/>
  <c r="P220" i="21"/>
  <c r="S220" i="21" s="1"/>
  <c r="T220" i="21" s="1"/>
  <c r="N1953" i="21"/>
  <c r="M1953" i="21"/>
  <c r="Q1793" i="21"/>
  <c r="O1793" i="21"/>
  <c r="N1541" i="21"/>
  <c r="Q1541" i="21"/>
  <c r="N1275" i="21"/>
  <c r="M1275" i="21"/>
  <c r="Q1203" i="21"/>
  <c r="S1203" i="21" s="1"/>
  <c r="T1203" i="21" s="1"/>
  <c r="O1203" i="21"/>
  <c r="O1859" i="21"/>
  <c r="N1859" i="21"/>
  <c r="P607" i="21"/>
  <c r="M607" i="21"/>
  <c r="P1914" i="21"/>
  <c r="Q1914" i="21"/>
  <c r="O510" i="21"/>
  <c r="N510" i="21"/>
  <c r="M686" i="21"/>
  <c r="O686" i="21"/>
  <c r="Q1635" i="21"/>
  <c r="O1635" i="21"/>
  <c r="P1067" i="21"/>
  <c r="Q1067" i="21"/>
  <c r="Q127" i="21"/>
  <c r="O127" i="21"/>
  <c r="N1394" i="21"/>
  <c r="Q1394" i="21"/>
  <c r="O1433" i="21"/>
  <c r="M1433" i="21"/>
  <c r="Q1815" i="21"/>
  <c r="M1815" i="21"/>
  <c r="N16" i="21"/>
  <c r="M16" i="21"/>
  <c r="O16" i="21"/>
  <c r="P998" i="21"/>
  <c r="N998" i="21"/>
  <c r="Q1534" i="21"/>
  <c r="S1534" i="21" s="1"/>
  <c r="T1534" i="21" s="1"/>
  <c r="M1534" i="21"/>
  <c r="N1534" i="21"/>
  <c r="O1671" i="21"/>
  <c r="P1671" i="21"/>
  <c r="M1671" i="21"/>
  <c r="Q1671" i="21"/>
  <c r="O1444" i="21"/>
  <c r="M1444" i="21"/>
  <c r="N1444" i="21"/>
  <c r="P1444" i="21"/>
  <c r="O1641" i="21"/>
  <c r="M1641" i="21"/>
  <c r="Q438" i="21"/>
  <c r="O438" i="21"/>
  <c r="O554" i="21"/>
  <c r="M554" i="21"/>
  <c r="Q285" i="21"/>
  <c r="O285" i="21"/>
  <c r="P285" i="21"/>
  <c r="O844" i="21"/>
  <c r="Q844" i="21"/>
  <c r="P1518" i="21"/>
  <c r="O1518" i="21"/>
  <c r="M1089" i="21"/>
  <c r="P1089" i="21"/>
  <c r="Q1788" i="21"/>
  <c r="P1777" i="21"/>
  <c r="P1127" i="21"/>
  <c r="S1127" i="21" s="1"/>
  <c r="T1127" i="21" s="1"/>
  <c r="Q873" i="21"/>
  <c r="P2009" i="21"/>
  <c r="N1336" i="21"/>
  <c r="P1838" i="21"/>
  <c r="O1258" i="21"/>
  <c r="M573" i="21"/>
  <c r="M299" i="21"/>
  <c r="N79" i="21"/>
  <c r="P1653" i="21"/>
  <c r="O203" i="21"/>
  <c r="N258" i="21"/>
  <c r="M483" i="21"/>
  <c r="O1391" i="21"/>
  <c r="O1866" i="21"/>
  <c r="P583" i="21"/>
  <c r="P1623" i="21"/>
  <c r="N854" i="21"/>
  <c r="Q1704" i="21"/>
  <c r="S1704" i="21" s="1"/>
  <c r="T1704" i="21" s="1"/>
  <c r="P1924" i="21"/>
  <c r="Q1550" i="21"/>
  <c r="O932" i="21"/>
  <c r="M261" i="21"/>
  <c r="N217" i="21"/>
  <c r="Q1291" i="21"/>
  <c r="N1286" i="21"/>
  <c r="Q955" i="21"/>
  <c r="Q213" i="21"/>
  <c r="N812" i="21"/>
  <c r="N1751" i="21"/>
  <c r="M1648" i="21"/>
  <c r="P761" i="21"/>
  <c r="M1223" i="21"/>
  <c r="P567" i="21"/>
  <c r="S567" i="21" s="1"/>
  <c r="T567" i="21" s="1"/>
  <c r="N1217" i="21"/>
  <c r="N1218" i="21"/>
  <c r="N1908" i="21"/>
  <c r="O1338" i="21"/>
  <c r="O172" i="21"/>
  <c r="P950" i="21"/>
  <c r="O576" i="21"/>
  <c r="N772" i="21"/>
  <c r="P1206" i="21"/>
  <c r="P1765" i="21"/>
  <c r="P1521" i="21"/>
  <c r="O540" i="21"/>
  <c r="Q1829" i="21"/>
  <c r="O1673" i="21"/>
  <c r="P1395" i="21"/>
  <c r="N1554" i="21"/>
  <c r="M72" i="21"/>
  <c r="N895" i="21"/>
  <c r="P1017" i="21"/>
  <c r="N1404" i="21"/>
  <c r="P1064" i="21"/>
  <c r="N621" i="21"/>
  <c r="N1513" i="21"/>
  <c r="O1701" i="21"/>
  <c r="O1505" i="21"/>
  <c r="Q152" i="21"/>
  <c r="P1629" i="21"/>
  <c r="N248" i="21"/>
  <c r="N1125" i="21"/>
  <c r="Q1937" i="21"/>
  <c r="O1709" i="21"/>
  <c r="M389" i="21"/>
  <c r="M548" i="21"/>
  <c r="M1473" i="21"/>
  <c r="Q965" i="21"/>
  <c r="M764" i="21"/>
  <c r="N1498" i="21"/>
  <c r="N969" i="21"/>
  <c r="Q811" i="21"/>
  <c r="N604" i="21"/>
  <c r="O1825" i="21"/>
  <c r="P657" i="21"/>
  <c r="O443" i="21"/>
  <c r="O1345" i="21"/>
  <c r="Q1568" i="21"/>
  <c r="Q42" i="21"/>
  <c r="S42" i="21" s="1"/>
  <c r="T42" i="21" s="1"/>
  <c r="Q15" i="21"/>
  <c r="N1526" i="21"/>
  <c r="P1198" i="21"/>
  <c r="P1832" i="21"/>
  <c r="P1788" i="21"/>
  <c r="O1447" i="21"/>
  <c r="M1541" i="21"/>
  <c r="Q1777" i="21"/>
  <c r="P1433" i="21"/>
  <c r="S1433" i="21" s="1"/>
  <c r="T1433" i="21" s="1"/>
  <c r="M1394" i="21"/>
  <c r="N1127" i="21"/>
  <c r="Q639" i="21"/>
  <c r="P127" i="21"/>
  <c r="O220" i="21"/>
  <c r="N2009" i="21"/>
  <c r="N1414" i="21"/>
  <c r="Q1336" i="21"/>
  <c r="N1635" i="21"/>
  <c r="M1258" i="21"/>
  <c r="O1230" i="21"/>
  <c r="Q573" i="21"/>
  <c r="M780" i="21"/>
  <c r="Q299" i="21"/>
  <c r="S299" i="21" s="1"/>
  <c r="T299" i="21" s="1"/>
  <c r="M578" i="21"/>
  <c r="N397" i="21"/>
  <c r="O1653" i="21"/>
  <c r="Q510" i="21"/>
  <c r="P258" i="21"/>
  <c r="N483" i="21"/>
  <c r="O1914" i="21"/>
  <c r="Q607" i="21"/>
  <c r="N583" i="21"/>
  <c r="M1424" i="21"/>
  <c r="M854" i="21"/>
  <c r="M1745" i="21"/>
  <c r="M1207" i="21"/>
  <c r="N1203" i="21"/>
  <c r="P1614" i="21"/>
  <c r="S1614" i="21" s="1"/>
  <c r="T1614" i="21" s="1"/>
  <c r="Q1275" i="21"/>
  <c r="M1924" i="21"/>
  <c r="M168" i="21"/>
  <c r="M932" i="21"/>
  <c r="Q294" i="21"/>
  <c r="P217" i="21"/>
  <c r="O1291" i="21"/>
  <c r="O1286" i="21"/>
  <c r="N728" i="21"/>
  <c r="P196" i="21"/>
  <c r="O1172" i="21"/>
  <c r="Q1438" i="21"/>
  <c r="Q1751" i="21"/>
  <c r="P1648" i="21"/>
  <c r="N761" i="21"/>
  <c r="P1259" i="21"/>
  <c r="O140" i="21"/>
  <c r="N1553" i="21"/>
  <c r="O1218" i="21"/>
  <c r="P1908" i="21"/>
  <c r="Q1338" i="21"/>
  <c r="N172" i="21"/>
  <c r="Q950" i="21"/>
  <c r="P1387" i="21"/>
  <c r="N1234" i="21"/>
  <c r="P323" i="21"/>
  <c r="O779" i="21"/>
  <c r="Q74" i="21"/>
  <c r="N306" i="21"/>
  <c r="M1973" i="21"/>
  <c r="M1395" i="21"/>
  <c r="P1554" i="21"/>
  <c r="Q72" i="21"/>
  <c r="O895" i="21"/>
  <c r="Q806" i="21"/>
  <c r="M1404" i="21"/>
  <c r="O1657" i="21"/>
  <c r="Q1044" i="21"/>
  <c r="O1124" i="21"/>
  <c r="M1016" i="21"/>
  <c r="Q759" i="21"/>
  <c r="M56" i="21"/>
  <c r="Q1862" i="21"/>
  <c r="M1314" i="21"/>
  <c r="O2007" i="21"/>
  <c r="Q1219" i="21"/>
  <c r="M1824" i="21"/>
  <c r="P1010" i="21"/>
  <c r="P650" i="21"/>
  <c r="P1052" i="21"/>
  <c r="N1524" i="21"/>
  <c r="M365" i="21"/>
  <c r="O965" i="21"/>
  <c r="Q841" i="21"/>
  <c r="O134" i="21"/>
  <c r="O981" i="21"/>
  <c r="N880" i="21"/>
  <c r="O1191" i="21"/>
  <c r="O1479" i="21"/>
  <c r="M265" i="21"/>
  <c r="O1526" i="21"/>
  <c r="Q504" i="21"/>
  <c r="S504" i="21" s="1"/>
  <c r="T504" i="21" s="1"/>
  <c r="Q1311" i="21"/>
  <c r="O1268" i="21"/>
  <c r="M1268" i="21"/>
  <c r="N1268" i="21"/>
  <c r="M1056" i="21"/>
  <c r="Q1056" i="21"/>
  <c r="P874" i="21"/>
  <c r="M874" i="21"/>
  <c r="P1920" i="21"/>
  <c r="Q1920" i="21"/>
  <c r="Q894" i="21"/>
  <c r="P894" i="21"/>
  <c r="N894" i="21"/>
  <c r="N1911" i="21"/>
  <c r="Q1911" i="21"/>
  <c r="Q1670" i="21"/>
  <c r="P1670" i="21"/>
  <c r="Q1485" i="21"/>
  <c r="M1485" i="21"/>
  <c r="O931" i="21"/>
  <c r="M931" i="21"/>
  <c r="Q931" i="21"/>
  <c r="M988" i="21"/>
  <c r="Q988" i="21"/>
  <c r="O1110" i="21"/>
  <c r="P1110" i="21"/>
  <c r="P102" i="21"/>
  <c r="N102" i="21"/>
  <c r="P1605" i="21"/>
  <c r="O1605" i="21"/>
  <c r="Q367" i="21"/>
  <c r="N367" i="21"/>
  <c r="N682" i="21"/>
  <c r="O682" i="21"/>
  <c r="O695" i="21"/>
  <c r="M695" i="21"/>
  <c r="Q695" i="21"/>
  <c r="S695" i="21" s="1"/>
  <c r="T695" i="21" s="1"/>
  <c r="M859" i="21"/>
  <c r="P859" i="21"/>
  <c r="Q859" i="21"/>
  <c r="O454" i="21"/>
  <c r="P454" i="21"/>
  <c r="M1848" i="21"/>
  <c r="Q1848" i="21"/>
  <c r="P1848" i="21"/>
  <c r="N1363" i="21"/>
  <c r="O1363" i="21"/>
  <c r="M1363" i="21"/>
  <c r="P683" i="21"/>
  <c r="Q683" i="21"/>
  <c r="O1638" i="21"/>
  <c r="P1638" i="21"/>
  <c r="N1452" i="21"/>
  <c r="M1452" i="21"/>
  <c r="M1919" i="21"/>
  <c r="N1919" i="21"/>
  <c r="P1618" i="21"/>
  <c r="O1618" i="21"/>
  <c r="N613" i="21"/>
  <c r="O613" i="21"/>
  <c r="N1943" i="21"/>
  <c r="O1943" i="21"/>
  <c r="M1757" i="21"/>
  <c r="Q1757" i="21"/>
  <c r="M1492" i="21"/>
  <c r="N1492" i="21"/>
  <c r="P1492" i="21"/>
  <c r="S1492" i="21" s="1"/>
  <c r="T1492" i="21" s="1"/>
  <c r="P390" i="21"/>
  <c r="N390" i="21"/>
  <c r="M390" i="21"/>
  <c r="O211" i="21"/>
  <c r="Q211" i="21"/>
  <c r="O346" i="21"/>
  <c r="N346" i="21"/>
  <c r="O1429" i="21"/>
  <c r="Q1429" i="21"/>
  <c r="P1429" i="21"/>
  <c r="P1911" i="21"/>
  <c r="M1920" i="21"/>
  <c r="N874" i="21"/>
  <c r="N799" i="21"/>
  <c r="M1097" i="21"/>
  <c r="P1512" i="21"/>
  <c r="M1670" i="21"/>
  <c r="Q805" i="21"/>
  <c r="M1911" i="21"/>
  <c r="O894" i="21"/>
  <c r="N1920" i="21"/>
  <c r="Q489" i="21"/>
  <c r="N1848" i="21"/>
  <c r="Q874" i="21"/>
  <c r="O1056" i="21"/>
  <c r="O859" i="21"/>
  <c r="N695" i="21"/>
  <c r="N988" i="21"/>
  <c r="P1538" i="21"/>
  <c r="Q799" i="21"/>
  <c r="P984" i="21"/>
  <c r="P959" i="21"/>
  <c r="P1884" i="21"/>
  <c r="S1884" i="21" s="1"/>
  <c r="T1884" i="21" s="1"/>
  <c r="O1767" i="21"/>
  <c r="M1891" i="21"/>
  <c r="M1434" i="21"/>
  <c r="N1434" i="21"/>
  <c r="N1912" i="21"/>
  <c r="O1912" i="21"/>
  <c r="Q966" i="21"/>
  <c r="N966" i="21"/>
  <c r="O1557" i="21"/>
  <c r="Q1557" i="21"/>
  <c r="M851" i="21"/>
  <c r="Q851" i="21"/>
  <c r="M157" i="21"/>
  <c r="P157" i="21"/>
  <c r="Q865" i="21"/>
  <c r="P865" i="21"/>
  <c r="M120" i="21"/>
  <c r="P120" i="21"/>
  <c r="O1092" i="21"/>
  <c r="M1092" i="21"/>
  <c r="N618" i="21"/>
  <c r="O618" i="21"/>
  <c r="Q446" i="21"/>
  <c r="O446" i="21"/>
  <c r="O1467" i="21"/>
  <c r="N1467" i="21"/>
  <c r="P1863" i="21"/>
  <c r="M1863" i="21"/>
  <c r="P802" i="21"/>
  <c r="Q1060" i="21"/>
  <c r="O1434" i="21"/>
  <c r="N157" i="21"/>
  <c r="M1912" i="21"/>
  <c r="N851" i="21"/>
  <c r="P571" i="21"/>
  <c r="O571" i="21"/>
  <c r="O1588" i="21"/>
  <c r="M1285" i="21"/>
  <c r="N1285" i="21"/>
  <c r="O1440" i="21"/>
  <c r="M1440" i="21"/>
  <c r="O1997" i="21"/>
  <c r="Q1997" i="21"/>
  <c r="M1004" i="21"/>
  <c r="P1004" i="21"/>
  <c r="N1254" i="21"/>
  <c r="M1254" i="21"/>
  <c r="Q1296" i="21"/>
  <c r="O1296" i="21"/>
  <c r="P1330" i="21"/>
  <c r="M1330" i="21"/>
  <c r="O1734" i="21"/>
  <c r="M1734" i="21"/>
  <c r="O236" i="21"/>
  <c r="N236" i="21"/>
  <c r="P1984" i="21"/>
  <c r="N1984" i="21"/>
  <c r="P1451" i="21"/>
  <c r="Q1451" i="21"/>
  <c r="P889" i="21"/>
  <c r="Q889" i="21"/>
  <c r="N280" i="21"/>
  <c r="M280" i="21"/>
  <c r="M1612" i="21"/>
  <c r="P1612" i="21"/>
  <c r="Q477" i="21"/>
  <c r="N477" i="21"/>
  <c r="N1063" i="21"/>
  <c r="P1063" i="21"/>
  <c r="O1804" i="21"/>
  <c r="N1804" i="21"/>
  <c r="Q828" i="21"/>
  <c r="N828" i="21"/>
  <c r="N1167" i="21"/>
  <c r="M1167" i="21"/>
  <c r="M406" i="21"/>
  <c r="N406" i="21"/>
  <c r="P1117" i="21"/>
  <c r="Q1117" i="21"/>
  <c r="O808" i="21"/>
  <c r="P808" i="21"/>
  <c r="Q700" i="21"/>
  <c r="S700" i="21" s="1"/>
  <c r="T700" i="21" s="1"/>
  <c r="M700" i="21"/>
  <c r="M1776" i="21"/>
  <c r="O1776" i="21"/>
  <c r="M713" i="21"/>
  <c r="N713" i="21"/>
  <c r="N981" i="21"/>
  <c r="Q981" i="21"/>
  <c r="P841" i="21"/>
  <c r="N841" i="21"/>
  <c r="M811" i="21"/>
  <c r="P811" i="21"/>
  <c r="P1498" i="21"/>
  <c r="O1498" i="21"/>
  <c r="P898" i="21"/>
  <c r="N898" i="21"/>
  <c r="P2001" i="21"/>
  <c r="S2001" i="21" s="1"/>
  <c r="T2001" i="21" s="1"/>
  <c r="N2001" i="21"/>
  <c r="O546" i="21"/>
  <c r="N546" i="21"/>
  <c r="N544" i="21"/>
  <c r="O544" i="21"/>
  <c r="P1821" i="21"/>
  <c r="Q1821" i="21"/>
  <c r="P1279" i="21"/>
  <c r="Q1279" i="21"/>
  <c r="P265" i="21"/>
  <c r="N265" i="21"/>
  <c r="O42" i="21"/>
  <c r="N42" i="21"/>
  <c r="Q837" i="21"/>
  <c r="P837" i="21"/>
  <c r="P1517" i="21"/>
  <c r="N1517" i="21"/>
  <c r="M1345" i="21"/>
  <c r="Q1345" i="21"/>
  <c r="S1345" i="21" s="1"/>
  <c r="T1345" i="21" s="1"/>
  <c r="O1923" i="21"/>
  <c r="N1923" i="21"/>
  <c r="Q1825" i="21"/>
  <c r="S1825" i="21" s="1"/>
  <c r="T1825" i="21" s="1"/>
  <c r="M1825" i="21"/>
  <c r="O971" i="21"/>
  <c r="Q971" i="21"/>
  <c r="S971" i="21" s="1"/>
  <c r="T971" i="21" s="1"/>
  <c r="O637" i="21"/>
  <c r="N637" i="21"/>
  <c r="Q969" i="21"/>
  <c r="S969" i="21" s="1"/>
  <c r="T969" i="21" s="1"/>
  <c r="O969" i="21"/>
  <c r="O1389" i="21"/>
  <c r="N1389" i="21"/>
  <c r="Q657" i="21"/>
  <c r="O657" i="21"/>
  <c r="O880" i="21"/>
  <c r="P880" i="21"/>
  <c r="M292" i="21"/>
  <c r="Q292" i="21"/>
  <c r="M998" i="21"/>
  <c r="O998" i="21"/>
  <c r="P1586" i="21"/>
  <c r="N1586" i="21"/>
  <c r="O715" i="21"/>
  <c r="P715" i="21"/>
  <c r="P194" i="21"/>
  <c r="O194" i="21"/>
  <c r="M557" i="21"/>
  <c r="Q557" i="21"/>
  <c r="N1641" i="21"/>
  <c r="P1641" i="21"/>
  <c r="M438" i="21"/>
  <c r="N438" i="21"/>
  <c r="P471" i="21"/>
  <c r="N471" i="21"/>
  <c r="O471" i="21"/>
  <c r="Q471" i="21"/>
  <c r="P946" i="21"/>
  <c r="O946" i="21"/>
  <c r="Q554" i="21"/>
  <c r="P554" i="21"/>
  <c r="N554" i="21"/>
  <c r="P925" i="21"/>
  <c r="S925" i="21" s="1"/>
  <c r="T925" i="21" s="1"/>
  <c r="O925" i="21"/>
  <c r="N925" i="21"/>
  <c r="N285" i="21"/>
  <c r="M285" i="21"/>
  <c r="O1077" i="21"/>
  <c r="M1077" i="21"/>
  <c r="N844" i="21"/>
  <c r="M844" i="21"/>
  <c r="P844" i="21"/>
  <c r="O1613" i="21"/>
  <c r="M1613" i="21"/>
  <c r="Q1613" i="21"/>
  <c r="S1613" i="21" s="1"/>
  <c r="T1613" i="21" s="1"/>
  <c r="Q539" i="21"/>
  <c r="M539" i="21"/>
  <c r="O539" i="21"/>
  <c r="N1518" i="21"/>
  <c r="M1518" i="21"/>
  <c r="N1527" i="21"/>
  <c r="Q1527" i="21"/>
  <c r="Q1059" i="21"/>
  <c r="M1059" i="21"/>
  <c r="N805" i="21"/>
  <c r="O805" i="21"/>
  <c r="P105" i="21"/>
  <c r="M105" i="21"/>
  <c r="N1485" i="21"/>
  <c r="P1485" i="21"/>
  <c r="Q537" i="21"/>
  <c r="P537" i="21"/>
  <c r="O1287" i="21"/>
  <c r="P1287" i="21"/>
  <c r="Q1287" i="21"/>
  <c r="P1891" i="21"/>
  <c r="O1891" i="21"/>
  <c r="O1575" i="21"/>
  <c r="M1575" i="21"/>
  <c r="M104" i="21"/>
  <c r="N104" i="21"/>
  <c r="N1884" i="21"/>
  <c r="M1884" i="21"/>
  <c r="P330" i="21"/>
  <c r="S330" i="21" s="1"/>
  <c r="T330" i="21" s="1"/>
  <c r="O330" i="21"/>
  <c r="N1014" i="21"/>
  <c r="M1014" i="21"/>
  <c r="O382" i="21"/>
  <c r="Q382" i="21"/>
  <c r="N1066" i="21"/>
  <c r="O1066" i="21"/>
  <c r="N54" i="21"/>
  <c r="M54" i="21"/>
  <c r="O968" i="21"/>
  <c r="P968" i="21"/>
  <c r="P682" i="21"/>
  <c r="M682" i="21"/>
  <c r="N1767" i="21"/>
  <c r="Q1767" i="21"/>
  <c r="S1767" i="21" s="1"/>
  <c r="T1767" i="21" s="1"/>
  <c r="O959" i="21"/>
  <c r="Q959" i="21"/>
  <c r="M984" i="21"/>
  <c r="O984" i="21"/>
  <c r="O699" i="21"/>
  <c r="Q699" i="21"/>
  <c r="P699" i="21"/>
  <c r="P33" i="21"/>
  <c r="Q33" i="21"/>
  <c r="O1088" i="21"/>
  <c r="M1088" i="21"/>
  <c r="N901" i="21"/>
  <c r="O901" i="21"/>
  <c r="P1815" i="21"/>
  <c r="P1447" i="21"/>
  <c r="P1362" i="21"/>
  <c r="S1362" i="21" s="1"/>
  <c r="T1362" i="21" s="1"/>
  <c r="Q1599" i="21"/>
  <c r="P639" i="21"/>
  <c r="N706" i="21"/>
  <c r="N1067" i="21"/>
  <c r="O1838" i="21"/>
  <c r="P1258" i="21"/>
  <c r="P1230" i="21"/>
  <c r="P780" i="21"/>
  <c r="O397" i="21"/>
  <c r="M258" i="21"/>
  <c r="Q815" i="21"/>
  <c r="Q1391" i="21"/>
  <c r="M583" i="21"/>
  <c r="M1859" i="21"/>
  <c r="M1203" i="21"/>
  <c r="N1924" i="21"/>
  <c r="N932" i="21"/>
  <c r="Q424" i="21"/>
  <c r="O213" i="21"/>
  <c r="M632" i="21"/>
  <c r="O1955" i="21"/>
  <c r="O1648" i="21"/>
  <c r="Q761" i="21"/>
  <c r="P1223" i="21"/>
  <c r="N609" i="21"/>
  <c r="O1353" i="21"/>
  <c r="M1999" i="21"/>
  <c r="P372" i="21"/>
  <c r="M980" i="21"/>
  <c r="O1234" i="21"/>
  <c r="Q1206" i="21"/>
  <c r="M1278" i="21"/>
  <c r="P74" i="21"/>
  <c r="P540" i="21"/>
  <c r="S540" i="21" s="1"/>
  <c r="T540" i="21" s="1"/>
  <c r="M1578" i="21"/>
  <c r="N1673" i="21"/>
  <c r="O1471" i="21"/>
  <c r="Q1552" i="21"/>
  <c r="M1636" i="21"/>
  <c r="M1068" i="21"/>
  <c r="O806" i="21"/>
  <c r="N608" i="21"/>
  <c r="N115" i="21"/>
  <c r="M1657" i="21"/>
  <c r="M1576" i="21"/>
  <c r="M1044" i="21"/>
  <c r="P1124" i="21"/>
  <c r="M1701" i="21"/>
  <c r="Q877" i="21"/>
  <c r="M759" i="21"/>
  <c r="Q856" i="21"/>
  <c r="P163" i="21"/>
  <c r="N1629" i="21"/>
  <c r="Q156" i="21"/>
  <c r="Q1125" i="21"/>
  <c r="S1125" i="21" s="1"/>
  <c r="T1125" i="21" s="1"/>
  <c r="Q626" i="21"/>
  <c r="P1305" i="21"/>
  <c r="S1305" i="21" s="1"/>
  <c r="T1305" i="21" s="1"/>
  <c r="M1422" i="21"/>
  <c r="O711" i="21"/>
  <c r="P1009" i="21"/>
  <c r="N1154" i="21"/>
  <c r="O389" i="21"/>
  <c r="N1146" i="21"/>
  <c r="P836" i="21"/>
  <c r="P1524" i="21"/>
  <c r="Q1473" i="21"/>
  <c r="S1473" i="21" s="1"/>
  <c r="T1473" i="21" s="1"/>
  <c r="P1244" i="21"/>
  <c r="N965" i="21"/>
  <c r="P1926" i="21"/>
  <c r="M546" i="21"/>
  <c r="N764" i="21"/>
  <c r="M366" i="21"/>
  <c r="Q1836" i="21"/>
  <c r="Q1498" i="21"/>
  <c r="P1389" i="21"/>
  <c r="O841" i="21"/>
  <c r="O898" i="21"/>
  <c r="M969" i="21"/>
  <c r="N134" i="21"/>
  <c r="M367" i="21"/>
  <c r="O811" i="21"/>
  <c r="P981" i="21"/>
  <c r="S981" i="21" s="1"/>
  <c r="T981" i="21" s="1"/>
  <c r="M1013" i="21"/>
  <c r="P637" i="21"/>
  <c r="P16" i="21"/>
  <c r="S16" i="21" s="1"/>
  <c r="T16" i="21" s="1"/>
  <c r="P713" i="21"/>
  <c r="P604" i="21"/>
  <c r="M1191" i="21"/>
  <c r="P1844" i="21"/>
  <c r="Q1073" i="21"/>
  <c r="M657" i="21"/>
  <c r="Q443" i="21"/>
  <c r="M1923" i="21"/>
  <c r="N968" i="21"/>
  <c r="M1436" i="21"/>
  <c r="P1597" i="21"/>
  <c r="Q1517" i="21"/>
  <c r="O1683" i="21"/>
  <c r="N1528" i="21"/>
  <c r="N1605" i="21"/>
  <c r="Q998" i="21"/>
  <c r="M187" i="21"/>
  <c r="O36" i="21"/>
  <c r="P1479" i="21"/>
  <c r="O700" i="21"/>
  <c r="M102" i="21"/>
  <c r="M808" i="21"/>
  <c r="P1695" i="21"/>
  <c r="M1774" i="21"/>
  <c r="M1117" i="21"/>
  <c r="O1911" i="21"/>
  <c r="P54" i="21"/>
  <c r="Q1586" i="21"/>
  <c r="P1335" i="21"/>
  <c r="M1114" i="21"/>
  <c r="N1821" i="21"/>
  <c r="P1526" i="21"/>
  <c r="S1526" i="21" s="1"/>
  <c r="T1526" i="21" s="1"/>
  <c r="Q544" i="21"/>
  <c r="S544" i="21" s="1"/>
  <c r="T544" i="21" s="1"/>
  <c r="M894" i="21"/>
  <c r="P1840" i="21"/>
  <c r="O1920" i="21"/>
  <c r="M1750" i="21"/>
  <c r="N489" i="21"/>
  <c r="O1534" i="21"/>
  <c r="Q1392" i="21"/>
  <c r="O874" i="21"/>
  <c r="M1110" i="21"/>
  <c r="P1056" i="21"/>
  <c r="P757" i="21"/>
  <c r="S757" i="21" s="1"/>
  <c r="T757" i="21" s="1"/>
  <c r="N382" i="21"/>
  <c r="N1671" i="21"/>
  <c r="P1332" i="21"/>
  <c r="Q1268" i="21"/>
  <c r="S1268" i="21" s="1"/>
  <c r="T1268" i="21" s="1"/>
  <c r="P988" i="21"/>
  <c r="M1538" i="21"/>
  <c r="O799" i="21"/>
  <c r="P931" i="21"/>
  <c r="Q1444" i="21"/>
  <c r="O33" i="21"/>
  <c r="O1059" i="21"/>
  <c r="O1014" i="21"/>
  <c r="P1527" i="21"/>
  <c r="Q984" i="21"/>
  <c r="S984" i="21" s="1"/>
  <c r="T984" i="21" s="1"/>
  <c r="N330" i="21"/>
  <c r="Q715" i="21"/>
  <c r="Q1518" i="21"/>
  <c r="O1884" i="21"/>
  <c r="M1767" i="21"/>
  <c r="P539" i="21"/>
  <c r="S539" i="21" s="1"/>
  <c r="T539" i="21" s="1"/>
  <c r="Q104" i="21"/>
  <c r="S104" i="21" s="1"/>
  <c r="T104" i="21" s="1"/>
  <c r="Q194" i="21"/>
  <c r="N1613" i="21"/>
  <c r="N1575" i="21"/>
  <c r="Q1891" i="21"/>
  <c r="N557" i="21"/>
  <c r="N1077" i="21"/>
  <c r="N1287" i="21"/>
  <c r="O249" i="21"/>
  <c r="Q1641" i="21"/>
  <c r="M925" i="21"/>
  <c r="O1485" i="21"/>
  <c r="P438" i="21"/>
  <c r="M471" i="21"/>
  <c r="Q1428" i="21"/>
  <c r="N946" i="21"/>
  <c r="M351" i="21"/>
  <c r="Q351" i="21"/>
  <c r="P351" i="21"/>
  <c r="P966" i="21"/>
  <c r="M966" i="21"/>
  <c r="O966" i="21"/>
  <c r="P1557" i="21"/>
  <c r="M1557" i="21"/>
  <c r="P636" i="21"/>
  <c r="N636" i="21"/>
  <c r="O851" i="21"/>
  <c r="P851" i="21"/>
  <c r="N1209" i="21"/>
  <c r="P1209" i="21"/>
  <c r="O865" i="21"/>
  <c r="N865" i="21"/>
  <c r="Q61" i="21"/>
  <c r="N61" i="21"/>
  <c r="P61" i="21"/>
  <c r="M618" i="21"/>
  <c r="P618" i="21"/>
  <c r="S618" i="21" s="1"/>
  <c r="T618" i="21" s="1"/>
  <c r="M446" i="21"/>
  <c r="N446" i="21"/>
  <c r="P446" i="21"/>
  <c r="Q29" i="21"/>
  <c r="S29" i="21" s="1"/>
  <c r="T29" i="21" s="1"/>
  <c r="N29" i="21"/>
  <c r="P1603" i="21"/>
  <c r="Q1603" i="21"/>
  <c r="N1603" i="21"/>
  <c r="N286" i="21"/>
  <c r="M286" i="21"/>
  <c r="N1413" i="21"/>
  <c r="O1413" i="21"/>
  <c r="P41" i="21"/>
  <c r="O41" i="21"/>
  <c r="N211" i="21"/>
  <c r="Q346" i="21"/>
  <c r="N1429" i="21"/>
  <c r="M1060" i="21"/>
  <c r="P1434" i="21"/>
  <c r="S1434" i="21" s="1"/>
  <c r="T1434" i="21" s="1"/>
  <c r="Q1912" i="21"/>
  <c r="S1912" i="21" s="1"/>
  <c r="T1912" i="21" s="1"/>
  <c r="O351" i="21"/>
  <c r="N1557" i="21"/>
  <c r="O636" i="21"/>
  <c r="P532" i="21"/>
  <c r="N549" i="21"/>
  <c r="M315" i="21"/>
  <c r="Q566" i="21"/>
  <c r="S566" i="21" s="1"/>
  <c r="T566" i="21" s="1"/>
  <c r="Q571" i="21"/>
  <c r="M1382" i="21"/>
  <c r="Q696" i="21"/>
  <c r="O1138" i="21"/>
  <c r="Q119" i="21"/>
  <c r="P1968" i="21"/>
  <c r="M1885" i="21"/>
  <c r="M571" i="21"/>
  <c r="N571" i="21"/>
  <c r="Q148" i="21"/>
  <c r="Q1806" i="21"/>
  <c r="O90" i="21"/>
  <c r="N722" i="21"/>
  <c r="Q1184" i="21"/>
  <c r="O553" i="21"/>
  <c r="M1946" i="21"/>
  <c r="N1688" i="21"/>
  <c r="M1273" i="21"/>
  <c r="P1720" i="21"/>
  <c r="S1720" i="21" s="1"/>
  <c r="T1720" i="21" s="1"/>
  <c r="Q356" i="21"/>
  <c r="O996" i="21"/>
  <c r="Q289" i="21"/>
  <c r="O858" i="21"/>
  <c r="M1472" i="21"/>
  <c r="N553" i="21"/>
  <c r="P1808" i="21"/>
  <c r="Q275" i="21"/>
  <c r="Q1616" i="21"/>
  <c r="S1616" i="21" s="1"/>
  <c r="T1616" i="21" s="1"/>
  <c r="Q1175" i="21"/>
  <c r="P717" i="21"/>
  <c r="Q758" i="21"/>
  <c r="O175" i="21"/>
  <c r="M461" i="21"/>
  <c r="M101" i="21"/>
  <c r="P336" i="21"/>
  <c r="Q162" i="21"/>
  <c r="M481" i="21"/>
  <c r="P441" i="21"/>
  <c r="Q373" i="21"/>
  <c r="P1675" i="21"/>
  <c r="M1292" i="21"/>
  <c r="M860" i="21"/>
  <c r="N1722" i="21"/>
  <c r="Q740" i="21"/>
  <c r="Q1423" i="21"/>
  <c r="M1159" i="21"/>
  <c r="M907" i="21"/>
  <c r="N1988" i="21"/>
  <c r="Q992" i="21"/>
  <c r="Q1781" i="21"/>
  <c r="N140" i="21"/>
  <c r="O436" i="21"/>
  <c r="P722" i="21"/>
  <c r="P40" i="21"/>
  <c r="M1298" i="21"/>
  <c r="P1571" i="21"/>
  <c r="N101" i="21"/>
  <c r="N336" i="21"/>
  <c r="M162" i="21"/>
  <c r="N119" i="21"/>
  <c r="P481" i="21"/>
  <c r="Q1061" i="21"/>
  <c r="P1626" i="21"/>
  <c r="Q1226" i="21"/>
  <c r="S1226" i="21" s="1"/>
  <c r="T1226" i="21" s="1"/>
  <c r="M296" i="21"/>
  <c r="N92" i="21"/>
  <c r="N1292" i="21"/>
  <c r="M1798" i="21"/>
  <c r="Q942" i="21"/>
  <c r="Q84" i="21"/>
  <c r="N1900" i="21"/>
  <c r="N1816" i="21"/>
  <c r="O1731" i="21"/>
  <c r="M1906" i="21"/>
  <c r="Q595" i="21"/>
  <c r="N403" i="21"/>
  <c r="P1885" i="21"/>
  <c r="M180" i="21"/>
  <c r="P944" i="21"/>
  <c r="N1686" i="21"/>
  <c r="Q1461" i="21"/>
  <c r="Q1197" i="21"/>
  <c r="S1197" i="21" s="1"/>
  <c r="T1197" i="21" s="1"/>
  <c r="Q19" i="21"/>
  <c r="Q1969" i="21"/>
  <c r="M1850" i="21"/>
  <c r="N1770" i="21"/>
  <c r="O647" i="21"/>
  <c r="P1870" i="21"/>
  <c r="N813" i="21"/>
  <c r="Q1100" i="21"/>
  <c r="N957" i="21"/>
  <c r="P1619" i="21"/>
  <c r="S1619" i="21" s="1"/>
  <c r="T1619" i="21" s="1"/>
  <c r="P1390" i="21"/>
  <c r="P26" i="21"/>
  <c r="N2010" i="21"/>
  <c r="O1406" i="21"/>
  <c r="N527" i="21"/>
  <c r="O923" i="21"/>
  <c r="M1001" i="21"/>
  <c r="M664" i="21"/>
  <c r="Q1885" i="21"/>
  <c r="N1885" i="21"/>
  <c r="O1823" i="21"/>
  <c r="O1573" i="21"/>
  <c r="P238" i="21"/>
  <c r="Q1038" i="21"/>
  <c r="M73" i="21"/>
  <c r="O1800" i="21"/>
  <c r="Q339" i="21"/>
  <c r="P1962" i="21"/>
  <c r="M94" i="21"/>
  <c r="N918" i="21"/>
  <c r="M1624" i="21"/>
  <c r="O488" i="21"/>
  <c r="M886" i="21"/>
  <c r="M704" i="21"/>
  <c r="N704" i="21"/>
  <c r="Q1869" i="21"/>
  <c r="O1869" i="21"/>
  <c r="P1842" i="21"/>
  <c r="N1842" i="21"/>
  <c r="O28" i="21"/>
  <c r="M28" i="21"/>
  <c r="M1661" i="21"/>
  <c r="P1661" i="21"/>
  <c r="N1864" i="21"/>
  <c r="M1864" i="21"/>
  <c r="M1334" i="21"/>
  <c r="Q1334" i="21"/>
  <c r="M1659" i="21"/>
  <c r="P1659" i="21"/>
  <c r="M2003" i="21"/>
  <c r="Q2003" i="21"/>
  <c r="P1426" i="21"/>
  <c r="Q1426" i="21"/>
  <c r="M1426" i="21"/>
  <c r="N793" i="21"/>
  <c r="Q793" i="21"/>
  <c r="S793" i="21" s="1"/>
  <c r="T793" i="21" s="1"/>
  <c r="M793" i="21"/>
  <c r="P464" i="21"/>
  <c r="S464" i="21" s="1"/>
  <c r="T464" i="21" s="1"/>
  <c r="M464" i="21"/>
  <c r="O464" i="21"/>
  <c r="O1472" i="21"/>
  <c r="Q1472" i="21"/>
  <c r="P1472" i="21"/>
  <c r="P289" i="21"/>
  <c r="S289" i="21" s="1"/>
  <c r="T289" i="21" s="1"/>
  <c r="O289" i="21"/>
  <c r="P434" i="21"/>
  <c r="M434" i="21"/>
  <c r="O860" i="21"/>
  <c r="P860" i="21"/>
  <c r="S860" i="21" s="1"/>
  <c r="T860" i="21" s="1"/>
  <c r="P1175" i="21"/>
  <c r="O1175" i="21"/>
  <c r="Q1675" i="21"/>
  <c r="M1675" i="21"/>
  <c r="Q1427" i="21"/>
  <c r="S1427" i="21" s="1"/>
  <c r="T1427" i="21" s="1"/>
  <c r="O1427" i="21"/>
  <c r="N1427" i="21"/>
  <c r="O1720" i="21"/>
  <c r="N1720" i="21"/>
  <c r="Q93" i="21"/>
  <c r="M119" i="21"/>
  <c r="N1426" i="21"/>
  <c r="M1327" i="21"/>
  <c r="O1327" i="21"/>
  <c r="Q441" i="21"/>
  <c r="N441" i="21"/>
  <c r="M441" i="21"/>
  <c r="Q773" i="21"/>
  <c r="O773" i="21"/>
  <c r="N1158" i="21"/>
  <c r="O1158" i="21"/>
  <c r="O1173" i="21"/>
  <c r="P1173" i="21"/>
  <c r="M1042" i="21"/>
  <c r="Q1042" i="21"/>
  <c r="P210" i="21"/>
  <c r="O210" i="21"/>
  <c r="M835" i="21"/>
  <c r="Q835" i="21"/>
  <c r="O128" i="21"/>
  <c r="M128" i="21"/>
  <c r="M1160" i="21"/>
  <c r="Q1160" i="21"/>
  <c r="M1697" i="21"/>
  <c r="Q1697" i="21"/>
  <c r="P46" i="21"/>
  <c r="Q46" i="21"/>
  <c r="P673" i="21"/>
  <c r="O673" i="21"/>
  <c r="O569" i="21"/>
  <c r="M569" i="21"/>
  <c r="M1968" i="21"/>
  <c r="N1968" i="21"/>
  <c r="P1679" i="21"/>
  <c r="O1679" i="21"/>
  <c r="Q1679" i="21"/>
  <c r="M858" i="21"/>
  <c r="P858" i="21"/>
  <c r="Q461" i="21"/>
  <c r="P461" i="21"/>
  <c r="Q1292" i="21"/>
  <c r="O1292" i="21"/>
  <c r="Q593" i="21"/>
  <c r="N593" i="21"/>
  <c r="M553" i="21"/>
  <c r="P553" i="21"/>
  <c r="S553" i="21" s="1"/>
  <c r="T553" i="21" s="1"/>
  <c r="M1187" i="21"/>
  <c r="Q1187" i="21"/>
  <c r="P987" i="21"/>
  <c r="O987" i="21"/>
  <c r="Q987" i="21"/>
  <c r="Q1784" i="21"/>
  <c r="M321" i="21"/>
  <c r="O1293" i="21"/>
  <c r="P1931" i="21"/>
  <c r="N1469" i="21"/>
  <c r="Q1685" i="21"/>
  <c r="Q229" i="21"/>
  <c r="M146" i="21"/>
  <c r="O722" i="21"/>
  <c r="N461" i="21"/>
  <c r="P996" i="21"/>
  <c r="O336" i="21"/>
  <c r="N162" i="21"/>
  <c r="N434" i="21"/>
  <c r="N1616" i="21"/>
  <c r="O481" i="21"/>
  <c r="P1061" i="21"/>
  <c r="Q1968" i="21"/>
  <c r="O593" i="21"/>
  <c r="Q748" i="21"/>
  <c r="N1187" i="21"/>
  <c r="O793" i="21"/>
  <c r="N243" i="21"/>
  <c r="O243" i="21"/>
  <c r="O1598" i="21"/>
  <c r="M1598" i="21"/>
  <c r="N1642" i="21"/>
  <c r="Q1435" i="21"/>
  <c r="S1435" i="21" s="1"/>
  <c r="T1435" i="21" s="1"/>
  <c r="M862" i="21"/>
  <c r="O582" i="21"/>
  <c r="Q1716" i="21"/>
  <c r="M810" i="21"/>
  <c r="P476" i="21"/>
  <c r="N598" i="21"/>
  <c r="Q1987" i="21"/>
  <c r="Q1855" i="21"/>
  <c r="O1093" i="21"/>
  <c r="Q1865" i="21"/>
  <c r="M1720" i="21"/>
  <c r="Q940" i="21"/>
  <c r="N1228" i="21"/>
  <c r="O1561" i="21"/>
  <c r="Q722" i="21"/>
  <c r="N1401" i="21"/>
  <c r="Q996" i="21"/>
  <c r="N232" i="21"/>
  <c r="O654" i="21"/>
  <c r="M336" i="21"/>
  <c r="P162" i="21"/>
  <c r="Q434" i="21"/>
  <c r="P119" i="21"/>
  <c r="O1616" i="21"/>
  <c r="Q481" i="21"/>
  <c r="O1061" i="21"/>
  <c r="P593" i="21"/>
  <c r="M289" i="21"/>
  <c r="P1187" i="21"/>
  <c r="M1175" i="21"/>
  <c r="M987" i="21"/>
  <c r="N1675" i="21"/>
  <c r="N860" i="21"/>
  <c r="N1679" i="21"/>
  <c r="N464" i="21"/>
  <c r="N67" i="21"/>
  <c r="M1932" i="21"/>
  <c r="N1932" i="21"/>
  <c r="M941" i="21"/>
  <c r="P941" i="21"/>
  <c r="P1887" i="21"/>
  <c r="Q1887" i="21"/>
  <c r="O202" i="21"/>
  <c r="P202" i="21"/>
  <c r="O1714" i="21"/>
  <c r="M1714" i="21"/>
  <c r="Q771" i="21"/>
  <c r="S771" i="21" s="1"/>
  <c r="T771" i="21" s="1"/>
  <c r="O771" i="21"/>
  <c r="M963" i="21"/>
  <c r="O963" i="21"/>
  <c r="Q866" i="21"/>
  <c r="S866" i="21" s="1"/>
  <c r="T866" i="21" s="1"/>
  <c r="N866" i="21"/>
  <c r="Q1593" i="21"/>
  <c r="N1593" i="21"/>
  <c r="Q368" i="21"/>
  <c r="O368" i="21"/>
  <c r="O1625" i="21"/>
  <c r="P1625" i="21"/>
  <c r="P677" i="21"/>
  <c r="N677" i="21"/>
  <c r="Q1858" i="21"/>
  <c r="O1858" i="21"/>
  <c r="N1771" i="21"/>
  <c r="Q1771" i="21"/>
  <c r="Q357" i="21"/>
  <c r="M357" i="21"/>
  <c r="Q730" i="21"/>
  <c r="M730" i="21"/>
  <c r="M1547" i="21"/>
  <c r="P1547" i="21"/>
  <c r="M369" i="21"/>
  <c r="P369" i="21"/>
  <c r="Q369" i="21"/>
  <c r="P908" i="21"/>
  <c r="O908" i="21"/>
  <c r="O622" i="21"/>
  <c r="N622" i="21"/>
  <c r="Q1897" i="21"/>
  <c r="M1362" i="21"/>
  <c r="M647" i="21"/>
  <c r="M677" i="21"/>
  <c r="N1902" i="21"/>
  <c r="M1847" i="21"/>
  <c r="N1573" i="21"/>
  <c r="M1197" i="21"/>
  <c r="P706" i="21"/>
  <c r="O180" i="21"/>
  <c r="Q944" i="21"/>
  <c r="P1593" i="21"/>
  <c r="P730" i="21"/>
  <c r="Q1711" i="21"/>
  <c r="S1711" i="21" s="1"/>
  <c r="T1711" i="21" s="1"/>
  <c r="P460" i="21"/>
  <c r="Q532" i="21"/>
  <c r="Q202" i="21"/>
  <c r="O570" i="21"/>
  <c r="O161" i="21"/>
  <c r="M1055" i="21"/>
  <c r="N315" i="21"/>
  <c r="N1619" i="21"/>
  <c r="N1806" i="21"/>
  <c r="P1622" i="21"/>
  <c r="P963" i="21"/>
  <c r="S963" i="21" s="1"/>
  <c r="T963" i="21" s="1"/>
  <c r="P1858" i="21"/>
  <c r="M1816" i="21"/>
  <c r="Q1181" i="21"/>
  <c r="S1181" i="21" s="1"/>
  <c r="T1181" i="21" s="1"/>
  <c r="M1896" i="21"/>
  <c r="N420" i="21"/>
  <c r="N1242" i="21"/>
  <c r="N1313" i="21"/>
  <c r="M368" i="21"/>
  <c r="M771" i="21"/>
  <c r="N1280" i="21"/>
  <c r="M1054" i="21"/>
  <c r="Q377" i="21"/>
  <c r="P19" i="21"/>
  <c r="S19" i="21" s="1"/>
  <c r="T19" i="21" s="1"/>
  <c r="P1826" i="21"/>
  <c r="M138" i="21"/>
  <c r="N531" i="21"/>
  <c r="O543" i="21"/>
  <c r="Q960" i="21"/>
  <c r="S960" i="21" s="1"/>
  <c r="T960" i="21" s="1"/>
  <c r="O1895" i="21"/>
  <c r="P976" i="21"/>
  <c r="M375" i="21"/>
  <c r="O1364" i="21"/>
  <c r="P1770" i="21"/>
  <c r="P1120" i="21"/>
  <c r="P1624" i="21"/>
  <c r="S1624" i="21" s="1"/>
  <c r="T1624" i="21" s="1"/>
  <c r="P910" i="21"/>
  <c r="N1660" i="21"/>
  <c r="P247" i="21"/>
  <c r="M241" i="21"/>
  <c r="P1882" i="21"/>
  <c r="S1882" i="21" s="1"/>
  <c r="T1882" i="21" s="1"/>
  <c r="N364" i="21"/>
  <c r="N1107" i="21"/>
  <c r="N303" i="21"/>
  <c r="Q1950" i="21"/>
  <c r="N1930" i="21"/>
  <c r="P1930" i="21"/>
  <c r="N1011" i="21"/>
  <c r="P1011" i="21"/>
  <c r="O643" i="21"/>
  <c r="P643" i="21"/>
  <c r="N387" i="21"/>
  <c r="M387" i="21"/>
  <c r="M672" i="21"/>
  <c r="O672" i="21"/>
  <c r="O167" i="21"/>
  <c r="M167" i="21"/>
  <c r="M743" i="21"/>
  <c r="P743" i="21"/>
  <c r="Q1748" i="21"/>
  <c r="P1748" i="21"/>
  <c r="Q1379" i="21"/>
  <c r="M1379" i="21"/>
  <c r="Q112" i="21"/>
  <c r="M112" i="21"/>
  <c r="Q1222" i="21"/>
  <c r="M1222" i="21"/>
  <c r="Q586" i="21"/>
  <c r="O586" i="21"/>
  <c r="N1496" i="21"/>
  <c r="Q1496" i="21"/>
  <c r="M666" i="21"/>
  <c r="N666" i="21"/>
  <c r="P1407" i="21"/>
  <c r="N1407" i="21"/>
  <c r="P1798" i="21"/>
  <c r="M1823" i="21"/>
  <c r="M1304" i="21"/>
  <c r="P647" i="21"/>
  <c r="S647" i="21" s="1"/>
  <c r="T647" i="21" s="1"/>
  <c r="Q677" i="21"/>
  <c r="P1573" i="21"/>
  <c r="O1547" i="21"/>
  <c r="O1593" i="21"/>
  <c r="M1189" i="21"/>
  <c r="P1465" i="21"/>
  <c r="N460" i="21"/>
  <c r="M1625" i="21"/>
  <c r="M1604" i="21"/>
  <c r="Q1055" i="21"/>
  <c r="S1055" i="21" s="1"/>
  <c r="T1055" i="21" s="1"/>
  <c r="O549" i="21"/>
  <c r="P1900" i="21"/>
  <c r="O1805" i="21"/>
  <c r="Q315" i="21"/>
  <c r="S315" i="21" s="1"/>
  <c r="T315" i="21" s="1"/>
  <c r="M1619" i="21"/>
  <c r="Q1687" i="21"/>
  <c r="S1687" i="21" s="1"/>
  <c r="T1687" i="21" s="1"/>
  <c r="P635" i="21"/>
  <c r="P1816" i="21"/>
  <c r="S1816" i="21" s="1"/>
  <c r="T1816" i="21" s="1"/>
  <c r="N1896" i="21"/>
  <c r="O1242" i="21"/>
  <c r="M978" i="21"/>
  <c r="P368" i="21"/>
  <c r="P697" i="21"/>
  <c r="P843" i="21"/>
  <c r="P891" i="21"/>
  <c r="S891" i="21" s="1"/>
  <c r="T891" i="21" s="1"/>
  <c r="Q1962" i="21"/>
  <c r="O696" i="21"/>
  <c r="O1854" i="21"/>
  <c r="P1098" i="21"/>
  <c r="S1098" i="21" s="1"/>
  <c r="T1098" i="21" s="1"/>
  <c r="N821" i="21"/>
  <c r="P1432" i="21"/>
  <c r="O830" i="21"/>
  <c r="M81" i="21"/>
  <c r="M560" i="21"/>
  <c r="O972" i="21"/>
  <c r="M48" i="21"/>
  <c r="P1809" i="21"/>
  <c r="S1809" i="21" s="1"/>
  <c r="T1809" i="21" s="1"/>
  <c r="N270" i="21"/>
  <c r="M1936" i="21"/>
  <c r="P348" i="21"/>
  <c r="Q1932" i="21"/>
  <c r="N662" i="21"/>
  <c r="N1894" i="21"/>
  <c r="N694" i="21"/>
  <c r="N1607" i="21"/>
  <c r="O1200" i="21"/>
  <c r="P1928" i="21"/>
  <c r="O1798" i="21"/>
  <c r="Q706" i="21"/>
  <c r="P180" i="21"/>
  <c r="Q238" i="21"/>
  <c r="M944" i="21"/>
  <c r="Q1547" i="21"/>
  <c r="M1289" i="21"/>
  <c r="M574" i="21"/>
  <c r="N357" i="21"/>
  <c r="M866" i="21"/>
  <c r="P1771" i="21"/>
  <c r="Q1625" i="21"/>
  <c r="M1900" i="21"/>
  <c r="O1887" i="21"/>
  <c r="P1242" i="21"/>
  <c r="P661" i="21"/>
  <c r="S661" i="21" s="1"/>
  <c r="T661" i="21" s="1"/>
  <c r="M765" i="21"/>
  <c r="Q843" i="21"/>
  <c r="N1752" i="21"/>
  <c r="Q1432" i="21"/>
  <c r="O864" i="21"/>
  <c r="O1850" i="21"/>
  <c r="N747" i="21"/>
  <c r="Q1886" i="21"/>
  <c r="Q515" i="21"/>
  <c r="S515" i="21" s="1"/>
  <c r="T515" i="21" s="1"/>
  <c r="P1872" i="21"/>
  <c r="N508" i="21"/>
  <c r="M488" i="21"/>
  <c r="P68" i="21"/>
  <c r="M1057" i="21"/>
  <c r="P935" i="21"/>
  <c r="S935" i="21" s="1"/>
  <c r="T935" i="21" s="1"/>
  <c r="M1022" i="21"/>
  <c r="N482" i="21"/>
  <c r="M277" i="21"/>
  <c r="N991" i="21"/>
  <c r="O991" i="21"/>
  <c r="M1213" i="21"/>
  <c r="O1213" i="21"/>
  <c r="N1582" i="21"/>
  <c r="P1582" i="21"/>
  <c r="N199" i="21"/>
  <c r="M199" i="21"/>
  <c r="O948" i="21"/>
  <c r="M948" i="21"/>
  <c r="P948" i="21"/>
  <c r="M1384" i="21"/>
  <c r="Q1384" i="21"/>
  <c r="N1225" i="21"/>
  <c r="Q1225" i="21"/>
  <c r="O114" i="21"/>
  <c r="Q114" i="21"/>
  <c r="P709" i="21"/>
  <c r="O709" i="21"/>
  <c r="N1328" i="21"/>
  <c r="Q1328" i="21"/>
  <c r="O1410" i="21"/>
  <c r="P1410" i="21"/>
  <c r="P420" i="21"/>
  <c r="O420" i="21"/>
  <c r="P84" i="21"/>
  <c r="M84" i="21"/>
  <c r="O1980" i="21"/>
  <c r="P1980" i="21"/>
  <c r="N1325" i="21"/>
  <c r="O1325" i="21"/>
  <c r="Q1280" i="21"/>
  <c r="P1280" i="21"/>
  <c r="N942" i="21"/>
  <c r="M942" i="21"/>
  <c r="Q1539" i="21"/>
  <c r="N1539" i="21"/>
  <c r="O1539" i="21"/>
  <c r="P1868" i="21"/>
  <c r="N1868" i="21"/>
  <c r="O849" i="21"/>
  <c r="P849" i="21"/>
  <c r="N116" i="21"/>
  <c r="O116" i="21"/>
  <c r="P547" i="21"/>
  <c r="Q547" i="21"/>
  <c r="M1106" i="21"/>
  <c r="P1106" i="21"/>
  <c r="P791" i="21"/>
  <c r="Q791" i="21"/>
  <c r="P333" i="21"/>
  <c r="N333" i="21"/>
  <c r="P1065" i="21"/>
  <c r="M1065" i="21"/>
  <c r="M1834" i="21"/>
  <c r="Q1834" i="21"/>
  <c r="O735" i="21"/>
  <c r="N735" i="21"/>
  <c r="P1163" i="21"/>
  <c r="Q1163" i="21"/>
  <c r="N1181" i="21"/>
  <c r="M1181" i="21"/>
  <c r="P1604" i="21"/>
  <c r="S1604" i="21" s="1"/>
  <c r="T1604" i="21" s="1"/>
  <c r="O1604" i="21"/>
  <c r="P73" i="21"/>
  <c r="N73" i="21"/>
  <c r="M1870" i="21"/>
  <c r="N1870" i="21"/>
  <c r="P88" i="21"/>
  <c r="M88" i="21"/>
  <c r="N1711" i="21"/>
  <c r="O1711" i="21"/>
  <c r="M1390" i="21"/>
  <c r="O1390" i="21"/>
  <c r="P978" i="21"/>
  <c r="S978" i="21" s="1"/>
  <c r="T978" i="21" s="1"/>
  <c r="N978" i="21"/>
  <c r="M1800" i="21"/>
  <c r="P1800" i="21"/>
  <c r="S1800" i="21" s="1"/>
  <c r="T1800" i="21" s="1"/>
  <c r="M161" i="21"/>
  <c r="P161" i="21"/>
  <c r="S161" i="21" s="1"/>
  <c r="T161" i="21" s="1"/>
  <c r="M813" i="21"/>
  <c r="P813" i="21"/>
  <c r="S813" i="21" s="1"/>
  <c r="T813" i="21" s="1"/>
  <c r="O1897" i="21"/>
  <c r="N1897" i="21"/>
  <c r="Q1622" i="21"/>
  <c r="N1622" i="21"/>
  <c r="Q1465" i="21"/>
  <c r="O1465" i="21"/>
  <c r="Q291" i="21"/>
  <c r="M291" i="21"/>
  <c r="P957" i="21"/>
  <c r="S957" i="21" s="1"/>
  <c r="T957" i="21" s="1"/>
  <c r="O957" i="21"/>
  <c r="N1135" i="21"/>
  <c r="Q1135" i="21"/>
  <c r="O705" i="21"/>
  <c r="Q705" i="21"/>
  <c r="S705" i="21" s="1"/>
  <c r="T705" i="21" s="1"/>
  <c r="Q1069" i="21"/>
  <c r="O1069" i="21"/>
  <c r="N1043" i="21"/>
  <c r="M1043" i="21"/>
  <c r="O422" i="21"/>
  <c r="N422" i="21"/>
  <c r="Q852" i="21"/>
  <c r="P852" i="21"/>
  <c r="O852" i="21"/>
  <c r="Q1596" i="21"/>
  <c r="N1596" i="21"/>
  <c r="P1596" i="21"/>
  <c r="M1315" i="21"/>
  <c r="Q1315" i="21"/>
  <c r="N1315" i="21"/>
  <c r="M1727" i="21"/>
  <c r="O1727" i="21"/>
  <c r="Q1727" i="21"/>
  <c r="M824" i="21"/>
  <c r="N824" i="21"/>
  <c r="P824" i="21"/>
  <c r="O581" i="21"/>
  <c r="N581" i="21"/>
  <c r="P581" i="21"/>
  <c r="Q280" i="21"/>
  <c r="O280" i="21"/>
  <c r="P474" i="21"/>
  <c r="M474" i="21"/>
  <c r="O474" i="21"/>
  <c r="Q949" i="21"/>
  <c r="M949" i="21"/>
  <c r="N1409" i="21"/>
  <c r="O1409" i="21"/>
  <c r="Q1409" i="21"/>
  <c r="P223" i="21"/>
  <c r="O223" i="21"/>
  <c r="N223" i="21"/>
  <c r="N350" i="21"/>
  <c r="O350" i="21"/>
  <c r="P350" i="21"/>
  <c r="S350" i="21" s="1"/>
  <c r="T350" i="21" s="1"/>
  <c r="M1393" i="21"/>
  <c r="P1393" i="21"/>
  <c r="O1393" i="21"/>
  <c r="M99" i="21"/>
  <c r="O99" i="21"/>
  <c r="N99" i="21"/>
  <c r="M1949" i="21"/>
  <c r="P1949" i="21"/>
  <c r="N1949" i="21"/>
  <c r="Q1655" i="21"/>
  <c r="P1655" i="21"/>
  <c r="O1655" i="21"/>
  <c r="P183" i="21"/>
  <c r="O183" i="21"/>
  <c r="N183" i="21"/>
  <c r="P1008" i="21"/>
  <c r="N1008" i="21"/>
  <c r="M1008" i="21"/>
  <c r="O1317" i="21"/>
  <c r="P1317" i="21"/>
  <c r="N1317" i="21"/>
  <c r="O1612" i="21"/>
  <c r="N1612" i="21"/>
  <c r="Q1612" i="21"/>
  <c r="N309" i="21"/>
  <c r="Q309" i="21"/>
  <c r="P309" i="21"/>
  <c r="N31" i="21"/>
  <c r="O31" i="21"/>
  <c r="M1119" i="21"/>
  <c r="P1119" i="21"/>
  <c r="N1119" i="21"/>
  <c r="M638" i="21"/>
  <c r="Q638" i="21"/>
  <c r="S638" i="21" s="1"/>
  <c r="T638" i="21" s="1"/>
  <c r="O638" i="21"/>
  <c r="P1542" i="21"/>
  <c r="S1542" i="21" s="1"/>
  <c r="T1542" i="21" s="1"/>
  <c r="N1542" i="21"/>
  <c r="O208" i="21"/>
  <c r="P208" i="21"/>
  <c r="S208" i="21" s="1"/>
  <c r="T208" i="21" s="1"/>
  <c r="M208" i="21"/>
  <c r="P1311" i="21"/>
  <c r="O1311" i="21"/>
  <c r="N57" i="21"/>
  <c r="Q57" i="21"/>
  <c r="O57" i="21"/>
  <c r="M249" i="21"/>
  <c r="Q249" i="21"/>
  <c r="P1182" i="21"/>
  <c r="O1182" i="21"/>
  <c r="Q1182" i="21"/>
  <c r="O737" i="21"/>
  <c r="N737" i="21"/>
  <c r="M1255" i="21"/>
  <c r="Q1255" i="21"/>
  <c r="M431" i="21"/>
  <c r="P431" i="21"/>
  <c r="O1428" i="21"/>
  <c r="P1428" i="21"/>
  <c r="M1428" i="21"/>
  <c r="O1915" i="21"/>
  <c r="M1915" i="21"/>
  <c r="P1915" i="21"/>
  <c r="N491" i="21"/>
  <c r="O491" i="21"/>
  <c r="M660" i="21"/>
  <c r="N660" i="21"/>
  <c r="N304" i="21"/>
  <c r="O304" i="21"/>
  <c r="P934" i="21"/>
  <c r="M934" i="21"/>
  <c r="P1537" i="21"/>
  <c r="N1537" i="21"/>
  <c r="M757" i="21"/>
  <c r="O757" i="21"/>
  <c r="P1078" i="21"/>
  <c r="M1078" i="21"/>
  <c r="Q986" i="21"/>
  <c r="P986" i="21"/>
  <c r="N396" i="21"/>
  <c r="Q396" i="21"/>
  <c r="O221" i="21"/>
  <c r="N221" i="21"/>
  <c r="N1307" i="21"/>
  <c r="P1307" i="21"/>
  <c r="N15" i="21"/>
  <c r="O15" i="21"/>
  <c r="Q1543" i="21"/>
  <c r="O1543" i="21"/>
  <c r="M271" i="21"/>
  <c r="O271" i="21"/>
  <c r="O648" i="21"/>
  <c r="P648" i="21"/>
  <c r="M1597" i="21"/>
  <c r="Q1597" i="21"/>
  <c r="P1436" i="21"/>
  <c r="O1436" i="21"/>
  <c r="M1782" i="21"/>
  <c r="Q1782" i="21"/>
  <c r="P1210" i="21"/>
  <c r="M1210" i="21"/>
  <c r="O556" i="21"/>
  <c r="M556" i="21"/>
  <c r="Q1528" i="21"/>
  <c r="P1528" i="21"/>
  <c r="M207" i="21"/>
  <c r="P207" i="21"/>
  <c r="O320" i="21"/>
  <c r="N320" i="21"/>
  <c r="M1739" i="21"/>
  <c r="N1702" i="21"/>
  <c r="M1030" i="21"/>
  <c r="P1030" i="21"/>
  <c r="N1142" i="21"/>
  <c r="P1142" i="21"/>
  <c r="N388" i="21"/>
  <c r="O388" i="21"/>
  <c r="Q388" i="21"/>
  <c r="N787" i="21"/>
  <c r="Q787" i="21"/>
  <c r="P787" i="21"/>
  <c r="O889" i="21"/>
  <c r="N889" i="21"/>
  <c r="O212" i="21"/>
  <c r="M212" i="21"/>
  <c r="P212" i="21"/>
  <c r="N1637" i="21"/>
  <c r="Q1637" i="21"/>
  <c r="O1637" i="21"/>
  <c r="O47" i="21"/>
  <c r="Q47" i="21"/>
  <c r="O337" i="21"/>
  <c r="Q337" i="21"/>
  <c r="P337" i="21"/>
  <c r="P477" i="21"/>
  <c r="M477" i="21"/>
  <c r="O477" i="21"/>
  <c r="M40" i="21"/>
  <c r="N711" i="21"/>
  <c r="N927" i="21"/>
  <c r="N1519" i="21"/>
  <c r="P221" i="21"/>
  <c r="S221" i="21" s="1"/>
  <c r="T221" i="21" s="1"/>
  <c r="N986" i="21"/>
  <c r="Q1537" i="21"/>
  <c r="P491" i="21"/>
  <c r="N296" i="21"/>
  <c r="M889" i="21"/>
  <c r="N1199" i="21"/>
  <c r="P1409" i="21"/>
  <c r="P249" i="21"/>
  <c r="Q737" i="21"/>
  <c r="Q431" i="21"/>
  <c r="M309" i="21"/>
  <c r="O1170" i="21"/>
  <c r="M1170" i="21"/>
  <c r="M1491" i="21"/>
  <c r="Q1491" i="21"/>
  <c r="P1040" i="21"/>
  <c r="M1649" i="21"/>
  <c r="Q536" i="21"/>
  <c r="Q1901" i="21"/>
  <c r="N1901" i="21"/>
  <c r="Q1285" i="21"/>
  <c r="P1285" i="21"/>
  <c r="P188" i="21"/>
  <c r="Q188" i="21"/>
  <c r="N1272" i="21"/>
  <c r="P1272" i="21"/>
  <c r="P442" i="21"/>
  <c r="S442" i="21" s="1"/>
  <c r="T442" i="21" s="1"/>
  <c r="N442" i="21"/>
  <c r="P1918" i="21"/>
  <c r="M1918" i="21"/>
  <c r="O1730" i="21"/>
  <c r="P1730" i="21"/>
  <c r="Q412" i="21"/>
  <c r="O412" i="21"/>
  <c r="P412" i="21"/>
  <c r="P538" i="21"/>
  <c r="S538" i="21" s="1"/>
  <c r="T538" i="21" s="1"/>
  <c r="N538" i="21"/>
  <c r="M538" i="21"/>
  <c r="N1832" i="21"/>
  <c r="O1832" i="21"/>
  <c r="Q411" i="21"/>
  <c r="S411" i="21" s="1"/>
  <c r="T411" i="21" s="1"/>
  <c r="N411" i="21"/>
  <c r="O881" i="21"/>
  <c r="Q881" i="21"/>
  <c r="P881" i="21"/>
  <c r="N353" i="21"/>
  <c r="O353" i="21"/>
  <c r="M353" i="21"/>
  <c r="O632" i="21"/>
  <c r="M140" i="21"/>
  <c r="P655" i="21"/>
  <c r="Q195" i="21"/>
  <c r="P1696" i="21"/>
  <c r="Q1024" i="21"/>
  <c r="Q1043" i="21"/>
  <c r="O67" i="21"/>
  <c r="M1901" i="21"/>
  <c r="M584" i="21"/>
  <c r="O1215" i="21"/>
  <c r="P521" i="21"/>
  <c r="Q507" i="21"/>
  <c r="S507" i="21" s="1"/>
  <c r="T507" i="21" s="1"/>
  <c r="O107" i="21"/>
  <c r="Q1804" i="21"/>
  <c r="S1804" i="21" s="1"/>
  <c r="T1804" i="21" s="1"/>
  <c r="O1063" i="21"/>
  <c r="N742" i="21"/>
  <c r="O1392" i="21"/>
  <c r="O396" i="21"/>
  <c r="O43" i="21"/>
  <c r="Q934" i="21"/>
  <c r="O1596" i="21"/>
  <c r="Q1832" i="21"/>
  <c r="O1315" i="21"/>
  <c r="M411" i="21"/>
  <c r="P353" i="21"/>
  <c r="S353" i="21" s="1"/>
  <c r="T353" i="21" s="1"/>
  <c r="Q31" i="21"/>
  <c r="S31" i="21" s="1"/>
  <c r="T31" i="21" s="1"/>
  <c r="P1637" i="21"/>
  <c r="M581" i="21"/>
  <c r="Q474" i="21"/>
  <c r="P57" i="21"/>
  <c r="S57" i="21" s="1"/>
  <c r="T57" i="21" s="1"/>
  <c r="Q223" i="21"/>
  <c r="Q1393" i="21"/>
  <c r="M1182" i="21"/>
  <c r="M1069" i="21"/>
  <c r="N1655" i="21"/>
  <c r="N1255" i="21"/>
  <c r="Q1317" i="21"/>
  <c r="N1915" i="21"/>
  <c r="Q1849" i="21"/>
  <c r="N1849" i="21"/>
  <c r="O1362" i="21"/>
  <c r="P1213" i="21"/>
  <c r="S1213" i="21" s="1"/>
  <c r="T1213" i="21" s="1"/>
  <c r="M238" i="21"/>
  <c r="Q1838" i="21"/>
  <c r="Q460" i="21"/>
  <c r="P1806" i="21"/>
  <c r="Q333" i="21"/>
  <c r="P199" i="21"/>
  <c r="Q632" i="21"/>
  <c r="Q140" i="21"/>
  <c r="S140" i="21" s="1"/>
  <c r="T140" i="21" s="1"/>
  <c r="O904" i="21"/>
  <c r="Q655" i="21"/>
  <c r="O608" i="21"/>
  <c r="N195" i="21"/>
  <c r="N626" i="21"/>
  <c r="Q40" i="21"/>
  <c r="P711" i="21"/>
  <c r="M2001" i="21"/>
  <c r="P1977" i="21"/>
  <c r="N1024" i="21"/>
  <c r="O1782" i="21"/>
  <c r="M971" i="21"/>
  <c r="Q713" i="21"/>
  <c r="N1825" i="21"/>
  <c r="O1043" i="21"/>
  <c r="P1073" i="21"/>
  <c r="O1372" i="21"/>
  <c r="P320" i="21"/>
  <c r="Q1608" i="21"/>
  <c r="S1608" i="21" s="1"/>
  <c r="T1608" i="21" s="1"/>
  <c r="P443" i="21"/>
  <c r="M442" i="21"/>
  <c r="P1923" i="21"/>
  <c r="Q58" i="21"/>
  <c r="S58" i="21" s="1"/>
  <c r="T58" i="21" s="1"/>
  <c r="Q1436" i="21"/>
  <c r="Q1918" i="21"/>
  <c r="P1901" i="21"/>
  <c r="N1345" i="21"/>
  <c r="M1517" i="21"/>
  <c r="N400" i="21"/>
  <c r="N1030" i="21"/>
  <c r="M648" i="21"/>
  <c r="M1528" i="21"/>
  <c r="P1776" i="21"/>
  <c r="M705" i="21"/>
  <c r="N187" i="21"/>
  <c r="M36" i="21"/>
  <c r="M1543" i="21"/>
  <c r="M1479" i="21"/>
  <c r="M422" i="21"/>
  <c r="O584" i="21"/>
  <c r="N837" i="21"/>
  <c r="N700" i="21"/>
  <c r="M42" i="21"/>
  <c r="Q808" i="21"/>
  <c r="P556" i="21"/>
  <c r="Q1695" i="21"/>
  <c r="Q265" i="21"/>
  <c r="N1279" i="21"/>
  <c r="O1117" i="21"/>
  <c r="Q1210" i="21"/>
  <c r="P669" i="21"/>
  <c r="P15" i="21"/>
  <c r="O1628" i="21"/>
  <c r="Q1335" i="21"/>
  <c r="P1114" i="21"/>
  <c r="M1821" i="21"/>
  <c r="M1526" i="21"/>
  <c r="M544" i="21"/>
  <c r="Q406" i="21"/>
  <c r="M1840" i="21"/>
  <c r="Q1307" i="21"/>
  <c r="O1167" i="21"/>
  <c r="O828" i="21"/>
  <c r="M1804" i="21"/>
  <c r="N1121" i="21"/>
  <c r="Q1063" i="21"/>
  <c r="M221" i="21"/>
  <c r="Q742" i="21"/>
  <c r="M1392" i="21"/>
  <c r="P43" i="21"/>
  <c r="M986" i="21"/>
  <c r="O1078" i="21"/>
  <c r="Q1730" i="21"/>
  <c r="N757" i="21"/>
  <c r="N852" i="21"/>
  <c r="N106" i="21"/>
  <c r="O934" i="21"/>
  <c r="M304" i="21"/>
  <c r="M412" i="21"/>
  <c r="Q660" i="21"/>
  <c r="M1596" i="21"/>
  <c r="O538" i="21"/>
  <c r="O787" i="21"/>
  <c r="M1103" i="21"/>
  <c r="P1315" i="21"/>
  <c r="O411" i="21"/>
  <c r="Q1142" i="21"/>
  <c r="N958" i="21"/>
  <c r="M881" i="21"/>
  <c r="M31" i="21"/>
  <c r="Q824" i="21"/>
  <c r="N1551" i="21"/>
  <c r="Q1119" i="21"/>
  <c r="Q581" i="21"/>
  <c r="N638" i="21"/>
  <c r="M47" i="21"/>
  <c r="O1542" i="21"/>
  <c r="P280" i="21"/>
  <c r="M1668" i="21"/>
  <c r="N474" i="21"/>
  <c r="N1311" i="21"/>
  <c r="O949" i="21"/>
  <c r="N1982" i="21"/>
  <c r="M1409" i="21"/>
  <c r="M223" i="21"/>
  <c r="M350" i="21"/>
  <c r="Q99" i="21"/>
  <c r="S99" i="21" s="1"/>
  <c r="T99" i="21" s="1"/>
  <c r="Q1949" i="21"/>
  <c r="P1255" i="21"/>
  <c r="Q1008" i="21"/>
  <c r="M343" i="21"/>
  <c r="M421" i="21"/>
  <c r="M1048" i="21"/>
  <c r="O1048" i="21"/>
  <c r="P324" i="21"/>
  <c r="O324" i="21"/>
  <c r="N37" i="21"/>
  <c r="M37" i="21"/>
  <c r="O155" i="21"/>
  <c r="P155" i="21"/>
  <c r="Q159" i="21"/>
  <c r="O159" i="21"/>
  <c r="O1499" i="21"/>
  <c r="M1499" i="21"/>
  <c r="N1499" i="21"/>
  <c r="P1499" i="21"/>
  <c r="Q1499" i="21"/>
  <c r="P896" i="21"/>
  <c r="O896" i="21"/>
  <c r="N867" i="21"/>
  <c r="P867" i="21"/>
  <c r="Q867" i="21"/>
  <c r="P1570" i="21"/>
  <c r="N1570" i="21"/>
  <c r="Q1729" i="21"/>
  <c r="N1729" i="21"/>
  <c r="O1533" i="21"/>
  <c r="M1533" i="21"/>
  <c r="P1940" i="21"/>
  <c r="N1940" i="21"/>
  <c r="Q505" i="21"/>
  <c r="O505" i="21"/>
  <c r="M587" i="21"/>
  <c r="P587" i="21"/>
  <c r="P1986" i="21"/>
  <c r="Q1986" i="21"/>
  <c r="Q767" i="21"/>
  <c r="P767" i="21"/>
  <c r="P1715" i="21"/>
  <c r="M1715" i="21"/>
  <c r="M21" i="21"/>
  <c r="Q21" i="21"/>
  <c r="P1975" i="21"/>
  <c r="N1975" i="21"/>
  <c r="M1975" i="21"/>
  <c r="Q1012" i="21"/>
  <c r="M1012" i="21"/>
  <c r="N132" i="21"/>
  <c r="M132" i="21"/>
  <c r="O1450" i="21"/>
  <c r="N1450" i="21"/>
  <c r="O681" i="21"/>
  <c r="Q681" i="21"/>
  <c r="P681" i="21"/>
  <c r="O1998" i="21"/>
  <c r="M1998" i="21"/>
  <c r="O558" i="21"/>
  <c r="M558" i="21"/>
  <c r="M1878" i="21"/>
  <c r="O1878" i="21"/>
  <c r="M290" i="21"/>
  <c r="N290" i="21"/>
  <c r="Q224" i="21"/>
  <c r="M224" i="21"/>
  <c r="P224" i="21"/>
  <c r="Q1810" i="21"/>
  <c r="P1810" i="21"/>
  <c r="Q1736" i="21"/>
  <c r="P1736" i="21"/>
  <c r="M1736" i="21"/>
  <c r="N198" i="21"/>
  <c r="M198" i="21"/>
  <c r="N78" i="21"/>
  <c r="O78" i="21"/>
  <c r="N1208" i="21"/>
  <c r="M1208" i="21"/>
  <c r="P239" i="21"/>
  <c r="Q239" i="21"/>
  <c r="N1112" i="21"/>
  <c r="M1112" i="21"/>
  <c r="N52" i="21"/>
  <c r="P52" i="21"/>
  <c r="O745" i="21"/>
  <c r="P745" i="21"/>
  <c r="O1464" i="21"/>
  <c r="N1464" i="21"/>
  <c r="N1797" i="21"/>
  <c r="O1797" i="21"/>
  <c r="O520" i="21"/>
  <c r="N520" i="21"/>
  <c r="P929" i="21"/>
  <c r="N929" i="21"/>
  <c r="Q1400" i="21"/>
  <c r="N1400" i="21"/>
  <c r="P1051" i="21"/>
  <c r="Q1051" i="21"/>
  <c r="O1051" i="21"/>
  <c r="M1631" i="21"/>
  <c r="N1631" i="21"/>
  <c r="Q1631" i="21"/>
  <c r="S1631" i="21" s="1"/>
  <c r="T1631" i="21" s="1"/>
  <c r="Q136" i="21"/>
  <c r="O136" i="21"/>
  <c r="P136" i="21"/>
  <c r="N136" i="21"/>
  <c r="O1610" i="21"/>
  <c r="N1610" i="21"/>
  <c r="N1504" i="21"/>
  <c r="O1504" i="21"/>
  <c r="M1504" i="21"/>
  <c r="P1504" i="21"/>
  <c r="O425" i="21"/>
  <c r="M425" i="21"/>
  <c r="Q425" i="21"/>
  <c r="P425" i="21"/>
  <c r="Q178" i="21"/>
  <c r="O178" i="21"/>
  <c r="N178" i="21"/>
  <c r="P178" i="21"/>
  <c r="M76" i="21"/>
  <c r="N76" i="21"/>
  <c r="Q76" i="21"/>
  <c r="O76" i="21"/>
  <c r="M1974" i="21"/>
  <c r="O1974" i="21"/>
  <c r="N1974" i="21"/>
  <c r="O169" i="21"/>
  <c r="M169" i="21"/>
  <c r="P169" i="21"/>
  <c r="N169" i="21"/>
  <c r="Q169" i="21"/>
  <c r="O563" i="21"/>
  <c r="N563" i="21"/>
  <c r="M563" i="21"/>
  <c r="P563" i="21"/>
  <c r="Q244" i="21"/>
  <c r="M244" i="21"/>
  <c r="O244" i="21"/>
  <c r="P244" i="21"/>
  <c r="P1966" i="21"/>
  <c r="M1966" i="21"/>
  <c r="Q920" i="21"/>
  <c r="N920" i="21"/>
  <c r="O920" i="21"/>
  <c r="M920" i="21"/>
  <c r="Q392" i="21"/>
  <c r="P392" i="21"/>
  <c r="O392" i="21"/>
  <c r="N392" i="21"/>
  <c r="N391" i="21"/>
  <c r="P391" i="21"/>
  <c r="Q391" i="21"/>
  <c r="O1488" i="21"/>
  <c r="N1488" i="21"/>
  <c r="Q1488" i="21"/>
  <c r="M1488" i="21"/>
  <c r="P1185" i="21"/>
  <c r="Q1185" i="21"/>
  <c r="O1741" i="21"/>
  <c r="N1741" i="21"/>
  <c r="M1741" i="21"/>
  <c r="P1741" i="21"/>
  <c r="Q1741" i="21"/>
  <c r="Q1366" i="21"/>
  <c r="S1366" i="21" s="1"/>
  <c r="T1366" i="21" s="1"/>
  <c r="O1366" i="21"/>
  <c r="N1366" i="21"/>
  <c r="M1366" i="21"/>
  <c r="O875" i="21"/>
  <c r="M875" i="21"/>
  <c r="N875" i="21"/>
  <c r="P509" i="21"/>
  <c r="Q509" i="21"/>
  <c r="P432" i="21"/>
  <c r="M432" i="21"/>
  <c r="O1265" i="21"/>
  <c r="Q1265" i="21"/>
  <c r="S1265" i="21" s="1"/>
  <c r="T1265" i="21" s="1"/>
  <c r="N1322" i="21"/>
  <c r="O1322" i="21"/>
  <c r="N572" i="21"/>
  <c r="Q572" i="21"/>
  <c r="P1494" i="21"/>
  <c r="M1494" i="21"/>
  <c r="Q890" i="21"/>
  <c r="N890" i="21"/>
  <c r="M890" i="21"/>
  <c r="O529" i="21"/>
  <c r="Q529" i="21"/>
  <c r="M529" i="21"/>
  <c r="P529" i="21"/>
  <c r="M753" i="21"/>
  <c r="P753" i="21"/>
  <c r="Q753" i="21"/>
  <c r="O753" i="21"/>
  <c r="Q1118" i="21"/>
  <c r="O1118" i="21"/>
  <c r="M1118" i="21"/>
  <c r="N729" i="21"/>
  <c r="M729" i="21"/>
  <c r="Q729" i="21"/>
  <c r="O1195" i="21"/>
  <c r="M1195" i="21"/>
  <c r="N1195" i="21"/>
  <c r="Q1195" i="21"/>
  <c r="N781" i="21"/>
  <c r="M781" i="21"/>
  <c r="P781" i="21"/>
  <c r="Q781" i="21"/>
  <c r="O781" i="21"/>
  <c r="Q164" i="21"/>
  <c r="N164" i="21"/>
  <c r="O164" i="21"/>
  <c r="M164" i="21"/>
  <c r="M751" i="21"/>
  <c r="P751" i="21"/>
  <c r="N1130" i="21"/>
  <c r="P1130" i="21"/>
  <c r="M1130" i="21"/>
  <c r="O1130" i="21"/>
  <c r="P433" i="21"/>
  <c r="N433" i="21"/>
  <c r="P1589" i="21"/>
  <c r="N1589" i="21"/>
  <c r="Q1589" i="21"/>
  <c r="M1589" i="21"/>
  <c r="P1807" i="21"/>
  <c r="O1807" i="21"/>
  <c r="M1807" i="21"/>
  <c r="Q1486" i="21"/>
  <c r="N1486" i="21"/>
  <c r="M1486" i="21"/>
  <c r="O1956" i="21"/>
  <c r="N1956" i="21"/>
  <c r="P1956" i="21"/>
  <c r="Q1956" i="21"/>
  <c r="N1319" i="21"/>
  <c r="P1319" i="21"/>
  <c r="M1319" i="21"/>
  <c r="Q1319" i="21"/>
  <c r="P1861" i="21"/>
  <c r="Q1861" i="21"/>
  <c r="M1861" i="21"/>
  <c r="O1861" i="21"/>
  <c r="N1763" i="21"/>
  <c r="Q1763" i="21"/>
  <c r="O1763" i="21"/>
  <c r="Q1818" i="21"/>
  <c r="O1818" i="21"/>
  <c r="M1818" i="21"/>
  <c r="N1818" i="21"/>
  <c r="M1665" i="21"/>
  <c r="N1665" i="21"/>
  <c r="P1665" i="21"/>
  <c r="O1665" i="21"/>
  <c r="Q541" i="21"/>
  <c r="P541" i="21"/>
  <c r="M541" i="21"/>
  <c r="M1179" i="21"/>
  <c r="Q1179" i="21"/>
  <c r="N1179" i="21"/>
  <c r="P1179" i="21"/>
  <c r="O1179" i="21"/>
  <c r="Q1768" i="21"/>
  <c r="M1768" i="21"/>
  <c r="N1768" i="21"/>
  <c r="N1027" i="21"/>
  <c r="M1027" i="21"/>
  <c r="Q1027" i="21"/>
  <c r="S1027" i="21" s="1"/>
  <c r="T1027" i="21" s="1"/>
  <c r="O1873" i="21"/>
  <c r="M1873" i="21"/>
  <c r="P1644" i="21"/>
  <c r="S1644" i="21" s="1"/>
  <c r="T1644" i="21" s="1"/>
  <c r="N1644" i="21"/>
  <c r="O1644" i="21"/>
  <c r="P447" i="21"/>
  <c r="Q447" i="21"/>
  <c r="O447" i="21"/>
  <c r="M447" i="21"/>
  <c r="M398" i="21"/>
  <c r="P398" i="21"/>
  <c r="S398" i="21" s="1"/>
  <c r="T398" i="21" s="1"/>
  <c r="N398" i="21"/>
  <c r="O137" i="21"/>
  <c r="N137" i="21"/>
  <c r="M137" i="21"/>
  <c r="P137" i="21"/>
  <c r="M1961" i="21"/>
  <c r="N1961" i="21"/>
  <c r="P1961" i="21"/>
  <c r="Q1961" i="21"/>
  <c r="Q459" i="21"/>
  <c r="S459" i="21" s="1"/>
  <c r="T459" i="21" s="1"/>
  <c r="M459" i="21"/>
  <c r="N459" i="21"/>
  <c r="O362" i="21"/>
  <c r="M362" i="21"/>
  <c r="P362" i="21"/>
  <c r="Q362" i="21"/>
  <c r="N1115" i="21"/>
  <c r="P1115" i="21"/>
  <c r="O1115" i="21"/>
  <c r="M1115" i="21"/>
  <c r="Q1115" i="21"/>
  <c r="N1830" i="21"/>
  <c r="O1830" i="21"/>
  <c r="M1830" i="21"/>
  <c r="P1830" i="21"/>
  <c r="S1830" i="21" s="1"/>
  <c r="T1830" i="21" s="1"/>
  <c r="Q727" i="21"/>
  <c r="M727" i="21"/>
  <c r="O727" i="21"/>
  <c r="N727" i="21"/>
  <c r="O1992" i="21"/>
  <c r="M1992" i="21"/>
  <c r="P1992" i="21"/>
  <c r="S1992" i="21" s="1"/>
  <c r="T1992" i="21" s="1"/>
  <c r="N1992" i="21"/>
  <c r="O468" i="21"/>
  <c r="M468" i="21"/>
  <c r="N468" i="21"/>
  <c r="M1514" i="21"/>
  <c r="N1514" i="21"/>
  <c r="P1514" i="21"/>
  <c r="Q1514" i="21"/>
  <c r="Q868" i="21"/>
  <c r="P868" i="21"/>
  <c r="O868" i="21"/>
  <c r="M868" i="21"/>
  <c r="N868" i="21"/>
  <c r="Q1735" i="21"/>
  <c r="O1735" i="21"/>
  <c r="P1735" i="21"/>
  <c r="M1775" i="21"/>
  <c r="P1775" i="21"/>
  <c r="Q1775" i="21"/>
  <c r="Q463" i="21"/>
  <c r="S463" i="21" s="1"/>
  <c r="T463" i="21" s="1"/>
  <c r="N463" i="21"/>
  <c r="M463" i="21"/>
  <c r="Q1137" i="21"/>
  <c r="M1137" i="21"/>
  <c r="P1137" i="21"/>
  <c r="N1137" i="21"/>
  <c r="P1415" i="21"/>
  <c r="Q1415" i="21"/>
  <c r="N1415" i="21"/>
  <c r="M1837" i="21"/>
  <c r="P1837" i="21"/>
  <c r="O1837" i="21"/>
  <c r="Q1837" i="21"/>
  <c r="M1050" i="21"/>
  <c r="N1050" i="21"/>
  <c r="P1050" i="21"/>
  <c r="Q1050" i="21"/>
  <c r="O1478" i="21"/>
  <c r="P1478" i="21"/>
  <c r="M1478" i="21"/>
  <c r="N1478" i="21"/>
  <c r="Q1478" i="21"/>
  <c r="P1128" i="21"/>
  <c r="M1128" i="21"/>
  <c r="Q1128" i="21"/>
  <c r="O634" i="21"/>
  <c r="M634" i="21"/>
  <c r="N634" i="21"/>
  <c r="Q634" i="21"/>
  <c r="S634" i="21" s="1"/>
  <c r="T634" i="21" s="1"/>
  <c r="Q1905" i="21"/>
  <c r="P1905" i="21"/>
  <c r="M1905" i="21"/>
  <c r="O1905" i="21"/>
  <c r="N1459" i="21"/>
  <c r="O1459" i="21"/>
  <c r="Q1459" i="21"/>
  <c r="P1459" i="21"/>
  <c r="M1238" i="21"/>
  <c r="N1238" i="21"/>
  <c r="O1238" i="21"/>
  <c r="Q1238" i="21"/>
  <c r="P1238" i="21"/>
  <c r="N535" i="21"/>
  <c r="M535" i="21"/>
  <c r="P535" i="21"/>
  <c r="Q535" i="21"/>
  <c r="P1787" i="21"/>
  <c r="Q1787" i="21"/>
  <c r="O1787" i="21"/>
  <c r="M1580" i="21"/>
  <c r="O1580" i="21"/>
  <c r="N1580" i="21"/>
  <c r="Q1546" i="21"/>
  <c r="P1546" i="21"/>
  <c r="O1546" i="21"/>
  <c r="N145" i="21"/>
  <c r="M145" i="21"/>
  <c r="Q145" i="21"/>
  <c r="Q703" i="21"/>
  <c r="O703" i="21"/>
  <c r="P703" i="21"/>
  <c r="P1954" i="21"/>
  <c r="M1954" i="21"/>
  <c r="N1149" i="21"/>
  <c r="O1149" i="21"/>
  <c r="M1149" i="21"/>
  <c r="M1802" i="21"/>
  <c r="P1802" i="21"/>
  <c r="Q1802" i="21"/>
  <c r="O1802" i="21"/>
  <c r="O798" i="21"/>
  <c r="N798" i="21"/>
  <c r="Q798" i="21"/>
  <c r="M798" i="21"/>
  <c r="P798" i="21"/>
  <c r="N714" i="21"/>
  <c r="M714" i="21"/>
  <c r="Q714" i="21"/>
  <c r="P714" i="21"/>
  <c r="O714" i="21"/>
  <c r="M472" i="21"/>
  <c r="Q472" i="21"/>
  <c r="P472" i="21"/>
  <c r="N472" i="21"/>
  <c r="O472" i="21"/>
  <c r="Q186" i="21"/>
  <c r="N186" i="21"/>
  <c r="P186" i="21"/>
  <c r="M186" i="21"/>
  <c r="M1871" i="21"/>
  <c r="P1871" i="21"/>
  <c r="O1871" i="21"/>
  <c r="P326" i="21"/>
  <c r="N326" i="21"/>
  <c r="M326" i="21"/>
  <c r="M205" i="21"/>
  <c r="O205" i="21"/>
  <c r="P205" i="21"/>
  <c r="S205" i="21" s="1"/>
  <c r="T205" i="21" s="1"/>
  <c r="M678" i="21"/>
  <c r="N678" i="21"/>
  <c r="Q678" i="21"/>
  <c r="N1431" i="21"/>
  <c r="M1431" i="21"/>
  <c r="Q1431" i="21"/>
  <c r="S1431" i="21" s="1"/>
  <c r="T1431" i="21" s="1"/>
  <c r="N1590" i="21"/>
  <c r="O1590" i="21"/>
  <c r="M1590" i="21"/>
  <c r="P1590" i="21"/>
  <c r="Q1590" i="21"/>
  <c r="M1489" i="21"/>
  <c r="P1489" i="21"/>
  <c r="N1489" i="21"/>
  <c r="O1993" i="21"/>
  <c r="N1993" i="21"/>
  <c r="M1993" i="21"/>
  <c r="N1270" i="21"/>
  <c r="P1270" i="21"/>
  <c r="S1270" i="21" s="1"/>
  <c r="T1270" i="21" s="1"/>
  <c r="M1270" i="21"/>
  <c r="P943" i="21"/>
  <c r="Q943" i="21"/>
  <c r="O943" i="21"/>
  <c r="Q1831" i="21"/>
  <c r="M1831" i="21"/>
  <c r="P1831" i="21"/>
  <c r="P624" i="21"/>
  <c r="M624" i="21"/>
  <c r="O624" i="21"/>
  <c r="O591" i="21"/>
  <c r="P591" i="21"/>
  <c r="M591" i="21"/>
  <c r="P1276" i="21"/>
  <c r="O1276" i="21"/>
  <c r="Q1276" i="21"/>
  <c r="Q1606" i="21"/>
  <c r="O1606" i="21"/>
  <c r="O1917" i="21"/>
  <c r="Q1917" i="21"/>
  <c r="N1917" i="21"/>
  <c r="P1917" i="21"/>
  <c r="N1544" i="21"/>
  <c r="O1544" i="21"/>
  <c r="M1544" i="21"/>
  <c r="P1707" i="21"/>
  <c r="Q1707" i="21"/>
  <c r="M1707" i="21"/>
  <c r="N1707" i="21"/>
  <c r="O154" i="21"/>
  <c r="Q154" i="21"/>
  <c r="P154" i="21"/>
  <c r="O1979" i="21"/>
  <c r="M1979" i="21"/>
  <c r="P1979" i="21"/>
  <c r="S1979" i="21" s="1"/>
  <c r="T1979" i="21" s="1"/>
  <c r="P1585" i="21"/>
  <c r="S1585" i="21" s="1"/>
  <c r="T1585" i="21" s="1"/>
  <c r="O1585" i="21"/>
  <c r="O1354" i="21"/>
  <c r="Q1354" i="21"/>
  <c r="N1856" i="21"/>
  <c r="O1856" i="21"/>
  <c r="M1856" i="21"/>
  <c r="P1856" i="21"/>
  <c r="P1959" i="21"/>
  <c r="N1959" i="21"/>
  <c r="O1959" i="21"/>
  <c r="M1959" i="21"/>
  <c r="Q1959" i="21"/>
  <c r="M1803" i="21"/>
  <c r="Q1803" i="21"/>
  <c r="P1803" i="21"/>
  <c r="O1803" i="21"/>
  <c r="N1803" i="21"/>
  <c r="P1615" i="21"/>
  <c r="M1615" i="21"/>
  <c r="O1615" i="21"/>
  <c r="N1615" i="21"/>
  <c r="Q1615" i="21"/>
  <c r="P589" i="21"/>
  <c r="O589" i="21"/>
  <c r="Q589" i="21"/>
  <c r="M589" i="21"/>
  <c r="N589" i="21"/>
  <c r="P579" i="21"/>
  <c r="N579" i="21"/>
  <c r="Q579" i="21"/>
  <c r="M579" i="21"/>
  <c r="M475" i="21"/>
  <c r="N475" i="21"/>
  <c r="O475" i="21"/>
  <c r="P475" i="21"/>
  <c r="Q475" i="21"/>
  <c r="O13" i="21"/>
  <c r="N13" i="21"/>
  <c r="P13" i="21"/>
  <c r="Q13" i="21"/>
  <c r="M13" i="21"/>
  <c r="O1062" i="21"/>
  <c r="N1062" i="21"/>
  <c r="M1062" i="21"/>
  <c r="Q1062" i="21"/>
  <c r="P1062" i="21"/>
  <c r="N1333" i="21"/>
  <c r="M1333" i="21"/>
  <c r="P1333" i="21"/>
  <c r="Q1333" i="21"/>
  <c r="O1333" i="21"/>
  <c r="Q665" i="21"/>
  <c r="N665" i="21"/>
  <c r="P665" i="21"/>
  <c r="M665" i="21"/>
  <c r="O665" i="21"/>
  <c r="M1458" i="21"/>
  <c r="N1458" i="21"/>
  <c r="Q1458" i="21"/>
  <c r="S1458" i="21" s="1"/>
  <c r="T1458" i="21" s="1"/>
  <c r="O1458" i="21"/>
  <c r="Q789" i="21"/>
  <c r="N789" i="21"/>
  <c r="O789" i="21"/>
  <c r="M789" i="21"/>
  <c r="P789" i="21"/>
  <c r="N1369" i="21"/>
  <c r="M1369" i="21"/>
  <c r="P1369" i="21"/>
  <c r="O1369" i="21"/>
  <c r="Q1369" i="21"/>
  <c r="N352" i="21"/>
  <c r="O352" i="21"/>
  <c r="P352" i="21"/>
  <c r="M352" i="21"/>
  <c r="Q352" i="21"/>
  <c r="N1141" i="21"/>
  <c r="O1141" i="21"/>
  <c r="Q1141" i="21"/>
  <c r="M1141" i="21"/>
  <c r="M1463" i="21"/>
  <c r="O1463" i="21"/>
  <c r="N1463" i="21"/>
  <c r="Q1463" i="21"/>
  <c r="P1463" i="21"/>
  <c r="O630" i="21"/>
  <c r="Q630" i="21"/>
  <c r="P630" i="21"/>
  <c r="N630" i="21"/>
  <c r="M630" i="21"/>
  <c r="P257" i="21"/>
  <c r="Q257" i="21"/>
  <c r="O257" i="21"/>
  <c r="M257" i="21"/>
  <c r="N257" i="21"/>
  <c r="O1080" i="21"/>
  <c r="Q1080" i="21"/>
  <c r="P1080" i="21"/>
  <c r="N1080" i="21"/>
  <c r="M1080" i="21"/>
  <c r="M1888" i="21"/>
  <c r="Q1888" i="21"/>
  <c r="P1888" i="21"/>
  <c r="O1888" i="21"/>
  <c r="N1888" i="21"/>
  <c r="O1071" i="21"/>
  <c r="M1071" i="21"/>
  <c r="Q1071" i="21"/>
  <c r="P1071" i="21"/>
  <c r="N1071" i="21"/>
  <c r="M1402" i="21"/>
  <c r="O1402" i="21"/>
  <c r="P1402" i="21"/>
  <c r="Q1402" i="21"/>
  <c r="N1402" i="21"/>
  <c r="P869" i="21"/>
  <c r="N869" i="21"/>
  <c r="M869" i="21"/>
  <c r="O869" i="21"/>
  <c r="N1246" i="21"/>
  <c r="M1246" i="21"/>
  <c r="P1246" i="21"/>
  <c r="O1246" i="21"/>
  <c r="Q269" i="21"/>
  <c r="M269" i="21"/>
  <c r="P269" i="21"/>
  <c r="N269" i="21"/>
  <c r="N1796" i="21"/>
  <c r="Q1796" i="21"/>
  <c r="M1796" i="21"/>
  <c r="N1344" i="21"/>
  <c r="M1344" i="21"/>
  <c r="P1344" i="21"/>
  <c r="O1344" i="21"/>
  <c r="M1453" i="21"/>
  <c r="O1453" i="21"/>
  <c r="P1453" i="21"/>
  <c r="Q1453" i="21"/>
  <c r="N1453" i="21"/>
  <c r="N906" i="21"/>
  <c r="M906" i="21"/>
  <c r="O906" i="21"/>
  <c r="Q906" i="21"/>
  <c r="P906" i="21"/>
  <c r="N144" i="21"/>
  <c r="M144" i="21"/>
  <c r="P144" i="21"/>
  <c r="Q144" i="21"/>
  <c r="M1663" i="21"/>
  <c r="N1663" i="21"/>
  <c r="Q1663" i="21"/>
  <c r="P1663" i="21"/>
  <c r="O1663" i="21"/>
  <c r="P1454" i="21"/>
  <c r="Q1454" i="21"/>
  <c r="O1454" i="21"/>
  <c r="N1454" i="21"/>
  <c r="M1454" i="21"/>
  <c r="N919" i="21"/>
  <c r="P919" i="21"/>
  <c r="O919" i="21"/>
  <c r="Q919" i="21"/>
  <c r="O165" i="21"/>
  <c r="Q165" i="21"/>
  <c r="M165" i="21"/>
  <c r="P165" i="21"/>
  <c r="M794" i="21"/>
  <c r="Q794" i="21"/>
  <c r="P794" i="21"/>
  <c r="O794" i="21"/>
  <c r="N70" i="21"/>
  <c r="Q70" i="21"/>
  <c r="P70" i="21"/>
  <c r="O70" i="21"/>
  <c r="P625" i="21"/>
  <c r="O625" i="21"/>
  <c r="M625" i="21"/>
  <c r="N235" i="21"/>
  <c r="O235" i="21"/>
  <c r="P235" i="21"/>
  <c r="S235" i="21" s="1"/>
  <c r="T235" i="21" s="1"/>
  <c r="M386" i="21"/>
  <c r="Q386" i="21"/>
  <c r="S386" i="21" s="1"/>
  <c r="T386" i="21" s="1"/>
  <c r="O386" i="21"/>
  <c r="N1758" i="21"/>
  <c r="P1758" i="21"/>
  <c r="Q1758" i="21"/>
  <c r="O1081" i="21"/>
  <c r="N1081" i="21"/>
  <c r="Q1081" i="21"/>
  <c r="N1490" i="21"/>
  <c r="M1490" i="21"/>
  <c r="P1490" i="21"/>
  <c r="O1490" i="21"/>
  <c r="Q1490" i="21"/>
  <c r="Q1558" i="21"/>
  <c r="O1558" i="21"/>
  <c r="N1558" i="21"/>
  <c r="P1558" i="21"/>
  <c r="Q905" i="21"/>
  <c r="N905" i="21"/>
  <c r="M905" i="21"/>
  <c r="P905" i="21"/>
  <c r="O905" i="21"/>
  <c r="N1728" i="21"/>
  <c r="O1728" i="21"/>
  <c r="M1728" i="21"/>
  <c r="Q1728" i="21"/>
  <c r="P1728" i="21"/>
  <c r="P32" i="21"/>
  <c r="O32" i="21"/>
  <c r="M32" i="21"/>
  <c r="N32" i="21"/>
  <c r="Q32" i="21"/>
  <c r="Q1318" i="21"/>
  <c r="S1318" i="21" s="1"/>
  <c r="T1318" i="21" s="1"/>
  <c r="M1318" i="21"/>
  <c r="N1318" i="21"/>
  <c r="O1318" i="21"/>
  <c r="M766" i="21"/>
  <c r="Q766" i="21"/>
  <c r="P766" i="21"/>
  <c r="N766" i="21"/>
  <c r="O766" i="21"/>
  <c r="O1721" i="21"/>
  <c r="P1721" i="21"/>
  <c r="Q1721" i="21"/>
  <c r="N1721" i="21"/>
  <c r="M1721" i="21"/>
  <c r="Q525" i="21"/>
  <c r="N525" i="21"/>
  <c r="P525" i="21"/>
  <c r="O525" i="21"/>
  <c r="P1903" i="21"/>
  <c r="N1903" i="21"/>
  <c r="M1903" i="21"/>
  <c r="Q1903" i="21"/>
  <c r="N1257" i="21"/>
  <c r="Q1257" i="21"/>
  <c r="O1257" i="21"/>
  <c r="P1257" i="21"/>
  <c r="M1257" i="21"/>
  <c r="O1399" i="21"/>
  <c r="P1399" i="21"/>
  <c r="Q1399" i="21"/>
  <c r="M1399" i="21"/>
  <c r="N1399" i="21"/>
  <c r="P293" i="21"/>
  <c r="Q293" i="21"/>
  <c r="M293" i="21"/>
  <c r="O293" i="21"/>
  <c r="M1594" i="21"/>
  <c r="P1594" i="21"/>
  <c r="N1594" i="21"/>
  <c r="O1594" i="21"/>
  <c r="Q1594" i="21"/>
  <c r="M347" i="21"/>
  <c r="O347" i="21"/>
  <c r="P347" i="21"/>
  <c r="N1656" i="21"/>
  <c r="M1656" i="21"/>
  <c r="P1656" i="21"/>
  <c r="O1656" i="21"/>
  <c r="Q1656" i="21"/>
  <c r="Q1933" i="21"/>
  <c r="O1933" i="21"/>
  <c r="M1933" i="21"/>
  <c r="N1933" i="21"/>
  <c r="P1933" i="21"/>
  <c r="Q1000" i="21"/>
  <c r="M1000" i="21"/>
  <c r="O1000" i="21"/>
  <c r="N1000" i="21"/>
  <c r="O1922" i="21"/>
  <c r="Q1922" i="21"/>
  <c r="N1922" i="21"/>
  <c r="M1922" i="21"/>
  <c r="P1922" i="21"/>
  <c r="N267" i="21"/>
  <c r="O267" i="21"/>
  <c r="M267" i="21"/>
  <c r="P267" i="21"/>
  <c r="Q807" i="21"/>
  <c r="M807" i="21"/>
  <c r="N807" i="21"/>
  <c r="O807" i="21"/>
  <c r="P807" i="21"/>
  <c r="N1240" i="21"/>
  <c r="Q1240" i="21"/>
  <c r="O1240" i="21"/>
  <c r="M1240" i="21"/>
  <c r="P1240" i="21"/>
  <c r="N501" i="21"/>
  <c r="O501" i="21"/>
  <c r="Q501" i="21"/>
  <c r="P501" i="21"/>
  <c r="M501" i="21"/>
  <c r="O1958" i="21"/>
  <c r="P1958" i="21"/>
  <c r="Q1958" i="21"/>
  <c r="N1958" i="21"/>
  <c r="Q1039" i="21"/>
  <c r="N1039" i="21"/>
  <c r="P1039" i="21"/>
  <c r="M1039" i="21"/>
  <c r="O1448" i="21"/>
  <c r="N1448" i="21"/>
  <c r="Q1448" i="21"/>
  <c r="S1448" i="21" s="1"/>
  <c r="T1448" i="21" s="1"/>
  <c r="M1448" i="21"/>
  <c r="O1778" i="21"/>
  <c r="N1778" i="21"/>
  <c r="P1778" i="21"/>
  <c r="M1778" i="21"/>
  <c r="Q1778" i="21"/>
  <c r="M1938" i="21"/>
  <c r="Q1938" i="21"/>
  <c r="N1938" i="21"/>
  <c r="O1938" i="21"/>
  <c r="O1143" i="21"/>
  <c r="Q1143" i="21"/>
  <c r="S1143" i="21" s="1"/>
  <c r="T1143" i="21" s="1"/>
  <c r="N1143" i="21"/>
  <c r="M1143" i="21"/>
  <c r="M1773" i="21"/>
  <c r="Q1773" i="21"/>
  <c r="N1773" i="21"/>
  <c r="P1773" i="21"/>
  <c r="O1773" i="21"/>
  <c r="N1939" i="21"/>
  <c r="O1939" i="21"/>
  <c r="M1939" i="21"/>
  <c r="Q1939" i="21"/>
  <c r="N1243" i="21"/>
  <c r="P1243" i="21"/>
  <c r="Q1243" i="21"/>
  <c r="M1243" i="21"/>
  <c r="O1243" i="21"/>
  <c r="N298" i="21"/>
  <c r="P298" i="21"/>
  <c r="O298" i="21"/>
  <c r="Q298" i="21"/>
  <c r="M298" i="21"/>
  <c r="N1873" i="21"/>
  <c r="O1954" i="21"/>
  <c r="N1606" i="21"/>
  <c r="N1276" i="21"/>
  <c r="M703" i="21"/>
  <c r="Q591" i="21"/>
  <c r="N154" i="21"/>
  <c r="Q624" i="21"/>
  <c r="O1486" i="21"/>
  <c r="O1027" i="21"/>
  <c r="P145" i="21"/>
  <c r="Q875" i="21"/>
  <c r="Q1544" i="21"/>
  <c r="N1546" i="21"/>
  <c r="N1871" i="21"/>
  <c r="P1768" i="21"/>
  <c r="Q1580" i="21"/>
  <c r="O1489" i="21"/>
  <c r="O186" i="21"/>
  <c r="N1787" i="21"/>
  <c r="N1735" i="21"/>
  <c r="O1431" i="21"/>
  <c r="O1589" i="21"/>
  <c r="O1128" i="21"/>
  <c r="P468" i="21"/>
  <c r="P1818" i="21"/>
  <c r="M1758" i="21"/>
  <c r="Q1344" i="21"/>
  <c r="O459" i="21"/>
  <c r="O1961" i="21"/>
  <c r="M108" i="21"/>
  <c r="N386" i="21"/>
  <c r="M407" i="21"/>
  <c r="M1644" i="21"/>
  <c r="M235" i="21"/>
  <c r="O1796" i="21"/>
  <c r="Q1856" i="21"/>
  <c r="P1141" i="21"/>
  <c r="O1039" i="21"/>
  <c r="M70" i="21"/>
  <c r="Q1533" i="21"/>
  <c r="N794" i="21"/>
  <c r="M1958" i="21"/>
  <c r="Q869" i="21"/>
  <c r="Q267" i="21"/>
  <c r="Q1049" i="21"/>
  <c r="N1049" i="21"/>
  <c r="P775" i="21"/>
  <c r="M775" i="21"/>
  <c r="O465" i="21"/>
  <c r="M465" i="21"/>
  <c r="M1617" i="21"/>
  <c r="O1617" i="21"/>
  <c r="O1853" i="21"/>
  <c r="P1853" i="21"/>
  <c r="N1853" i="21"/>
  <c r="Q1853" i="21"/>
  <c r="M1096" i="21"/>
  <c r="Q1096" i="21"/>
  <c r="O1178" i="21"/>
  <c r="Q1178" i="21"/>
  <c r="Q561" i="21"/>
  <c r="N561" i="21"/>
  <c r="Q1621" i="21"/>
  <c r="M1621" i="21"/>
  <c r="N1419" i="21"/>
  <c r="P1419" i="21"/>
  <c r="Q176" i="21"/>
  <c r="O176" i="21"/>
  <c r="P1192" i="21"/>
  <c r="M1192" i="21"/>
  <c r="O1462" i="21"/>
  <c r="P1462" i="21"/>
  <c r="O1817" i="21"/>
  <c r="M1817" i="21"/>
  <c r="P1817" i="21"/>
  <c r="M1560" i="21"/>
  <c r="O1560" i="21"/>
  <c r="O1075" i="21"/>
  <c r="N1075" i="21"/>
  <c r="P1075" i="21"/>
  <c r="Q1529" i="21"/>
  <c r="M1529" i="21"/>
  <c r="P1529" i="21"/>
  <c r="M1147" i="21"/>
  <c r="N1147" i="21"/>
  <c r="N384" i="21"/>
  <c r="P384" i="21"/>
  <c r="P684" i="21"/>
  <c r="Q684" i="21"/>
  <c r="P511" i="21"/>
  <c r="Q511" i="21"/>
  <c r="M1904" i="21"/>
  <c r="O1904" i="21"/>
  <c r="P1904" i="21"/>
  <c r="N879" i="21"/>
  <c r="M879" i="21"/>
  <c r="P282" i="21"/>
  <c r="Q282" i="21"/>
  <c r="N1105" i="21"/>
  <c r="O1105" i="21"/>
  <c r="Q440" i="21"/>
  <c r="O440" i="21"/>
  <c r="O1563" i="21"/>
  <c r="P1563" i="21"/>
  <c r="M861" i="21"/>
  <c r="O861" i="21"/>
  <c r="M1386" i="21"/>
  <c r="Q1386" i="21"/>
  <c r="Q1396" i="21"/>
  <c r="M1396" i="21"/>
  <c r="M332" i="21"/>
  <c r="O332" i="21"/>
  <c r="O1725" i="21"/>
  <c r="Q1725" i="21"/>
  <c r="S1725" i="21" s="1"/>
  <c r="T1725" i="21" s="1"/>
  <c r="M185" i="21"/>
  <c r="Q185" i="21"/>
  <c r="P884" i="21"/>
  <c r="O884" i="21"/>
  <c r="P98" i="21"/>
  <c r="Q98" i="21"/>
  <c r="M1430" i="21"/>
  <c r="P1430" i="21"/>
  <c r="P492" i="21"/>
  <c r="M492" i="21"/>
  <c r="O995" i="21"/>
  <c r="M995" i="21"/>
  <c r="P272" i="21"/>
  <c r="O272" i="21"/>
  <c r="N1718" i="21"/>
  <c r="Q1718" i="21"/>
  <c r="P1718" i="21"/>
  <c r="O1005" i="21"/>
  <c r="P1005" i="21"/>
  <c r="Q603" i="21"/>
  <c r="N603" i="21"/>
  <c r="O603" i="21"/>
  <c r="N1324" i="21"/>
  <c r="M1324" i="21"/>
  <c r="M1417" i="21"/>
  <c r="O1417" i="21"/>
  <c r="P1417" i="21"/>
  <c r="P1231" i="21"/>
  <c r="N1231" i="21"/>
  <c r="O506" i="21"/>
  <c r="P506" i="21"/>
  <c r="M219" i="21"/>
  <c r="Q219" i="21"/>
  <c r="N219" i="21"/>
  <c r="O219" i="21"/>
  <c r="M401" i="21"/>
  <c r="P401" i="21"/>
  <c r="N401" i="21"/>
  <c r="O1241" i="21"/>
  <c r="M1241" i="21"/>
  <c r="N1241" i="21"/>
  <c r="Q1241" i="21"/>
  <c r="P416" i="21"/>
  <c r="Q416" i="21"/>
  <c r="M416" i="21"/>
  <c r="P479" i="21"/>
  <c r="O479" i="21"/>
  <c r="Q479" i="21"/>
  <c r="Q457" i="21"/>
  <c r="N457" i="21"/>
  <c r="M457" i="21"/>
  <c r="P457" i="21"/>
  <c r="Q985" i="21"/>
  <c r="P985" i="21"/>
  <c r="N985" i="21"/>
  <c r="O985" i="21"/>
  <c r="N1229" i="21"/>
  <c r="Q1229" i="21"/>
  <c r="M1229" i="21"/>
  <c r="P1229" i="21"/>
  <c r="O1229" i="21"/>
  <c r="P301" i="21"/>
  <c r="Q301" i="21"/>
  <c r="P126" i="21"/>
  <c r="M126" i="21"/>
  <c r="Q218" i="21"/>
  <c r="N218" i="21"/>
  <c r="O218" i="21"/>
  <c r="M218" i="21"/>
  <c r="P1525" i="21"/>
  <c r="Q1525" i="21"/>
  <c r="N1525" i="21"/>
  <c r="O1525" i="21"/>
  <c r="P724" i="21"/>
  <c r="M724" i="21"/>
  <c r="N724" i="21"/>
  <c r="O724" i="21"/>
  <c r="P1801" i="21"/>
  <c r="O1801" i="21"/>
  <c r="Q1801" i="21"/>
  <c r="M1977" i="21"/>
  <c r="O1977" i="21"/>
  <c r="P246" i="21"/>
  <c r="Q246" i="21"/>
  <c r="N246" i="21"/>
  <c r="N39" i="21"/>
  <c r="O39" i="21"/>
  <c r="M1646" i="21"/>
  <c r="P1646" i="21"/>
  <c r="N1646" i="21"/>
  <c r="O1646" i="21"/>
  <c r="N1698" i="21"/>
  <c r="P1698" i="21"/>
  <c r="S1698" i="21" s="1"/>
  <c r="T1698" i="21" s="1"/>
  <c r="M1698" i="21"/>
  <c r="Q243" i="21"/>
  <c r="M243" i="21"/>
  <c r="P243" i="21"/>
  <c r="Q762" i="21"/>
  <c r="N762" i="21"/>
  <c r="P762" i="21"/>
  <c r="M762" i="21"/>
  <c r="Q1025" i="21"/>
  <c r="S1025" i="21" s="1"/>
  <c r="T1025" i="21" s="1"/>
  <c r="O1025" i="21"/>
  <c r="O66" i="21"/>
  <c r="P66" i="21"/>
  <c r="P1700" i="21"/>
  <c r="M1700" i="21"/>
  <c r="N80" i="21"/>
  <c r="M80" i="21"/>
  <c r="P1972" i="21"/>
  <c r="Q1972" i="21"/>
  <c r="Q254" i="21"/>
  <c r="P254" i="21"/>
  <c r="O254" i="21"/>
  <c r="P1652" i="21"/>
  <c r="Q1652" i="21"/>
  <c r="M1652" i="21"/>
  <c r="P174" i="21"/>
  <c r="N174" i="21"/>
  <c r="Q174" i="21"/>
  <c r="M215" i="21"/>
  <c r="N215" i="21"/>
  <c r="P215" i="21"/>
  <c r="P1733" i="21"/>
  <c r="M1733" i="21"/>
  <c r="M1150" i="21"/>
  <c r="Q1150" i="21"/>
  <c r="O1150" i="21"/>
  <c r="O414" i="21"/>
  <c r="P414" i="21"/>
  <c r="N414" i="21"/>
  <c r="Q414" i="21"/>
  <c r="M130" i="21"/>
  <c r="N130" i="21"/>
  <c r="N216" i="21"/>
  <c r="M216" i="21"/>
  <c r="Q216" i="21"/>
  <c r="O216" i="21"/>
  <c r="P216" i="21"/>
  <c r="N1598" i="21"/>
  <c r="P1598" i="21"/>
  <c r="Q1598" i="21"/>
  <c r="M1995" i="21"/>
  <c r="Q1995" i="21"/>
  <c r="O1995" i="21"/>
  <c r="O118" i="21"/>
  <c r="N118" i="21"/>
  <c r="M118" i="21"/>
  <c r="P118" i="21"/>
  <c r="M967" i="21"/>
  <c r="N967" i="21"/>
  <c r="P611" i="21"/>
  <c r="O611" i="21"/>
  <c r="N611" i="21"/>
  <c r="M611" i="21"/>
  <c r="M1500" i="21"/>
  <c r="O1500" i="21"/>
  <c r="P1500" i="21"/>
  <c r="Q1500" i="21"/>
  <c r="N1500" i="21"/>
  <c r="P27" i="21"/>
  <c r="N27" i="21"/>
  <c r="M27" i="21"/>
  <c r="N1649" i="21"/>
  <c r="Q1649" i="21"/>
  <c r="P1649" i="21"/>
  <c r="Q227" i="21"/>
  <c r="O227" i="21"/>
  <c r="N227" i="21"/>
  <c r="P227" i="21"/>
  <c r="Q370" i="21"/>
  <c r="O370" i="21"/>
  <c r="P370" i="21"/>
  <c r="M370" i="21"/>
  <c r="N370" i="21"/>
  <c r="P342" i="21"/>
  <c r="O342" i="21"/>
  <c r="P559" i="21"/>
  <c r="Q559" i="21"/>
  <c r="N559" i="21"/>
  <c r="M559" i="21"/>
  <c r="O340" i="21"/>
  <c r="N340" i="21"/>
  <c r="P340" i="21"/>
  <c r="Q340" i="21"/>
  <c r="N1294" i="21"/>
  <c r="M1294" i="21"/>
  <c r="P122" i="21"/>
  <c r="O122" i="21"/>
  <c r="N122" i="21"/>
  <c r="M122" i="21"/>
  <c r="Q122" i="21"/>
  <c r="Q977" i="21"/>
  <c r="P977" i="21"/>
  <c r="O977" i="21"/>
  <c r="N977" i="21"/>
  <c r="Q201" i="21"/>
  <c r="P201" i="21"/>
  <c r="N201" i="21"/>
  <c r="Q1739" i="21"/>
  <c r="S1739" i="21" s="1"/>
  <c r="T1739" i="21" s="1"/>
  <c r="O1739" i="21"/>
  <c r="N1739" i="21"/>
  <c r="O1040" i="21"/>
  <c r="Q1040" i="21"/>
  <c r="N1040" i="21"/>
  <c r="P1263" i="21"/>
  <c r="N1263" i="21"/>
  <c r="Q1263" i="21"/>
  <c r="O1263" i="21"/>
  <c r="O776" i="21"/>
  <c r="Q776" i="21"/>
  <c r="N776" i="21"/>
  <c r="P776" i="21"/>
  <c r="N308" i="21"/>
  <c r="P308" i="21"/>
  <c r="M308" i="21"/>
  <c r="O1288" i="21"/>
  <c r="P1288" i="21"/>
  <c r="Q1288" i="21"/>
  <c r="N1288" i="21"/>
  <c r="M1133" i="21"/>
  <c r="Q1133" i="21"/>
  <c r="O1133" i="21"/>
  <c r="N1133" i="21"/>
  <c r="P605" i="21"/>
  <c r="S605" i="21" s="1"/>
  <c r="T605" i="21" s="1"/>
  <c r="O605" i="21"/>
  <c r="N605" i="21"/>
  <c r="M605" i="21"/>
  <c r="M513" i="21"/>
  <c r="N513" i="21"/>
  <c r="O513" i="21"/>
  <c r="P513" i="21"/>
  <c r="Q1348" i="21"/>
  <c r="M1348" i="21"/>
  <c r="N1348" i="21"/>
  <c r="P1348" i="21"/>
  <c r="P455" i="21"/>
  <c r="O455" i="21"/>
  <c r="M455" i="21"/>
  <c r="N455" i="21"/>
  <c r="Q455" i="21"/>
  <c r="P1566" i="21"/>
  <c r="M1566" i="21"/>
  <c r="Q1566" i="21"/>
  <c r="O1566" i="21"/>
  <c r="N614" i="21"/>
  <c r="O614" i="21"/>
  <c r="Q614" i="21"/>
  <c r="S614" i="21" s="1"/>
  <c r="T614" i="21" s="1"/>
  <c r="M614" i="21"/>
  <c r="M1702" i="21"/>
  <c r="O1702" i="21"/>
  <c r="Q1702" i="21"/>
  <c r="S1702" i="21" s="1"/>
  <c r="T1702" i="21" s="1"/>
  <c r="N1839" i="21"/>
  <c r="Q1839" i="21"/>
  <c r="O1839" i="21"/>
  <c r="Q517" i="21"/>
  <c r="N517" i="21"/>
  <c r="P517" i="21"/>
  <c r="O1227" i="21"/>
  <c r="P1227" i="21"/>
  <c r="N1227" i="21"/>
  <c r="Q1227" i="21"/>
  <c r="M313" i="21"/>
  <c r="N313" i="21"/>
  <c r="Q313" i="21"/>
  <c r="S313" i="21" s="1"/>
  <c r="T313" i="21" s="1"/>
  <c r="O12" i="21"/>
  <c r="P12" i="21"/>
  <c r="S12" i="21" s="1"/>
  <c r="T12" i="21" s="1"/>
  <c r="N12" i="21"/>
  <c r="Q151" i="21"/>
  <c r="O151" i="21"/>
  <c r="M151" i="21"/>
  <c r="O809" i="21"/>
  <c r="Q809" i="21"/>
  <c r="P809" i="21"/>
  <c r="M809" i="21"/>
  <c r="M334" i="21"/>
  <c r="P334" i="21"/>
  <c r="O334" i="21"/>
  <c r="Q334" i="21"/>
  <c r="N769" i="21"/>
  <c r="O769" i="21"/>
  <c r="Q769" i="21"/>
  <c r="P769" i="21"/>
  <c r="N53" i="21"/>
  <c r="M53" i="21"/>
  <c r="Q53" i="21"/>
  <c r="P53" i="21"/>
  <c r="O53" i="21"/>
  <c r="N1341" i="21"/>
  <c r="P1341" i="21"/>
  <c r="Q1341" i="21"/>
  <c r="O1341" i="21"/>
  <c r="M979" i="21"/>
  <c r="Q979" i="21"/>
  <c r="O979" i="21"/>
  <c r="N1449" i="21"/>
  <c r="M1449" i="21"/>
  <c r="P1449" i="21"/>
  <c r="O1449" i="21"/>
  <c r="P395" i="21"/>
  <c r="Q395" i="21"/>
  <c r="N395" i="21"/>
  <c r="O1156" i="21"/>
  <c r="M1156" i="21"/>
  <c r="N1156" i="21"/>
  <c r="N768" i="21"/>
  <c r="O768" i="21"/>
  <c r="M768" i="21"/>
  <c r="P768" i="21"/>
  <c r="S768" i="21" s="1"/>
  <c r="T768" i="21" s="1"/>
  <c r="N1497" i="21"/>
  <c r="Q1497" i="21"/>
  <c r="O1497" i="21"/>
  <c r="Q645" i="21"/>
  <c r="P645" i="21"/>
  <c r="M645" i="21"/>
  <c r="P103" i="21"/>
  <c r="O103" i="21"/>
  <c r="N103" i="21"/>
  <c r="Q103" i="21"/>
  <c r="M848" i="21"/>
  <c r="Q848" i="21"/>
  <c r="N848" i="21"/>
  <c r="N797" i="21"/>
  <c r="P797" i="21"/>
  <c r="M797" i="21"/>
  <c r="P231" i="21"/>
  <c r="Q231" i="21"/>
  <c r="M231" i="21"/>
  <c r="N1813" i="21"/>
  <c r="M1813" i="21"/>
  <c r="Q1813" i="21"/>
  <c r="S1813" i="21" s="1"/>
  <c r="T1813" i="21" s="1"/>
  <c r="Q264" i="21"/>
  <c r="S264" i="21" s="1"/>
  <c r="T264" i="21" s="1"/>
  <c r="M264" i="21"/>
  <c r="N264" i="21"/>
  <c r="O264" i="21"/>
  <c r="P514" i="21"/>
  <c r="O514" i="21"/>
  <c r="N514" i="21"/>
  <c r="Q514" i="21"/>
  <c r="M514" i="21"/>
  <c r="N1177" i="21"/>
  <c r="O1177" i="21"/>
  <c r="P1177" i="21"/>
  <c r="S1177" i="21" s="1"/>
  <c r="T1177" i="21" s="1"/>
  <c r="O631" i="21"/>
  <c r="Q631" i="21"/>
  <c r="N631" i="21"/>
  <c r="M631" i="21"/>
  <c r="P631" i="21"/>
  <c r="N904" i="21"/>
  <c r="P904" i="21"/>
  <c r="S904" i="21" s="1"/>
  <c r="T904" i="21" s="1"/>
  <c r="M904" i="21"/>
  <c r="P2005" i="21"/>
  <c r="M2005" i="21"/>
  <c r="Q2005" i="21"/>
  <c r="N449" i="21"/>
  <c r="O449" i="21"/>
  <c r="M449" i="21"/>
  <c r="P1865" i="21"/>
  <c r="O1865" i="21"/>
  <c r="M1865" i="21"/>
  <c r="M1620" i="21"/>
  <c r="N1620" i="21"/>
  <c r="O1620" i="21"/>
  <c r="Q983" i="21"/>
  <c r="O983" i="21"/>
  <c r="N983" i="21"/>
  <c r="P1220" i="21"/>
  <c r="O1220" i="21"/>
  <c r="P1074" i="21"/>
  <c r="S1074" i="21" s="1"/>
  <c r="T1074" i="21" s="1"/>
  <c r="M1074" i="21"/>
  <c r="O1074" i="21"/>
  <c r="P22" i="21"/>
  <c r="S22" i="21" s="1"/>
  <c r="T22" i="21" s="1"/>
  <c r="O22" i="21"/>
  <c r="M22" i="21"/>
  <c r="N22" i="21"/>
  <c r="P838" i="21"/>
  <c r="O838" i="21"/>
  <c r="N838" i="21"/>
  <c r="N907" i="21"/>
  <c r="O907" i="21"/>
  <c r="Q907" i="21"/>
  <c r="S907" i="21" s="1"/>
  <c r="T907" i="21" s="1"/>
  <c r="M1423" i="21"/>
  <c r="P1423" i="21"/>
  <c r="N1423" i="21"/>
  <c r="N519" i="21"/>
  <c r="M519" i="21"/>
  <c r="P519" i="21"/>
  <c r="M550" i="21"/>
  <c r="Q550" i="21"/>
  <c r="O550" i="21"/>
  <c r="P550" i="21"/>
  <c r="N281" i="21"/>
  <c r="P281" i="21"/>
  <c r="Q281" i="21"/>
  <c r="M281" i="21"/>
  <c r="P740" i="21"/>
  <c r="S740" i="21" s="1"/>
  <c r="T740" i="21" s="1"/>
  <c r="M740" i="21"/>
  <c r="O740" i="21"/>
  <c r="M1753" i="21"/>
  <c r="P1753" i="21"/>
  <c r="S1753" i="21" s="1"/>
  <c r="T1753" i="21" s="1"/>
  <c r="N1129" i="21"/>
  <c r="O1129" i="21"/>
  <c r="Q1129" i="21"/>
  <c r="S1129" i="21" s="1"/>
  <c r="T1129" i="21" s="1"/>
  <c r="P1874" i="21"/>
  <c r="M1874" i="21"/>
  <c r="Q1874" i="21"/>
  <c r="O1290" i="21"/>
  <c r="N1290" i="21"/>
  <c r="Q1290" i="21"/>
  <c r="S1290" i="21" s="1"/>
  <c r="T1290" i="21" s="1"/>
  <c r="P379" i="21"/>
  <c r="N379" i="21"/>
  <c r="M379" i="21"/>
  <c r="M476" i="21"/>
  <c r="O476" i="21"/>
  <c r="Q476" i="21"/>
  <c r="Q171" i="21"/>
  <c r="M171" i="21"/>
  <c r="O171" i="21"/>
  <c r="O1759" i="21"/>
  <c r="N1759" i="21"/>
  <c r="Q1633" i="21"/>
  <c r="M1633" i="21"/>
  <c r="N1633" i="21"/>
  <c r="O1633" i="21"/>
  <c r="P1633" i="21"/>
  <c r="M1251" i="21"/>
  <c r="N1251" i="21"/>
  <c r="P1251" i="21"/>
  <c r="O1251" i="21"/>
  <c r="Q1251" i="21"/>
  <c r="N189" i="21"/>
  <c r="M189" i="21"/>
  <c r="O189" i="21"/>
  <c r="P189" i="21"/>
  <c r="S189" i="21" s="1"/>
  <c r="T189" i="21" s="1"/>
  <c r="P746" i="21"/>
  <c r="M746" i="21"/>
  <c r="O746" i="21"/>
  <c r="N746" i="21"/>
  <c r="Q746" i="21"/>
  <c r="P363" i="21"/>
  <c r="M363" i="21"/>
  <c r="Q363" i="21"/>
  <c r="O363" i="21"/>
  <c r="N363" i="21"/>
  <c r="O383" i="21"/>
  <c r="N383" i="21"/>
  <c r="P383" i="21"/>
  <c r="M383" i="21"/>
  <c r="P1705" i="21"/>
  <c r="Q1705" i="21"/>
  <c r="N1705" i="21"/>
  <c r="O1705" i="21"/>
  <c r="N445" i="21"/>
  <c r="M445" i="21"/>
  <c r="O445" i="21"/>
  <c r="Q445" i="21"/>
  <c r="P445" i="21"/>
  <c r="Q818" i="21"/>
  <c r="P818" i="21"/>
  <c r="N818" i="21"/>
  <c r="O818" i="21"/>
  <c r="M818" i="21"/>
  <c r="O1037" i="21"/>
  <c r="P1037" i="21"/>
  <c r="M1037" i="21"/>
  <c r="N1037" i="21"/>
  <c r="N1046" i="21"/>
  <c r="O1046" i="21"/>
  <c r="P1046" i="21"/>
  <c r="Q1046" i="21"/>
  <c r="M1046" i="21"/>
  <c r="O1425" i="21"/>
  <c r="Q1425" i="21"/>
  <c r="N1425" i="21"/>
  <c r="M1425" i="21"/>
  <c r="P1425" i="21"/>
  <c r="P845" i="21"/>
  <c r="S845" i="21" s="1"/>
  <c r="T845" i="21" s="1"/>
  <c r="N845" i="21"/>
  <c r="O845" i="21"/>
  <c r="M845" i="21"/>
  <c r="M250" i="21"/>
  <c r="Q250" i="21"/>
  <c r="O250" i="21"/>
  <c r="N250" i="21"/>
  <c r="N1174" i="21"/>
  <c r="O1174" i="21"/>
  <c r="P1174" i="21"/>
  <c r="Q1174" i="21"/>
  <c r="M1174" i="21"/>
  <c r="P786" i="21"/>
  <c r="M786" i="21"/>
  <c r="Q786" i="21"/>
  <c r="O786" i="21"/>
  <c r="M1018" i="21"/>
  <c r="N1018" i="21"/>
  <c r="P1018" i="21"/>
  <c r="O1018" i="21"/>
  <c r="Q1018" i="21"/>
  <c r="M1812" i="21"/>
  <c r="Q1812" i="21"/>
  <c r="O1812" i="21"/>
  <c r="P552" i="21"/>
  <c r="M552" i="21"/>
  <c r="Q552" i="21"/>
  <c r="N552" i="21"/>
  <c r="O552" i="21"/>
  <c r="M331" i="21"/>
  <c r="Q331" i="21"/>
  <c r="O331" i="21"/>
  <c r="N331" i="21"/>
  <c r="P331" i="21"/>
  <c r="P676" i="21"/>
  <c r="Q676" i="21"/>
  <c r="M676" i="21"/>
  <c r="N676" i="21"/>
  <c r="O676" i="21"/>
  <c r="Q402" i="21"/>
  <c r="M402" i="21"/>
  <c r="P402" i="21"/>
  <c r="O402" i="21"/>
  <c r="N402" i="21"/>
  <c r="M580" i="21"/>
  <c r="O580" i="21"/>
  <c r="P580" i="21"/>
  <c r="Q135" i="21"/>
  <c r="S135" i="21" s="1"/>
  <c r="T135" i="21" s="1"/>
  <c r="M135" i="21"/>
  <c r="O135" i="21"/>
  <c r="N135" i="21"/>
  <c r="Q633" i="21"/>
  <c r="N633" i="21"/>
  <c r="O633" i="21"/>
  <c r="M633" i="21"/>
  <c r="P633" i="21"/>
  <c r="P922" i="21"/>
  <c r="M922" i="21"/>
  <c r="O922" i="21"/>
  <c r="Q922" i="21"/>
  <c r="N922" i="21"/>
  <c r="Q518" i="21"/>
  <c r="O518" i="21"/>
  <c r="N518" i="21"/>
  <c r="P518" i="21"/>
  <c r="O2000" i="21"/>
  <c r="P2000" i="21"/>
  <c r="N2000" i="21"/>
  <c r="M2000" i="21"/>
  <c r="Q97" i="21"/>
  <c r="P97" i="21"/>
  <c r="N97" i="21"/>
  <c r="M97" i="21"/>
  <c r="O97" i="21"/>
  <c r="P734" i="21"/>
  <c r="M734" i="21"/>
  <c r="N734" i="21"/>
  <c r="Q734" i="21"/>
  <c r="O734" i="21"/>
  <c r="N419" i="21"/>
  <c r="P419" i="21"/>
  <c r="O419" i="21"/>
  <c r="M419" i="21"/>
  <c r="Q419" i="21"/>
  <c r="Q35" i="21"/>
  <c r="P35" i="21"/>
  <c r="O35" i="21"/>
  <c r="M35" i="21"/>
  <c r="N35" i="21"/>
  <c r="Q335" i="21"/>
  <c r="M335" i="21"/>
  <c r="P335" i="21"/>
  <c r="N335" i="21"/>
  <c r="P1374" i="21"/>
  <c r="O1374" i="21"/>
  <c r="Q1374" i="21"/>
  <c r="N1374" i="21"/>
  <c r="M1374" i="21"/>
  <c r="P644" i="21"/>
  <c r="O644" i="21"/>
  <c r="M644" i="21"/>
  <c r="Q644" i="21"/>
  <c r="N644" i="21"/>
  <c r="P141" i="21"/>
  <c r="Q141" i="21"/>
  <c r="M141" i="21"/>
  <c r="N141" i="21"/>
  <c r="O141" i="21"/>
  <c r="O499" i="21"/>
  <c r="P499" i="21"/>
  <c r="M499" i="21"/>
  <c r="Q499" i="21"/>
  <c r="Q1873" i="21"/>
  <c r="N1354" i="21"/>
  <c r="N1954" i="21"/>
  <c r="M1606" i="21"/>
  <c r="M1220" i="21"/>
  <c r="M1759" i="21"/>
  <c r="O1753" i="21"/>
  <c r="M1025" i="21"/>
  <c r="N1585" i="21"/>
  <c r="O1813" i="21"/>
  <c r="O678" i="21"/>
  <c r="N171" i="21"/>
  <c r="N703" i="21"/>
  <c r="P983" i="21"/>
  <c r="O281" i="21"/>
  <c r="O231" i="21"/>
  <c r="N624" i="21"/>
  <c r="P1486" i="21"/>
  <c r="O379" i="21"/>
  <c r="P1081" i="21"/>
  <c r="M1801" i="21"/>
  <c r="P1620" i="21"/>
  <c r="M1290" i="21"/>
  <c r="Q563" i="21"/>
  <c r="P875" i="21"/>
  <c r="P1544" i="21"/>
  <c r="M943" i="21"/>
  <c r="O326" i="21"/>
  <c r="O1874" i="21"/>
  <c r="P848" i="21"/>
  <c r="P1993" i="21"/>
  <c r="N1775" i="21"/>
  <c r="O1768" i="21"/>
  <c r="P1580" i="21"/>
  <c r="Q1489" i="21"/>
  <c r="O313" i="21"/>
  <c r="O201" i="21"/>
  <c r="O645" i="21"/>
  <c r="N1074" i="21"/>
  <c r="N1807" i="21"/>
  <c r="P920" i="21"/>
  <c r="S920" i="21" s="1"/>
  <c r="T920" i="21" s="1"/>
  <c r="M1497" i="21"/>
  <c r="Q27" i="21"/>
  <c r="Q1156" i="21"/>
  <c r="M1177" i="21"/>
  <c r="O517" i="21"/>
  <c r="M395" i="21"/>
  <c r="O1514" i="21"/>
  <c r="Q724" i="21"/>
  <c r="Q468" i="21"/>
  <c r="P1812" i="21"/>
  <c r="M1341" i="21"/>
  <c r="O1050" i="21"/>
  <c r="Q611" i="21"/>
  <c r="N1861" i="21"/>
  <c r="O1758" i="21"/>
  <c r="N1096" i="21"/>
  <c r="O1137" i="21"/>
  <c r="M1956" i="21"/>
  <c r="N417" i="21"/>
  <c r="Q513" i="21"/>
  <c r="M391" i="21"/>
  <c r="N896" i="21"/>
  <c r="P108" i="21"/>
  <c r="P1484" i="21"/>
  <c r="N447" i="21"/>
  <c r="Q2000" i="21"/>
  <c r="S2000" i="21" s="1"/>
  <c r="T2000" i="21" s="1"/>
  <c r="N301" i="21"/>
  <c r="O729" i="21"/>
  <c r="P1118" i="21"/>
  <c r="P1150" i="21"/>
  <c r="P1796" i="21"/>
  <c r="Q625" i="21"/>
  <c r="M1558" i="21"/>
  <c r="O1729" i="21"/>
  <c r="M518" i="21"/>
  <c r="O890" i="21"/>
  <c r="O1231" i="21"/>
  <c r="Q1005" i="21"/>
  <c r="N165" i="21"/>
  <c r="P1939" i="21"/>
  <c r="O876" i="21"/>
  <c r="P250" i="21"/>
  <c r="O335" i="21"/>
  <c r="Q279" i="21"/>
  <c r="Q1430" i="21"/>
  <c r="O338" i="21"/>
  <c r="N580" i="21"/>
  <c r="Q78" i="21"/>
  <c r="O1903" i="21"/>
  <c r="Q879" i="21"/>
  <c r="O579" i="21"/>
  <c r="M1705" i="21"/>
  <c r="P1873" i="21"/>
  <c r="P1354" i="21"/>
  <c r="Q1954" i="21"/>
  <c r="P1606" i="21"/>
  <c r="N1220" i="21"/>
  <c r="Q1759" i="21"/>
  <c r="S1759" i="21" s="1"/>
  <c r="T1759" i="21" s="1"/>
  <c r="N1025" i="21"/>
  <c r="M1585" i="21"/>
  <c r="P678" i="21"/>
  <c r="P151" i="21"/>
  <c r="P171" i="21"/>
  <c r="N1979" i="21"/>
  <c r="M983" i="21"/>
  <c r="N231" i="21"/>
  <c r="N205" i="21"/>
  <c r="O463" i="21"/>
  <c r="Q379" i="21"/>
  <c r="M1081" i="21"/>
  <c r="O1707" i="21"/>
  <c r="N1831" i="21"/>
  <c r="N1801" i="21"/>
  <c r="Q1620" i="21"/>
  <c r="Q519" i="21"/>
  <c r="Q797" i="21"/>
  <c r="N943" i="21"/>
  <c r="Q326" i="21"/>
  <c r="M12" i="21"/>
  <c r="N1874" i="21"/>
  <c r="M1853" i="21"/>
  <c r="M1917" i="21"/>
  <c r="O1270" i="21"/>
  <c r="M1129" i="21"/>
  <c r="O848" i="21"/>
  <c r="Q1993" i="21"/>
  <c r="O1775" i="21"/>
  <c r="P449" i="21"/>
  <c r="S449" i="21" s="1"/>
  <c r="T449" i="21" s="1"/>
  <c r="O762" i="21"/>
  <c r="M201" i="21"/>
  <c r="N2005" i="21"/>
  <c r="N645" i="21"/>
  <c r="Q1807" i="21"/>
  <c r="P1497" i="21"/>
  <c r="N541" i="21"/>
  <c r="P1156" i="21"/>
  <c r="M1459" i="21"/>
  <c r="N1802" i="21"/>
  <c r="N1905" i="21"/>
  <c r="Q1149" i="21"/>
  <c r="S1149" i="21" s="1"/>
  <c r="T1149" i="21" s="1"/>
  <c r="Q1665" i="21"/>
  <c r="Q1449" i="21"/>
  <c r="P1839" i="21"/>
  <c r="P979" i="21"/>
  <c r="S979" i="21" s="1"/>
  <c r="T979" i="21" s="1"/>
  <c r="N1812" i="21"/>
  <c r="M433" i="21"/>
  <c r="P727" i="21"/>
  <c r="N1837" i="21"/>
  <c r="N1566" i="21"/>
  <c r="Q1130" i="21"/>
  <c r="M1415" i="21"/>
  <c r="Q1974" i="21"/>
  <c r="O1116" i="21"/>
  <c r="Q118" i="21"/>
  <c r="M246" i="21"/>
  <c r="P164" i="21"/>
  <c r="P1133" i="21"/>
  <c r="Q137" i="21"/>
  <c r="M1288" i="21"/>
  <c r="O398" i="21"/>
  <c r="Q308" i="21"/>
  <c r="P1195" i="21"/>
  <c r="Q130" i="21"/>
  <c r="O401" i="21"/>
  <c r="O1733" i="21"/>
  <c r="N625" i="21"/>
  <c r="O215" i="21"/>
  <c r="Q347" i="21"/>
  <c r="Q1111" i="21"/>
  <c r="M919" i="21"/>
  <c r="N832" i="21"/>
  <c r="M284" i="21"/>
  <c r="N499" i="21"/>
  <c r="Q580" i="21"/>
  <c r="O144" i="21"/>
  <c r="Q1037" i="21"/>
  <c r="M525" i="21"/>
  <c r="P1938" i="21"/>
  <c r="Q383" i="21"/>
  <c r="N293" i="21"/>
  <c r="P1000" i="21"/>
  <c r="P17" i="21"/>
  <c r="S17" i="21" s="1"/>
  <c r="T17" i="21" s="1"/>
  <c r="O17" i="21"/>
  <c r="N17" i="21"/>
  <c r="P1539" i="21"/>
  <c r="M1539" i="21"/>
  <c r="O756" i="21"/>
  <c r="P756" i="21"/>
  <c r="M756" i="21"/>
  <c r="Q756" i="21"/>
  <c r="Q1791" i="21"/>
  <c r="P1791" i="21"/>
  <c r="M1791" i="21"/>
  <c r="Q428" i="21"/>
  <c r="N428" i="21"/>
  <c r="O428" i="21"/>
  <c r="P428" i="21"/>
  <c r="P435" i="21"/>
  <c r="Q435" i="21"/>
  <c r="O435" i="21"/>
  <c r="M435" i="21"/>
  <c r="P1022" i="21"/>
  <c r="Q1022" i="21"/>
  <c r="O1022" i="21"/>
  <c r="O1996" i="21"/>
  <c r="P1996" i="21"/>
  <c r="N1996" i="21"/>
  <c r="M1996" i="21"/>
  <c r="P59" i="21"/>
  <c r="N59" i="21"/>
  <c r="O59" i="21"/>
  <c r="O701" i="21"/>
  <c r="P701" i="21"/>
  <c r="S701" i="21" s="1"/>
  <c r="T701" i="21" s="1"/>
  <c r="N701" i="21"/>
  <c r="O1085" i="21"/>
  <c r="Q1085" i="21"/>
  <c r="P1085" i="21"/>
  <c r="N1085" i="21"/>
  <c r="O1247" i="21"/>
  <c r="N1247" i="21"/>
  <c r="P1699" i="21"/>
  <c r="N1699" i="21"/>
  <c r="O1699" i="21"/>
  <c r="M1699" i="21"/>
  <c r="Q1699" i="21"/>
  <c r="P1694" i="21"/>
  <c r="Q1694" i="21"/>
  <c r="N1694" i="21"/>
  <c r="P303" i="21"/>
  <c r="M303" i="21"/>
  <c r="Q303" i="21"/>
  <c r="P200" i="21"/>
  <c r="S200" i="21" s="1"/>
  <c r="T200" i="21" s="1"/>
  <c r="M200" i="21"/>
  <c r="N200" i="21"/>
  <c r="O200" i="21"/>
  <c r="Q277" i="21"/>
  <c r="P277" i="21"/>
  <c r="N277" i="21"/>
  <c r="Q450" i="21"/>
  <c r="M450" i="21"/>
  <c r="P450" i="21"/>
  <c r="N450" i="21"/>
  <c r="M1171" i="21"/>
  <c r="O1171" i="21"/>
  <c r="P1909" i="21"/>
  <c r="M1909" i="21"/>
  <c r="M495" i="21"/>
  <c r="N495" i="21"/>
  <c r="N1357" i="21"/>
  <c r="M1357" i="21"/>
  <c r="O89" i="21"/>
  <c r="M89" i="21"/>
  <c r="O206" i="21"/>
  <c r="P206" i="21"/>
  <c r="N1295" i="21"/>
  <c r="M1295" i="21"/>
  <c r="M1723" i="21"/>
  <c r="P1723" i="21"/>
  <c r="Q1723" i="21"/>
  <c r="M565" i="21"/>
  <c r="N565" i="21"/>
  <c r="O565" i="21"/>
  <c r="M1300" i="21"/>
  <c r="Q1300" i="21"/>
  <c r="N1300" i="21"/>
  <c r="O1899" i="21"/>
  <c r="N1899" i="21"/>
  <c r="Q1899" i="21"/>
  <c r="N1569" i="21"/>
  <c r="P1569" i="21"/>
  <c r="O1569" i="21"/>
  <c r="O453" i="21"/>
  <c r="Q453" i="21"/>
  <c r="N1437" i="21"/>
  <c r="O1437" i="21"/>
  <c r="Q1437" i="21"/>
  <c r="Q496" i="21"/>
  <c r="P496" i="21"/>
  <c r="P283" i="21"/>
  <c r="Q283" i="21"/>
  <c r="O283" i="21"/>
  <c r="O784" i="21"/>
  <c r="Q784" i="21"/>
  <c r="M418" i="21"/>
  <c r="P418" i="21"/>
  <c r="O418" i="21"/>
  <c r="Q1925" i="21"/>
  <c r="M1925" i="21"/>
  <c r="P1925" i="21"/>
  <c r="N319" i="21"/>
  <c r="O319" i="21"/>
  <c r="P871" i="21"/>
  <c r="Q871" i="21"/>
  <c r="N871" i="21"/>
  <c r="Q602" i="21"/>
  <c r="O602" i="21"/>
  <c r="N1772" i="21"/>
  <c r="O1772" i="21"/>
  <c r="O1122" i="21"/>
  <c r="M1122" i="21"/>
  <c r="P1176" i="21"/>
  <c r="N1176" i="21"/>
  <c r="O1176" i="21"/>
  <c r="P1364" i="21"/>
  <c r="S1364" i="21" s="1"/>
  <c r="T1364" i="21" s="1"/>
  <c r="N1364" i="21"/>
  <c r="M1364" i="21"/>
  <c r="P1932" i="21"/>
  <c r="O1932" i="21"/>
  <c r="O694" i="21"/>
  <c r="P694" i="21"/>
  <c r="M1510" i="21"/>
  <c r="P1510" i="21"/>
  <c r="Q1510" i="21"/>
  <c r="O1510" i="21"/>
  <c r="N1372" i="21"/>
  <c r="M1372" i="21"/>
  <c r="P77" i="21"/>
  <c r="Q77" i="21"/>
  <c r="N77" i="21"/>
  <c r="O1868" i="21"/>
  <c r="M1868" i="21"/>
  <c r="Q1868" i="21"/>
  <c r="Q149" i="21"/>
  <c r="P149" i="21"/>
  <c r="N149" i="21"/>
  <c r="O149" i="21"/>
  <c r="N1639" i="21"/>
  <c r="M1639" i="21"/>
  <c r="Q1639" i="21"/>
  <c r="O1639" i="21"/>
  <c r="O913" i="21"/>
  <c r="M913" i="21"/>
  <c r="N913" i="21"/>
  <c r="Q49" i="21"/>
  <c r="N49" i="21"/>
  <c r="P49" i="21"/>
  <c r="M49" i="21"/>
  <c r="M314" i="21"/>
  <c r="P314" i="21"/>
  <c r="N314" i="21"/>
  <c r="O314" i="21"/>
  <c r="Q314" i="21"/>
  <c r="N1945" i="21"/>
  <c r="M1945" i="21"/>
  <c r="P1945" i="21"/>
  <c r="N897" i="21"/>
  <c r="M897" i="21"/>
  <c r="Q897" i="21"/>
  <c r="P739" i="21"/>
  <c r="N739" i="21"/>
  <c r="M914" i="21"/>
  <c r="P914" i="21"/>
  <c r="N914" i="21"/>
  <c r="O914" i="21"/>
  <c r="Q914" i="21"/>
  <c r="N1082" i="21"/>
  <c r="M1082" i="21"/>
  <c r="O1082" i="21"/>
  <c r="Q1082" i="21"/>
  <c r="P1082" i="21"/>
  <c r="O782" i="21"/>
  <c r="M782" i="21"/>
  <c r="P782" i="21"/>
  <c r="N1647" i="21"/>
  <c r="Q1647" i="21"/>
  <c r="P1647" i="21"/>
  <c r="Q1540" i="21"/>
  <c r="M1540" i="21"/>
  <c r="P1540" i="21"/>
  <c r="O1811" i="21"/>
  <c r="N1811" i="21"/>
  <c r="M710" i="21"/>
  <c r="P710" i="21"/>
  <c r="O410" i="21"/>
  <c r="N410" i="21"/>
  <c r="Q410" i="21"/>
  <c r="P111" i="21"/>
  <c r="M111" i="21"/>
  <c r="O111" i="21"/>
  <c r="O790" i="21"/>
  <c r="P790" i="21"/>
  <c r="M790" i="21"/>
  <c r="M1595" i="21"/>
  <c r="O1595" i="21"/>
  <c r="P1595" i="21"/>
  <c r="N1760" i="21"/>
  <c r="P1760" i="21"/>
  <c r="O1760" i="21"/>
  <c r="N1493" i="21"/>
  <c r="O1493" i="21"/>
  <c r="M1841" i="21"/>
  <c r="Q1841" i="21"/>
  <c r="N470" i="21"/>
  <c r="M470" i="21"/>
  <c r="O470" i="21"/>
  <c r="N1898" i="21"/>
  <c r="O1898" i="21"/>
  <c r="P1308" i="21"/>
  <c r="Q1308" i="21"/>
  <c r="O1308" i="21"/>
  <c r="O752" i="21"/>
  <c r="M752" i="21"/>
  <c r="Q69" i="21"/>
  <c r="M69" i="21"/>
  <c r="O1380" i="21"/>
  <c r="N1380" i="21"/>
  <c r="P177" i="21"/>
  <c r="O177" i="21"/>
  <c r="M685" i="21"/>
  <c r="N685" i="21"/>
  <c r="N857" i="21"/>
  <c r="M857" i="21"/>
  <c r="P1654" i="21"/>
  <c r="Q1654" i="21"/>
  <c r="N1151" i="21"/>
  <c r="Q1151" i="21"/>
  <c r="N803" i="21"/>
  <c r="M803" i="21"/>
  <c r="O1495" i="21"/>
  <c r="Q1495" i="21"/>
  <c r="O380" i="21"/>
  <c r="M380" i="21"/>
  <c r="P312" i="21"/>
  <c r="Q312" i="21"/>
  <c r="N312" i="21"/>
  <c r="M973" i="21"/>
  <c r="Q973" i="21"/>
  <c r="N1271" i="21"/>
  <c r="O1271" i="21"/>
  <c r="N1581" i="21"/>
  <c r="M1581" i="21"/>
  <c r="P1375" i="21"/>
  <c r="Q1375" i="21"/>
  <c r="N259" i="21"/>
  <c r="O259" i="21"/>
  <c r="M259" i="21"/>
  <c r="O814" i="21"/>
  <c r="Q814" i="21"/>
  <c r="Q1015" i="21"/>
  <c r="P1015" i="21"/>
  <c r="O430" i="21"/>
  <c r="Q430" i="21"/>
  <c r="M209" i="21"/>
  <c r="O209" i="21"/>
  <c r="N209" i="21"/>
  <c r="Q209" i="21"/>
  <c r="S209" i="21" s="1"/>
  <c r="T209" i="21" s="1"/>
  <c r="Q1070" i="21"/>
  <c r="O1070" i="21"/>
  <c r="M1070" i="21"/>
  <c r="M1935" i="21"/>
  <c r="N1935" i="21"/>
  <c r="N855" i="21"/>
  <c r="M855" i="21"/>
  <c r="O855" i="21"/>
  <c r="M262" i="21"/>
  <c r="P262" i="21"/>
  <c r="M1706" i="21"/>
  <c r="N1706" i="21"/>
  <c r="M109" i="21"/>
  <c r="Q109" i="21"/>
  <c r="O109" i="21"/>
  <c r="O139" i="21"/>
  <c r="P139" i="21"/>
  <c r="P1559" i="21"/>
  <c r="N1559" i="21"/>
  <c r="M885" i="21"/>
  <c r="N885" i="21"/>
  <c r="O885" i="21"/>
  <c r="P1136" i="21"/>
  <c r="M1136" i="21"/>
  <c r="N1136" i="21"/>
  <c r="Q1820" i="21"/>
  <c r="O1820" i="21"/>
  <c r="M1820" i="21"/>
  <c r="O123" i="21"/>
  <c r="M123" i="21"/>
  <c r="N1214" i="21"/>
  <c r="P1214" i="21"/>
  <c r="O1214" i="21"/>
  <c r="Q452" i="21"/>
  <c r="N452" i="21"/>
  <c r="Q674" i="21"/>
  <c r="N674" i="21"/>
  <c r="O674" i="21"/>
  <c r="M233" i="21"/>
  <c r="P233" i="21"/>
  <c r="Q233" i="21"/>
  <c r="O233" i="21"/>
  <c r="P723" i="21"/>
  <c r="O723" i="21"/>
  <c r="M723" i="21"/>
  <c r="Q723" i="21"/>
  <c r="N723" i="21"/>
  <c r="M263" i="21"/>
  <c r="P263" i="21"/>
  <c r="S263" i="21" s="1"/>
  <c r="T263" i="21" s="1"/>
  <c r="O263" i="21"/>
  <c r="N263" i="21"/>
  <c r="O150" i="21"/>
  <c r="M150" i="21"/>
  <c r="Q796" i="21"/>
  <c r="P796" i="21"/>
  <c r="M796" i="21"/>
  <c r="N796" i="21"/>
  <c r="P1457" i="21"/>
  <c r="Q1457" i="21"/>
  <c r="N1457" i="21"/>
  <c r="N1890" i="21"/>
  <c r="Q1890" i="21"/>
  <c r="S1890" i="21" s="1"/>
  <c r="T1890" i="21" s="1"/>
  <c r="M1890" i="21"/>
  <c r="O1890" i="21"/>
  <c r="P295" i="21"/>
  <c r="N295" i="21"/>
  <c r="M295" i="21"/>
  <c r="Q295" i="21"/>
  <c r="P596" i="21"/>
  <c r="M596" i="21"/>
  <c r="O596" i="21"/>
  <c r="Q596" i="21"/>
  <c r="N596" i="21"/>
  <c r="Q1003" i="21"/>
  <c r="O1003" i="21"/>
  <c r="P173" i="21"/>
  <c r="N173" i="21"/>
  <c r="M173" i="21"/>
  <c r="Q173" i="21"/>
  <c r="N1780" i="21"/>
  <c r="Q1780" i="21"/>
  <c r="O1370" i="21"/>
  <c r="P1370" i="21"/>
  <c r="M1370" i="21"/>
  <c r="Q1370" i="21"/>
  <c r="N663" i="21"/>
  <c r="O663" i="21"/>
  <c r="P663" i="21"/>
  <c r="S663" i="21" s="1"/>
  <c r="T663" i="21" s="1"/>
  <c r="M663" i="21"/>
  <c r="Q1007" i="21"/>
  <c r="P1007" i="21"/>
  <c r="M1007" i="21"/>
  <c r="O1007" i="21"/>
  <c r="P253" i="21"/>
  <c r="M253" i="21"/>
  <c r="O253" i="21"/>
  <c r="Q253" i="21"/>
  <c r="N1562" i="21"/>
  <c r="Q1562" i="21"/>
  <c r="P1562" i="21"/>
  <c r="O393" i="21"/>
  <c r="M393" i="21"/>
  <c r="N393" i="21"/>
  <c r="Q393" i="21"/>
  <c r="S393" i="21" s="1"/>
  <c r="T393" i="21" s="1"/>
  <c r="Q1689" i="21"/>
  <c r="S1689" i="21" s="1"/>
  <c r="T1689" i="21" s="1"/>
  <c r="M1689" i="21"/>
  <c r="O1689" i="21"/>
  <c r="N1689" i="21"/>
  <c r="N970" i="21"/>
  <c r="M970" i="21"/>
  <c r="P970" i="21"/>
  <c r="M2008" i="21"/>
  <c r="N2008" i="21"/>
  <c r="O2008" i="21"/>
  <c r="Q2008" i="21"/>
  <c r="S2008" i="21" s="1"/>
  <c r="T2008" i="21" s="1"/>
  <c r="P1202" i="21"/>
  <c r="Q1202" i="21"/>
  <c r="O1202" i="21"/>
  <c r="N1202" i="21"/>
  <c r="M1202" i="21"/>
  <c r="M1677" i="21"/>
  <c r="N1677" i="21"/>
  <c r="P1677" i="21"/>
  <c r="Q1677" i="21"/>
  <c r="O1677" i="21"/>
  <c r="P116" i="21"/>
  <c r="Q116" i="21"/>
  <c r="M116" i="21"/>
  <c r="Q610" i="21"/>
  <c r="O610" i="21"/>
  <c r="P610" i="21"/>
  <c r="N610" i="21"/>
  <c r="N846" i="21"/>
  <c r="Q846" i="21"/>
  <c r="O846" i="21"/>
  <c r="M846" i="21"/>
  <c r="P991" i="21"/>
  <c r="M991" i="21"/>
  <c r="Q400" i="21"/>
  <c r="O400" i="21"/>
  <c r="P400" i="21"/>
  <c r="P1411" i="21"/>
  <c r="O1411" i="21"/>
  <c r="N1411" i="21"/>
  <c r="Q1266" i="21"/>
  <c r="O1266" i="21"/>
  <c r="N1266" i="21"/>
  <c r="P1266" i="21"/>
  <c r="N816" i="21"/>
  <c r="Q816" i="21"/>
  <c r="S816" i="21" s="1"/>
  <c r="T816" i="21" s="1"/>
  <c r="O816" i="21"/>
  <c r="M1169" i="21"/>
  <c r="P1169" i="21"/>
  <c r="Q1169" i="21"/>
  <c r="O1169" i="21"/>
  <c r="M364" i="21"/>
  <c r="P364" i="21"/>
  <c r="Q364" i="21"/>
  <c r="N547" i="21"/>
  <c r="M547" i="21"/>
  <c r="O547" i="21"/>
  <c r="M1235" i="21"/>
  <c r="P1235" i="21"/>
  <c r="S1235" i="21" s="1"/>
  <c r="T1235" i="21" s="1"/>
  <c r="O1235" i="21"/>
  <c r="M1383" i="21"/>
  <c r="P1383" i="21"/>
  <c r="O1383" i="21"/>
  <c r="Q662" i="21"/>
  <c r="M662" i="21"/>
  <c r="P662" i="21"/>
  <c r="N204" i="21"/>
  <c r="Q204" i="21"/>
  <c r="P204" i="21"/>
  <c r="Q692" i="21"/>
  <c r="P692" i="21"/>
  <c r="N692" i="21"/>
  <c r="M545" i="21"/>
  <c r="N545" i="21"/>
  <c r="Q545" i="21"/>
  <c r="S545" i="21" s="1"/>
  <c r="T545" i="21" s="1"/>
  <c r="P1033" i="21"/>
  <c r="S1033" i="21" s="1"/>
  <c r="T1033" i="21" s="1"/>
  <c r="M1033" i="21"/>
  <c r="O1033" i="21"/>
  <c r="N339" i="21"/>
  <c r="M339" i="21"/>
  <c r="P439" i="21"/>
  <c r="S439" i="21" s="1"/>
  <c r="T439" i="21" s="1"/>
  <c r="O439" i="21"/>
  <c r="N439" i="21"/>
  <c r="P1281" i="21"/>
  <c r="N1281" i="21"/>
  <c r="M1281" i="21"/>
  <c r="O1299" i="21"/>
  <c r="M1299" i="21"/>
  <c r="P1299" i="21"/>
  <c r="S1299" i="21" s="1"/>
  <c r="T1299" i="21" s="1"/>
  <c r="M1582" i="21"/>
  <c r="Q1582" i="21"/>
  <c r="O1582" i="21"/>
  <c r="P1545" i="21"/>
  <c r="N1545" i="21"/>
  <c r="M1545" i="21"/>
  <c r="O1545" i="21"/>
  <c r="M1724" i="21"/>
  <c r="P1724" i="21"/>
  <c r="S1724" i="21" s="1"/>
  <c r="T1724" i="21" s="1"/>
  <c r="N1724" i="21"/>
  <c r="O1678" i="21"/>
  <c r="Q1678" i="21"/>
  <c r="M1678" i="21"/>
  <c r="N1283" i="21"/>
  <c r="Q1283" i="21"/>
  <c r="O1283" i="21"/>
  <c r="P1283" i="21"/>
  <c r="Q1106" i="21"/>
  <c r="N1106" i="21"/>
  <c r="P1536" i="21"/>
  <c r="Q1536" i="21"/>
  <c r="N1536" i="21"/>
  <c r="M1536" i="21"/>
  <c r="M1882" i="21"/>
  <c r="N1882" i="21"/>
  <c r="O1882" i="21"/>
  <c r="M1461" i="21"/>
  <c r="P1461" i="21"/>
  <c r="O1461" i="21"/>
  <c r="O1894" i="21"/>
  <c r="P1894" i="21"/>
  <c r="S1894" i="21" s="1"/>
  <c r="T1894" i="21" s="1"/>
  <c r="N948" i="21"/>
  <c r="Q948" i="21"/>
  <c r="Q241" i="21"/>
  <c r="N241" i="21"/>
  <c r="N1384" i="21"/>
  <c r="O1384" i="21"/>
  <c r="Q1761" i="21"/>
  <c r="N1761" i="21"/>
  <c r="O1761" i="21"/>
  <c r="M923" i="21"/>
  <c r="N923" i="21"/>
  <c r="Q923" i="21"/>
  <c r="S923" i="21" s="1"/>
  <c r="T923" i="21" s="1"/>
  <c r="Q1770" i="21"/>
  <c r="M1770" i="21"/>
  <c r="Q48" i="21"/>
  <c r="P48" i="21"/>
  <c r="O48" i="21"/>
  <c r="O791" i="21"/>
  <c r="M791" i="21"/>
  <c r="N791" i="21"/>
  <c r="Q1895" i="21"/>
  <c r="S1895" i="21" s="1"/>
  <c r="T1895" i="21" s="1"/>
  <c r="N1895" i="21"/>
  <c r="M1895" i="21"/>
  <c r="Q531" i="21"/>
  <c r="P531" i="21"/>
  <c r="M531" i="21"/>
  <c r="M1225" i="21"/>
  <c r="O1225" i="21"/>
  <c r="Q675" i="21"/>
  <c r="P675" i="21"/>
  <c r="N675" i="21"/>
  <c r="O675" i="21"/>
  <c r="O355" i="21"/>
  <c r="M355" i="21"/>
  <c r="N355" i="21"/>
  <c r="Q355" i="21"/>
  <c r="N1710" i="21"/>
  <c r="O1710" i="21"/>
  <c r="P1710" i="21"/>
  <c r="Q1710" i="21"/>
  <c r="O774" i="21"/>
  <c r="M774" i="21"/>
  <c r="N774" i="21"/>
  <c r="Q774" i="21"/>
  <c r="S774" i="21" s="1"/>
  <c r="T774" i="21" s="1"/>
  <c r="N1233" i="21"/>
  <c r="O1233" i="21"/>
  <c r="Q1233" i="21"/>
  <c r="S1233" i="21" s="1"/>
  <c r="T1233" i="21" s="1"/>
  <c r="M712" i="21"/>
  <c r="Q712" i="21"/>
  <c r="S712" i="21" s="1"/>
  <c r="T712" i="21" s="1"/>
  <c r="N712" i="21"/>
  <c r="O712" i="21"/>
  <c r="O1148" i="21"/>
  <c r="Q1148" i="21"/>
  <c r="P1148" i="21"/>
  <c r="M1148" i="21"/>
  <c r="Q1879" i="21"/>
  <c r="S1879" i="21" s="1"/>
  <c r="T1879" i="21" s="1"/>
  <c r="M1879" i="21"/>
  <c r="O1879" i="21"/>
  <c r="N1879" i="21"/>
  <c r="Q738" i="21"/>
  <c r="S738" i="21" s="1"/>
  <c r="T738" i="21" s="1"/>
  <c r="N738" i="21"/>
  <c r="O738" i="21"/>
  <c r="M486" i="21"/>
  <c r="Q486" i="21"/>
  <c r="N486" i="21"/>
  <c r="P486" i="21"/>
  <c r="M114" i="21"/>
  <c r="N114" i="21"/>
  <c r="P114" i="21"/>
  <c r="P328" i="21"/>
  <c r="Q328" i="21"/>
  <c r="O328" i="21"/>
  <c r="N328" i="21"/>
  <c r="P562" i="21"/>
  <c r="S562" i="21" s="1"/>
  <c r="T562" i="21" s="1"/>
  <c r="M562" i="21"/>
  <c r="N562" i="21"/>
  <c r="O562" i="21"/>
  <c r="Q926" i="21"/>
  <c r="M926" i="21"/>
  <c r="N926" i="21"/>
  <c r="N595" i="21"/>
  <c r="O595" i="21"/>
  <c r="P595" i="21"/>
  <c r="N1634" i="21"/>
  <c r="Q1634" i="21"/>
  <c r="P1634" i="21"/>
  <c r="O1634" i="21"/>
  <c r="Q329" i="21"/>
  <c r="M329" i="21"/>
  <c r="P329" i="21"/>
  <c r="N329" i="21"/>
  <c r="M847" i="21"/>
  <c r="Q847" i="21"/>
  <c r="O847" i="21"/>
  <c r="O1602" i="21"/>
  <c r="Q1602" i="21"/>
  <c r="M1602" i="21"/>
  <c r="P1602" i="21"/>
  <c r="Q484" i="21"/>
  <c r="S484" i="21" s="1"/>
  <c r="T484" i="21" s="1"/>
  <c r="N484" i="21"/>
  <c r="O484" i="21"/>
  <c r="Q1134" i="21"/>
  <c r="N1134" i="21"/>
  <c r="O1134" i="21"/>
  <c r="P1134" i="21"/>
  <c r="N679" i="21"/>
  <c r="P679" i="21"/>
  <c r="S679" i="21" s="1"/>
  <c r="T679" i="21" s="1"/>
  <c r="O679" i="21"/>
  <c r="M1976" i="21"/>
  <c r="Q1976" i="21"/>
  <c r="S1976" i="21" s="1"/>
  <c r="T1976" i="21" s="1"/>
  <c r="O1976" i="21"/>
  <c r="N2004" i="21"/>
  <c r="M2004" i="21"/>
  <c r="Q2004" i="21"/>
  <c r="P2004" i="21"/>
  <c r="O1065" i="21"/>
  <c r="N1065" i="21"/>
  <c r="Q1065" i="21"/>
  <c r="Q1282" i="21"/>
  <c r="M1282" i="21"/>
  <c r="P1282" i="21"/>
  <c r="N1282" i="21"/>
  <c r="Q709" i="21"/>
  <c r="M709" i="21"/>
  <c r="P64" i="21"/>
  <c r="N64" i="21"/>
  <c r="Q64" i="21"/>
  <c r="M1611" i="21"/>
  <c r="N1611" i="21"/>
  <c r="O1611" i="21"/>
  <c r="O1388" i="21"/>
  <c r="Q1388" i="21"/>
  <c r="S1388" i="21" s="1"/>
  <c r="T1388" i="21" s="1"/>
  <c r="N1388" i="21"/>
  <c r="P523" i="21"/>
  <c r="S523" i="21" s="1"/>
  <c r="T523" i="21" s="1"/>
  <c r="O523" i="21"/>
  <c r="M523" i="21"/>
  <c r="N179" i="21"/>
  <c r="O179" i="21"/>
  <c r="M179" i="21"/>
  <c r="Q1669" i="21"/>
  <c r="M1669" i="21"/>
  <c r="P1669" i="21"/>
  <c r="Q910" i="21"/>
  <c r="M910" i="21"/>
  <c r="Q1120" i="21"/>
  <c r="N1120" i="21"/>
  <c r="O1120" i="21"/>
  <c r="P1328" i="21"/>
  <c r="M1328" i="21"/>
  <c r="O1328" i="21"/>
  <c r="M747" i="21"/>
  <c r="P747" i="21"/>
  <c r="Q747" i="21"/>
  <c r="N1349" i="21"/>
  <c r="P1349" i="21"/>
  <c r="S1349" i="21" s="1"/>
  <c r="T1349" i="21" s="1"/>
  <c r="M1349" i="21"/>
  <c r="O1083" i="21"/>
  <c r="M1083" i="21"/>
  <c r="Q1083" i="21"/>
  <c r="P1321" i="21"/>
  <c r="O1321" i="21"/>
  <c r="Q1321" i="21"/>
  <c r="M377" i="21"/>
  <c r="P377" i="21"/>
  <c r="O247" i="21"/>
  <c r="M247" i="21"/>
  <c r="Q247" i="21"/>
  <c r="P1906" i="21"/>
  <c r="O1906" i="21"/>
  <c r="Q1906" i="21"/>
  <c r="N1747" i="21"/>
  <c r="Q1747" i="21"/>
  <c r="M1747" i="21"/>
  <c r="M1403" i="21"/>
  <c r="N1403" i="21"/>
  <c r="P1403" i="21"/>
  <c r="S1403" i="21" s="1"/>
  <c r="T1403" i="21" s="1"/>
  <c r="Q270" i="21"/>
  <c r="M270" i="21"/>
  <c r="P270" i="21"/>
  <c r="Q1410" i="21"/>
  <c r="N1410" i="21"/>
  <c r="M1410" i="21"/>
  <c r="P1834" i="21"/>
  <c r="S1834" i="21" s="1"/>
  <c r="T1834" i="21" s="1"/>
  <c r="N1834" i="21"/>
  <c r="O1834" i="21"/>
  <c r="O585" i="21"/>
  <c r="P585" i="21"/>
  <c r="M585" i="21"/>
  <c r="N560" i="21"/>
  <c r="Q560" i="21"/>
  <c r="P560" i="21"/>
  <c r="Q1320" i="21"/>
  <c r="P1320" i="21"/>
  <c r="N1320" i="21"/>
  <c r="N81" i="21"/>
  <c r="P81" i="21"/>
  <c r="P1274" i="21"/>
  <c r="S1274" i="21" s="1"/>
  <c r="T1274" i="21" s="1"/>
  <c r="O1274" i="21"/>
  <c r="N1274" i="21"/>
  <c r="N543" i="21"/>
  <c r="P543" i="21"/>
  <c r="S543" i="21" s="1"/>
  <c r="T543" i="21" s="1"/>
  <c r="N138" i="21"/>
  <c r="Q138" i="21"/>
  <c r="P1854" i="21"/>
  <c r="Q1854" i="21"/>
  <c r="M1854" i="21"/>
  <c r="O891" i="21"/>
  <c r="M891" i="21"/>
  <c r="N524" i="21"/>
  <c r="O524" i="21"/>
  <c r="P524" i="21"/>
  <c r="S524" i="21" s="1"/>
  <c r="T524" i="21" s="1"/>
  <c r="M549" i="21"/>
  <c r="P549" i="21"/>
  <c r="N1847" i="21"/>
  <c r="Q1847" i="21"/>
  <c r="O255" i="21"/>
  <c r="M255" i="21"/>
  <c r="P255" i="21"/>
  <c r="S255" i="21" s="1"/>
  <c r="T255" i="21" s="1"/>
  <c r="N255" i="21"/>
  <c r="M735" i="21"/>
  <c r="P735" i="21"/>
  <c r="Q1200" i="21"/>
  <c r="N1200" i="21"/>
  <c r="P1200" i="21"/>
  <c r="O720" i="21"/>
  <c r="P720" i="21"/>
  <c r="N720" i="21"/>
  <c r="O886" i="21"/>
  <c r="N886" i="21"/>
  <c r="P886" i="21"/>
  <c r="S886" i="21" s="1"/>
  <c r="T886" i="21" s="1"/>
  <c r="M1691" i="21"/>
  <c r="N1691" i="21"/>
  <c r="P1691" i="21"/>
  <c r="P1607" i="21"/>
  <c r="Q1607" i="21"/>
  <c r="M1607" i="21"/>
  <c r="M1163" i="21"/>
  <c r="N1163" i="21"/>
  <c r="O1163" i="21"/>
  <c r="N1057" i="21"/>
  <c r="P1057" i="21"/>
  <c r="Q1057" i="21"/>
  <c r="Q1131" i="21"/>
  <c r="S1131" i="21" s="1"/>
  <c r="T1131" i="21" s="1"/>
  <c r="O1131" i="21"/>
  <c r="N1131" i="21"/>
  <c r="N1980" i="21"/>
  <c r="Q1980" i="21"/>
  <c r="M1980" i="21"/>
  <c r="Q429" i="21"/>
  <c r="S429" i="21" s="1"/>
  <c r="T429" i="21" s="1"/>
  <c r="M429" i="21"/>
  <c r="N429" i="21"/>
  <c r="N1262" i="21"/>
  <c r="Q1262" i="21"/>
  <c r="P1262" i="21"/>
  <c r="Q1466" i="21"/>
  <c r="S1466" i="21" s="1"/>
  <c r="T1466" i="21" s="1"/>
  <c r="M1466" i="21"/>
  <c r="N1466" i="21"/>
  <c r="P1325" i="21"/>
  <c r="M1325" i="21"/>
  <c r="Q1325" i="21"/>
  <c r="P488" i="21"/>
  <c r="S488" i="21" s="1"/>
  <c r="T488" i="21" s="1"/>
  <c r="N488" i="21"/>
  <c r="O1660" i="21"/>
  <c r="Q1660" i="21"/>
  <c r="S1660" i="21" s="1"/>
  <c r="T1660" i="21" s="1"/>
  <c r="M1660" i="21"/>
  <c r="Q911" i="21"/>
  <c r="M911" i="21"/>
  <c r="O911" i="21"/>
  <c r="Q1872" i="21"/>
  <c r="M1872" i="21"/>
  <c r="O1872" i="21"/>
  <c r="O918" i="21"/>
  <c r="P918" i="21"/>
  <c r="S918" i="21" s="1"/>
  <c r="T918" i="21" s="1"/>
  <c r="N1991" i="21"/>
  <c r="M1991" i="21"/>
  <c r="O1991" i="21"/>
  <c r="O1809" i="21"/>
  <c r="M1809" i="21"/>
  <c r="M627" i="21"/>
  <c r="O627" i="21"/>
  <c r="N627" i="21"/>
  <c r="Q627" i="21"/>
  <c r="N375" i="21"/>
  <c r="O375" i="21"/>
  <c r="Q375" i="21"/>
  <c r="S375" i="21" s="1"/>
  <c r="T375" i="21" s="1"/>
  <c r="M1139" i="21"/>
  <c r="O1139" i="21"/>
  <c r="N1139" i="21"/>
  <c r="Q830" i="21"/>
  <c r="S830" i="21" s="1"/>
  <c r="T830" i="21" s="1"/>
  <c r="N830" i="21"/>
  <c r="M830" i="21"/>
  <c r="M960" i="21"/>
  <c r="N960" i="21"/>
  <c r="O960" i="21"/>
  <c r="N599" i="21"/>
  <c r="O599" i="21"/>
  <c r="Q599" i="21"/>
  <c r="Q964" i="21"/>
  <c r="M964" i="21"/>
  <c r="P964" i="21"/>
  <c r="O964" i="21"/>
  <c r="P696" i="21"/>
  <c r="M696" i="21"/>
  <c r="O1089" i="21"/>
  <c r="Q1089" i="21"/>
  <c r="M1902" i="21"/>
  <c r="Q1902" i="21"/>
  <c r="S1902" i="21" s="1"/>
  <c r="T1902" i="21" s="1"/>
  <c r="Q1692" i="21"/>
  <c r="P1692" i="21"/>
  <c r="O1692" i="21"/>
  <c r="O1624" i="21"/>
  <c r="N1624" i="21"/>
  <c r="Q143" i="21"/>
  <c r="M143" i="21"/>
  <c r="O143" i="21"/>
  <c r="P687" i="21"/>
  <c r="S687" i="21" s="1"/>
  <c r="T687" i="21" s="1"/>
  <c r="M687" i="21"/>
  <c r="O687" i="21"/>
  <c r="M515" i="21"/>
  <c r="N515" i="21"/>
  <c r="O515" i="21"/>
  <c r="M1249" i="21"/>
  <c r="Q1249" i="21"/>
  <c r="S1249" i="21" s="1"/>
  <c r="T1249" i="21" s="1"/>
  <c r="O1249" i="21"/>
  <c r="O256" i="21"/>
  <c r="N256" i="21"/>
  <c r="M256" i="21"/>
  <c r="O1886" i="21"/>
  <c r="P1886" i="21"/>
  <c r="Q972" i="21"/>
  <c r="S972" i="21" s="1"/>
  <c r="T972" i="21" s="1"/>
  <c r="N972" i="21"/>
  <c r="M972" i="21"/>
  <c r="N310" i="21"/>
  <c r="O310" i="21"/>
  <c r="M310" i="21"/>
  <c r="Q976" i="21"/>
  <c r="N976" i="21"/>
  <c r="O976" i="21"/>
  <c r="M527" i="21"/>
  <c r="O527" i="21"/>
  <c r="P527" i="21"/>
  <c r="S527" i="21" s="1"/>
  <c r="T527" i="21" s="1"/>
  <c r="P466" i="21"/>
  <c r="M466" i="21"/>
  <c r="Q466" i="21"/>
  <c r="M915" i="21"/>
  <c r="N915" i="21"/>
  <c r="P915" i="21"/>
  <c r="N110" i="21"/>
  <c r="M110" i="21"/>
  <c r="Q110" i="21"/>
  <c r="S110" i="21" s="1"/>
  <c r="T110" i="21" s="1"/>
  <c r="Q659" i="21"/>
  <c r="N659" i="21"/>
  <c r="P659" i="21"/>
  <c r="P1588" i="21"/>
  <c r="N1588" i="21"/>
  <c r="Q1588" i="21"/>
  <c r="N94" i="21"/>
  <c r="P94" i="21"/>
  <c r="Q94" i="21"/>
  <c r="P90" i="21"/>
  <c r="M90" i="21"/>
  <c r="O1098" i="21"/>
  <c r="N1098" i="21"/>
  <c r="M1098" i="21"/>
  <c r="N153" i="21"/>
  <c r="P153" i="21"/>
  <c r="S153" i="21" s="1"/>
  <c r="T153" i="21" s="1"/>
  <c r="M153" i="21"/>
  <c r="P1752" i="21"/>
  <c r="Q1752" i="21"/>
  <c r="O1752" i="21"/>
  <c r="O843" i="21"/>
  <c r="M843" i="21"/>
  <c r="O1002" i="21"/>
  <c r="N1002" i="21"/>
  <c r="P1002" i="21"/>
  <c r="Q1054" i="21"/>
  <c r="N1054" i="21"/>
  <c r="M1313" i="21"/>
  <c r="Q1313" i="21"/>
  <c r="O1896" i="21"/>
  <c r="P1896" i="21"/>
  <c r="S1896" i="21" s="1"/>
  <c r="T1896" i="21" s="1"/>
  <c r="N1055" i="21"/>
  <c r="O1055" i="21"/>
  <c r="P1714" i="21"/>
  <c r="Q1714" i="21"/>
  <c r="M1789" i="21"/>
  <c r="P1789" i="21"/>
  <c r="Q1789" i="21"/>
  <c r="Q1731" i="21"/>
  <c r="P1731" i="21"/>
  <c r="Q88" i="21"/>
  <c r="N88" i="21"/>
  <c r="O88" i="21"/>
  <c r="M864" i="21"/>
  <c r="Q864" i="21"/>
  <c r="S864" i="21" s="1"/>
  <c r="T864" i="21" s="1"/>
  <c r="O1432" i="21"/>
  <c r="N1432" i="21"/>
  <c r="M1406" i="21"/>
  <c r="Q1406" i="21"/>
  <c r="P821" i="21"/>
  <c r="S821" i="21" s="1"/>
  <c r="T821" i="21" s="1"/>
  <c r="O821" i="21"/>
  <c r="M821" i="21"/>
  <c r="M1515" i="21"/>
  <c r="O1515" i="21"/>
  <c r="N1515" i="21"/>
  <c r="P1969" i="21"/>
  <c r="O1969" i="21"/>
  <c r="N1962" i="21"/>
  <c r="M1962" i="21"/>
  <c r="M19" i="21"/>
  <c r="O19" i="21"/>
  <c r="M26" i="21"/>
  <c r="N26" i="21"/>
  <c r="N1805" i="21"/>
  <c r="P1805" i="21"/>
  <c r="S1805" i="21" s="1"/>
  <c r="T1805" i="21" s="1"/>
  <c r="N1197" i="21"/>
  <c r="O1197" i="21"/>
  <c r="P1823" i="21"/>
  <c r="S1823" i="21" s="1"/>
  <c r="T1823" i="21" s="1"/>
  <c r="N1823" i="21"/>
  <c r="N1826" i="21"/>
  <c r="Q1826" i="21"/>
  <c r="Q1686" i="21"/>
  <c r="M1686" i="21"/>
  <c r="P1686" i="21"/>
  <c r="M2010" i="21"/>
  <c r="P2010" i="21"/>
  <c r="Q2010" i="21"/>
  <c r="O661" i="21"/>
  <c r="M661" i="21"/>
  <c r="M1687" i="21"/>
  <c r="O1687" i="21"/>
  <c r="N532" i="21"/>
  <c r="M532" i="21"/>
  <c r="P574" i="21"/>
  <c r="Q574" i="21"/>
  <c r="M1100" i="21"/>
  <c r="P1100" i="21"/>
  <c r="O1289" i="21"/>
  <c r="Q1289" i="21"/>
  <c r="S1289" i="21" s="1"/>
  <c r="T1289" i="21" s="1"/>
  <c r="M570" i="21"/>
  <c r="Q570" i="21"/>
  <c r="N990" i="21"/>
  <c r="O990" i="21"/>
  <c r="Q990" i="21"/>
  <c r="S990" i="21" s="1"/>
  <c r="T990" i="21" s="1"/>
  <c r="O1302" i="21"/>
  <c r="Q1302" i="21"/>
  <c r="M1302" i="21"/>
  <c r="P1302" i="21"/>
  <c r="N300" i="21"/>
  <c r="Q300" i="21"/>
  <c r="P300" i="21"/>
  <c r="O300" i="21"/>
  <c r="M300" i="21"/>
  <c r="M1381" i="21"/>
  <c r="P1381" i="21"/>
  <c r="S1381" i="21" s="1"/>
  <c r="T1381" i="21" s="1"/>
  <c r="O1381" i="21"/>
  <c r="N1381" i="21"/>
  <c r="Q1717" i="21"/>
  <c r="O1717" i="21"/>
  <c r="M1717" i="21"/>
  <c r="P1717" i="21"/>
  <c r="N1717" i="21"/>
  <c r="P1572" i="21"/>
  <c r="M1572" i="21"/>
  <c r="Q1572" i="21"/>
  <c r="N1572" i="21"/>
  <c r="M716" i="21"/>
  <c r="Q716" i="21"/>
  <c r="N716" i="21"/>
  <c r="P716" i="21"/>
  <c r="O716" i="21"/>
  <c r="P831" i="21"/>
  <c r="O831" i="21"/>
  <c r="Q975" i="21"/>
  <c r="N975" i="21"/>
  <c r="M975" i="21"/>
  <c r="N564" i="21"/>
  <c r="P564" i="21"/>
  <c r="M564" i="21"/>
  <c r="Q297" i="21"/>
  <c r="O297" i="21"/>
  <c r="M1756" i="21"/>
  <c r="P1756" i="21"/>
  <c r="Q1876" i="21"/>
  <c r="O1876" i="21"/>
  <c r="N1876" i="21"/>
  <c r="M1684" i="21"/>
  <c r="P1684" i="21"/>
  <c r="P327" i="21"/>
  <c r="Q327" i="21"/>
  <c r="N924" i="21"/>
  <c r="P924" i="21"/>
  <c r="M1985" i="21"/>
  <c r="N1985" i="21"/>
  <c r="N1480" i="21"/>
  <c r="M1480" i="21"/>
  <c r="Q1480" i="21"/>
  <c r="N1682" i="21"/>
  <c r="M1682" i="21"/>
  <c r="P1682" i="21"/>
  <c r="N1531" i="21"/>
  <c r="O1531" i="21"/>
  <c r="P1531" i="21"/>
  <c r="P1035" i="21"/>
  <c r="M1035" i="21"/>
  <c r="Q1035" i="21"/>
  <c r="N1035" i="21"/>
  <c r="N226" i="21"/>
  <c r="P226" i="21"/>
  <c r="M226" i="21"/>
  <c r="Q226" i="21"/>
  <c r="O226" i="21"/>
  <c r="M170" i="21"/>
  <c r="N170" i="21"/>
  <c r="O170" i="21"/>
  <c r="Q1978" i="21"/>
  <c r="S1978" i="21" s="1"/>
  <c r="T1978" i="21" s="1"/>
  <c r="O1978" i="21"/>
  <c r="N1108" i="21"/>
  <c r="M1108" i="21"/>
  <c r="Q1108" i="21"/>
  <c r="M534" i="21"/>
  <c r="P534" i="21"/>
  <c r="O534" i="21"/>
  <c r="P629" i="21"/>
  <c r="N629" i="21"/>
  <c r="Q629" i="21"/>
  <c r="M629" i="21"/>
  <c r="Q1079" i="21"/>
  <c r="S1079" i="21" s="1"/>
  <c r="T1079" i="21" s="1"/>
  <c r="M1079" i="21"/>
  <c r="N1079" i="21"/>
  <c r="O1079" i="21"/>
  <c r="Q1971" i="21"/>
  <c r="N1971" i="21"/>
  <c r="O1971" i="21"/>
  <c r="P1971" i="21"/>
  <c r="N1031" i="21"/>
  <c r="Q1031" i="21"/>
  <c r="P1031" i="21"/>
  <c r="M617" i="21"/>
  <c r="P617" i="21"/>
  <c r="Q617" i="21"/>
  <c r="N617" i="21"/>
  <c r="Q1021" i="21"/>
  <c r="S1021" i="21" s="1"/>
  <c r="T1021" i="21" s="1"/>
  <c r="M1021" i="21"/>
  <c r="N1021" i="21"/>
  <c r="M234" i="21"/>
  <c r="P234" i="21"/>
  <c r="Q234" i="21"/>
  <c r="N359" i="21"/>
  <c r="O359" i="21"/>
  <c r="M1193" i="21"/>
  <c r="P1193" i="21"/>
  <c r="O592" i="21"/>
  <c r="M592" i="21"/>
  <c r="P592" i="21"/>
  <c r="Q1744" i="21"/>
  <c r="P1744" i="21"/>
  <c r="N1744" i="21"/>
  <c r="O1019" i="21"/>
  <c r="Q1019" i="21"/>
  <c r="N1019" i="21"/>
  <c r="O1053" i="21"/>
  <c r="M1053" i="21"/>
  <c r="Q1680" i="21"/>
  <c r="M1680" i="21"/>
  <c r="O1680" i="21"/>
  <c r="P1680" i="21"/>
  <c r="N945" i="21"/>
  <c r="M945" i="21"/>
  <c r="O945" i="21"/>
  <c r="Q945" i="21"/>
  <c r="P945" i="21"/>
  <c r="O1967" i="21"/>
  <c r="N1967" i="21"/>
  <c r="M1967" i="21"/>
  <c r="P1967" i="21"/>
  <c r="Q1967" i="21"/>
  <c r="N1443" i="21"/>
  <c r="P1443" i="21"/>
  <c r="Q1443" i="21"/>
  <c r="M1443" i="21"/>
  <c r="N1645" i="21"/>
  <c r="M1645" i="21"/>
  <c r="Q1645" i="21"/>
  <c r="P1645" i="21"/>
  <c r="O1645" i="21"/>
  <c r="M1827" i="21"/>
  <c r="Q1827" i="21"/>
  <c r="N1827" i="21"/>
  <c r="O1827" i="21"/>
  <c r="Q1530" i="21"/>
  <c r="O1530" i="21"/>
  <c r="N1530" i="21"/>
  <c r="P1530" i="21"/>
  <c r="N1549" i="21"/>
  <c r="Q1549" i="21"/>
  <c r="O664" i="21"/>
  <c r="P664" i="21"/>
  <c r="S664" i="21" s="1"/>
  <c r="T664" i="21" s="1"/>
  <c r="N664" i="21"/>
  <c r="O731" i="21"/>
  <c r="P731" i="21"/>
  <c r="N731" i="21"/>
  <c r="M783" i="21"/>
  <c r="P783" i="21"/>
  <c r="S783" i="21" s="1"/>
  <c r="T783" i="21" s="1"/>
  <c r="N783" i="21"/>
  <c r="O783" i="21"/>
  <c r="O500" i="21"/>
  <c r="Q500" i="21"/>
  <c r="P500" i="21"/>
  <c r="Q268" i="21"/>
  <c r="M268" i="21"/>
  <c r="P268" i="21"/>
  <c r="O268" i="21"/>
  <c r="Q1138" i="21"/>
  <c r="M1138" i="21"/>
  <c r="P1138" i="21"/>
  <c r="P1584" i="21"/>
  <c r="Q1584" i="21"/>
  <c r="N1584" i="21"/>
  <c r="N1851" i="21"/>
  <c r="Q1851" i="21"/>
  <c r="M1155" i="21"/>
  <c r="P1155" i="21"/>
  <c r="N1880" i="21"/>
  <c r="O1880" i="21"/>
  <c r="P1880" i="21"/>
  <c r="M1880" i="21"/>
  <c r="M1256" i="21"/>
  <c r="N1256" i="21"/>
  <c r="O1256" i="21"/>
  <c r="P1256" i="21"/>
  <c r="Q1256" i="21"/>
  <c r="Q1664" i="21"/>
  <c r="P1664" i="21"/>
  <c r="N1664" i="21"/>
  <c r="O1664" i="21"/>
  <c r="P1376" i="21"/>
  <c r="N1376" i="21"/>
  <c r="Q1376" i="21"/>
  <c r="O1376" i="21"/>
  <c r="M1376" i="21"/>
  <c r="N1833" i="21"/>
  <c r="P1833" i="21"/>
  <c r="Q1833" i="21"/>
  <c r="O1833" i="21"/>
  <c r="M1833" i="21"/>
  <c r="O24" i="21"/>
  <c r="N24" i="21"/>
  <c r="P24" i="21"/>
  <c r="Q24" i="21"/>
  <c r="Q403" i="21"/>
  <c r="P403" i="21"/>
  <c r="O403" i="21"/>
  <c r="N909" i="21"/>
  <c r="P909" i="21"/>
  <c r="S909" i="21" s="1"/>
  <c r="T909" i="21" s="1"/>
  <c r="O909" i="21"/>
  <c r="M909" i="21"/>
  <c r="Q490" i="21"/>
  <c r="N490" i="21"/>
  <c r="O1799" i="21"/>
  <c r="P1799" i="21"/>
  <c r="S1799" i="21" s="1"/>
  <c r="T1799" i="21" s="1"/>
  <c r="M1799" i="21"/>
  <c r="N1799" i="21"/>
  <c r="Q1377" i="21"/>
  <c r="O1377" i="21"/>
  <c r="N1377" i="21"/>
  <c r="P1377" i="21"/>
  <c r="Q908" i="21"/>
  <c r="M908" i="21"/>
  <c r="M1135" i="21"/>
  <c r="O1135" i="21"/>
  <c r="P1135" i="21"/>
  <c r="N1764" i="21"/>
  <c r="O1764" i="21"/>
  <c r="Q1764" i="21"/>
  <c r="P1764" i="21"/>
  <c r="P1556" i="21"/>
  <c r="M1556" i="21"/>
  <c r="Q1556" i="21"/>
  <c r="O1556" i="21"/>
  <c r="P1087" i="21"/>
  <c r="M1087" i="21"/>
  <c r="Q1087" i="21"/>
  <c r="O1087" i="21"/>
  <c r="Q68" i="21"/>
  <c r="M68" i="21"/>
  <c r="N68" i="21"/>
  <c r="Q1850" i="21"/>
  <c r="S1850" i="21" s="1"/>
  <c r="T1850" i="21" s="1"/>
  <c r="N1850" i="21"/>
  <c r="O1875" i="21"/>
  <c r="Q1875" i="21"/>
  <c r="M1875" i="21"/>
  <c r="P622" i="21"/>
  <c r="Q622" i="21"/>
  <c r="P1001" i="21"/>
  <c r="O1001" i="21"/>
  <c r="Q1001" i="21"/>
  <c r="N1950" i="21"/>
  <c r="M1950" i="21"/>
  <c r="P1950" i="21"/>
  <c r="S1950" i="21" s="1"/>
  <c r="T1950" i="21" s="1"/>
  <c r="M795" i="21"/>
  <c r="O795" i="21"/>
  <c r="O588" i="21"/>
  <c r="N588" i="21"/>
  <c r="M588" i="21"/>
  <c r="P588" i="21"/>
  <c r="S588" i="21" s="1"/>
  <c r="T588" i="21" s="1"/>
  <c r="N1352" i="21"/>
  <c r="P1352" i="21"/>
  <c r="Q1352" i="21"/>
  <c r="O1352" i="21"/>
  <c r="M1408" i="21"/>
  <c r="P1408" i="21"/>
  <c r="O1408" i="21"/>
  <c r="N1408" i="21"/>
  <c r="Q1408" i="21"/>
  <c r="N1442" i="21"/>
  <c r="O1442" i="21"/>
  <c r="M1990" i="21"/>
  <c r="N1990" i="21"/>
  <c r="Q878" i="21"/>
  <c r="P878" i="21"/>
  <c r="O750" i="21"/>
  <c r="Q750" i="21"/>
  <c r="M750" i="21"/>
  <c r="P651" i="21"/>
  <c r="M651" i="21"/>
  <c r="Q651" i="21"/>
  <c r="P1252" i="21"/>
  <c r="O1252" i="21"/>
  <c r="N1252" i="21"/>
  <c r="N1785" i="21"/>
  <c r="M1785" i="21"/>
  <c r="P1785" i="21"/>
  <c r="N193" i="21"/>
  <c r="M193" i="21"/>
  <c r="P193" i="21"/>
  <c r="S193" i="21" s="1"/>
  <c r="T193" i="21" s="1"/>
  <c r="O193" i="21"/>
  <c r="M1107" i="21"/>
  <c r="Q1107" i="21"/>
  <c r="S1107" i="21" s="1"/>
  <c r="T1107" i="21" s="1"/>
  <c r="O1107" i="21"/>
  <c r="P1927" i="21"/>
  <c r="M1927" i="21"/>
  <c r="N1927" i="21"/>
  <c r="O1927" i="21"/>
  <c r="M404" i="21"/>
  <c r="Q404" i="21"/>
  <c r="S404" i="21" s="1"/>
  <c r="T404" i="21" s="1"/>
  <c r="N404" i="21"/>
  <c r="N1481" i="21"/>
  <c r="M1481" i="21"/>
  <c r="O1481" i="21"/>
  <c r="Q1481" i="21"/>
  <c r="O1910" i="21"/>
  <c r="M1910" i="21"/>
  <c r="Q1910" i="21"/>
  <c r="P1910" i="21"/>
  <c r="N1269" i="21"/>
  <c r="P1269" i="21"/>
  <c r="M1269" i="21"/>
  <c r="Q1269" i="21"/>
  <c r="N498" i="21"/>
  <c r="M498" i="21"/>
  <c r="Q498" i="21"/>
  <c r="P498" i="21"/>
  <c r="M1941" i="21"/>
  <c r="N1941" i="21"/>
  <c r="Q1941" i="21"/>
  <c r="S1941" i="21" s="1"/>
  <c r="T1941" i="21" s="1"/>
  <c r="O1941" i="21"/>
  <c r="O954" i="21"/>
  <c r="P954" i="21"/>
  <c r="Q954" i="21"/>
  <c r="Q619" i="21"/>
  <c r="M619" i="21"/>
  <c r="N619" i="21"/>
  <c r="P619" i="21"/>
  <c r="M566" i="21"/>
  <c r="O566" i="21"/>
  <c r="N566" i="21"/>
  <c r="O1355" i="21"/>
  <c r="Q1355" i="21"/>
  <c r="N1355" i="21"/>
  <c r="P1355" i="21"/>
  <c r="M1355" i="21"/>
  <c r="N1253" i="21"/>
  <c r="P1253" i="21"/>
  <c r="O1253" i="21"/>
  <c r="M1253" i="21"/>
  <c r="Q1253" i="21"/>
  <c r="Q1470" i="21"/>
  <c r="O1470" i="21"/>
  <c r="P1470" i="21"/>
  <c r="M1470" i="21"/>
  <c r="N1470" i="21"/>
  <c r="O1020" i="21"/>
  <c r="Q1020" i="21"/>
  <c r="N1020" i="21"/>
  <c r="M1020" i="21"/>
  <c r="P1020" i="21"/>
  <c r="O124" i="21"/>
  <c r="P124" i="21"/>
  <c r="M124" i="21"/>
  <c r="Q124" i="21"/>
  <c r="M408" i="21"/>
  <c r="O408" i="21"/>
  <c r="P408" i="21"/>
  <c r="Q408" i="21"/>
  <c r="O1309" i="21"/>
  <c r="P1309" i="21"/>
  <c r="Q1309" i="21"/>
  <c r="M1630" i="21"/>
  <c r="P1630" i="21"/>
  <c r="O1630" i="21"/>
  <c r="N1630" i="21"/>
  <c r="Q1630" i="21"/>
  <c r="M1703" i="21"/>
  <c r="Q1703" i="21"/>
  <c r="O1703" i="21"/>
  <c r="P1703" i="21"/>
  <c r="N850" i="21"/>
  <c r="Q850" i="21"/>
  <c r="O850" i="21"/>
  <c r="P850" i="21"/>
  <c r="O1456" i="21"/>
  <c r="M1456" i="21"/>
  <c r="Q1456" i="21"/>
  <c r="S1456" i="21" s="1"/>
  <c r="T1456" i="21" s="1"/>
  <c r="N1456" i="21"/>
  <c r="N494" i="21"/>
  <c r="O494" i="21"/>
  <c r="P494" i="21"/>
  <c r="Q494" i="21"/>
  <c r="P1749" i="21"/>
  <c r="O1749" i="21"/>
  <c r="M1749" i="21"/>
  <c r="N1749" i="21"/>
  <c r="Q1749" i="21"/>
  <c r="Q1099" i="21"/>
  <c r="P1099" i="21"/>
  <c r="N1099" i="21"/>
  <c r="Q1798" i="21"/>
  <c r="P1897" i="21"/>
  <c r="N1362" i="21"/>
  <c r="N647" i="21"/>
  <c r="O677" i="21"/>
  <c r="O1902" i="21"/>
  <c r="Q1870" i="21"/>
  <c r="S1870" i="21" s="1"/>
  <c r="T1870" i="21" s="1"/>
  <c r="N1213" i="21"/>
  <c r="P1847" i="21"/>
  <c r="Q1573" i="21"/>
  <c r="O813" i="21"/>
  <c r="O706" i="21"/>
  <c r="Q180" i="21"/>
  <c r="O238" i="21"/>
  <c r="N944" i="21"/>
  <c r="N1547" i="21"/>
  <c r="M1593" i="21"/>
  <c r="N1289" i="21"/>
  <c r="N730" i="21"/>
  <c r="O1100" i="21"/>
  <c r="P942" i="21"/>
  <c r="Q73" i="21"/>
  <c r="N84" i="21"/>
  <c r="N1465" i="21"/>
  <c r="M1711" i="21"/>
  <c r="O574" i="21"/>
  <c r="O460" i="21"/>
  <c r="P357" i="21"/>
  <c r="M202" i="21"/>
  <c r="P570" i="21"/>
  <c r="O866" i="21"/>
  <c r="N161" i="21"/>
  <c r="M1771" i="21"/>
  <c r="N1625" i="21"/>
  <c r="N1604" i="21"/>
  <c r="Q1900" i="21"/>
  <c r="M1805" i="21"/>
  <c r="N1800" i="21"/>
  <c r="M957" i="21"/>
  <c r="O315" i="21"/>
  <c r="O1619" i="21"/>
  <c r="M1806" i="21"/>
  <c r="M1887" i="21"/>
  <c r="O1622" i="21"/>
  <c r="N963" i="21"/>
  <c r="N1687" i="21"/>
  <c r="M1858" i="21"/>
  <c r="O1816" i="21"/>
  <c r="O1181" i="21"/>
  <c r="Q420" i="21"/>
  <c r="S420" i="21" s="1"/>
  <c r="T420" i="21" s="1"/>
  <c r="Q1242" i="21"/>
  <c r="O333" i="21"/>
  <c r="O978" i="21"/>
  <c r="P1313" i="21"/>
  <c r="S1313" i="21" s="1"/>
  <c r="T1313" i="21" s="1"/>
  <c r="N368" i="21"/>
  <c r="N771" i="21"/>
  <c r="Q199" i="21"/>
  <c r="M1280" i="21"/>
  <c r="Q1390" i="21"/>
  <c r="P1054" i="21"/>
  <c r="P339" i="21"/>
  <c r="M524" i="21"/>
  <c r="Q26" i="21"/>
  <c r="N661" i="21"/>
  <c r="O377" i="21"/>
  <c r="Q1002" i="21"/>
  <c r="N1089" i="21"/>
  <c r="N891" i="21"/>
  <c r="P1225" i="21"/>
  <c r="O1826" i="21"/>
  <c r="N1969" i="21"/>
  <c r="O153" i="21"/>
  <c r="P1515" i="21"/>
  <c r="S1515" i="21" s="1"/>
  <c r="T1515" i="21" s="1"/>
  <c r="Q1785" i="21"/>
  <c r="N1321" i="21"/>
  <c r="Q1176" i="21"/>
  <c r="Q90" i="21"/>
  <c r="P138" i="21"/>
  <c r="P1406" i="21"/>
  <c r="M17" i="21"/>
  <c r="P599" i="21"/>
  <c r="N1033" i="21"/>
  <c r="M543" i="21"/>
  <c r="N864" i="21"/>
  <c r="O1584" i="21"/>
  <c r="P1083" i="21"/>
  <c r="O659" i="21"/>
  <c r="O110" i="21"/>
  <c r="M1274" i="21"/>
  <c r="M1731" i="21"/>
  <c r="Q915" i="21"/>
  <c r="N1789" i="21"/>
  <c r="N466" i="21"/>
  <c r="Q81" i="21"/>
  <c r="N1714" i="21"/>
  <c r="P1875" i="21"/>
  <c r="O1349" i="21"/>
  <c r="Q1139" i="21"/>
  <c r="S1139" i="21" s="1"/>
  <c r="T1139" i="21" s="1"/>
  <c r="M1320" i="21"/>
  <c r="M1283" i="21"/>
  <c r="O545" i="21"/>
  <c r="P310" i="21"/>
  <c r="S310" i="21" s="1"/>
  <c r="T310" i="21" s="1"/>
  <c r="P627" i="21"/>
  <c r="Q585" i="21"/>
  <c r="N1886" i="21"/>
  <c r="N1809" i="21"/>
  <c r="P256" i="21"/>
  <c r="S256" i="21" s="1"/>
  <c r="T256" i="21" s="1"/>
  <c r="Q1991" i="21"/>
  <c r="S1991" i="21" s="1"/>
  <c r="T1991" i="21" s="1"/>
  <c r="N1249" i="21"/>
  <c r="P1678" i="21"/>
  <c r="M918" i="21"/>
  <c r="M692" i="21"/>
  <c r="N687" i="21"/>
  <c r="O1403" i="21"/>
  <c r="P143" i="21"/>
  <c r="P911" i="21"/>
  <c r="P1747" i="21"/>
  <c r="O910" i="21"/>
  <c r="N1692" i="21"/>
  <c r="P1761" i="21"/>
  <c r="O1724" i="21"/>
  <c r="O204" i="21"/>
  <c r="O1669" i="21"/>
  <c r="P1384" i="21"/>
  <c r="P179" i="21"/>
  <c r="S179" i="21" s="1"/>
  <c r="T179" i="21" s="1"/>
  <c r="O1466" i="21"/>
  <c r="O241" i="21"/>
  <c r="O234" i="21"/>
  <c r="Q1545" i="21"/>
  <c r="M1262" i="21"/>
  <c r="N523" i="21"/>
  <c r="O429" i="21"/>
  <c r="M1099" i="21"/>
  <c r="M1388" i="21"/>
  <c r="M1894" i="21"/>
  <c r="Q1383" i="21"/>
  <c r="Q1611" i="21"/>
  <c r="S1611" i="21" s="1"/>
  <c r="T1611" i="21" s="1"/>
  <c r="M1131" i="21"/>
  <c r="O64" i="21"/>
  <c r="Q694" i="21"/>
  <c r="O1791" i="21"/>
  <c r="N1299" i="21"/>
  <c r="N1235" i="21"/>
  <c r="N1309" i="21"/>
  <c r="N709" i="21"/>
  <c r="Q1691" i="21"/>
  <c r="Q1281" i="21"/>
  <c r="Q720" i="21"/>
  <c r="M439" i="21"/>
  <c r="N1976" i="21"/>
  <c r="Q735" i="21"/>
  <c r="O1021" i="21"/>
  <c r="P1372" i="21"/>
  <c r="S1372" i="21" s="1"/>
  <c r="T1372" i="21" s="1"/>
  <c r="M679" i="21"/>
  <c r="M990" i="21"/>
  <c r="M816" i="21"/>
  <c r="M622" i="21"/>
  <c r="O77" i="21"/>
  <c r="M484" i="21"/>
  <c r="N1602" i="21"/>
  <c r="Q1411" i="21"/>
  <c r="Q1996" i="21"/>
  <c r="P847" i="21"/>
  <c r="Q59" i="21"/>
  <c r="M500" i="21"/>
  <c r="M1764" i="21"/>
  <c r="Q991" i="21"/>
  <c r="P1639" i="21"/>
  <c r="M701" i="21"/>
  <c r="P846" i="21"/>
  <c r="P926" i="21"/>
  <c r="Q913" i="21"/>
  <c r="S913" i="21" s="1"/>
  <c r="T913" i="21" s="1"/>
  <c r="M1031" i="21"/>
  <c r="P1247" i="21"/>
  <c r="N908" i="21"/>
  <c r="M738" i="21"/>
  <c r="M1694" i="21"/>
  <c r="Q731" i="21"/>
  <c r="Q970" i="21"/>
  <c r="N408" i="21"/>
  <c r="M1377" i="21"/>
  <c r="M1233" i="21"/>
  <c r="M1710" i="21"/>
  <c r="M1562" i="21"/>
  <c r="P355" i="21"/>
  <c r="O404" i="21"/>
  <c r="M490" i="21"/>
  <c r="P1549" i="21"/>
  <c r="O173" i="21"/>
  <c r="O291" i="21"/>
  <c r="M1811" i="21"/>
  <c r="P1003" i="21"/>
  <c r="Q710" i="21"/>
  <c r="Q1170" i="21"/>
  <c r="P1827" i="21"/>
  <c r="N954" i="21"/>
  <c r="P1491" i="21"/>
  <c r="O1572" i="21"/>
  <c r="M1664" i="21"/>
  <c r="M496" i="21"/>
  <c r="P752" i="21"/>
  <c r="Q1880" i="21"/>
  <c r="O857" i="21"/>
  <c r="Q1927" i="21"/>
  <c r="M1375" i="21"/>
  <c r="N1703" i="21"/>
  <c r="Q123" i="21"/>
  <c r="P1481" i="21"/>
  <c r="P452" i="21"/>
  <c r="S452" i="21" s="1"/>
  <c r="T452" i="21" s="1"/>
  <c r="O1190" i="21"/>
  <c r="Q1190" i="21"/>
  <c r="S1190" i="21" s="1"/>
  <c r="T1190" i="21" s="1"/>
  <c r="M1190" i="21"/>
  <c r="M373" i="21"/>
  <c r="N373" i="21"/>
  <c r="P1327" i="21"/>
  <c r="Q1327" i="21"/>
  <c r="N1327" i="21"/>
  <c r="N1626" i="21"/>
  <c r="Q1626" i="21"/>
  <c r="O770" i="21"/>
  <c r="P770" i="21"/>
  <c r="Q770" i="21"/>
  <c r="N1852" i="21"/>
  <c r="N989" i="21"/>
  <c r="Q872" i="21"/>
  <c r="O1571" i="21"/>
  <c r="O1762" i="21"/>
  <c r="O225" i="21"/>
  <c r="M770" i="21"/>
  <c r="P373" i="21"/>
  <c r="N1190" i="21"/>
  <c r="P1168" i="21"/>
  <c r="Q1168" i="21"/>
  <c r="O1188" i="21"/>
  <c r="M1188" i="21"/>
  <c r="O900" i="21"/>
  <c r="P900" i="21"/>
  <c r="O916" i="21"/>
  <c r="Q916" i="21"/>
  <c r="M1371" i="21"/>
  <c r="Q1371" i="21"/>
  <c r="P251" i="21"/>
  <c r="N251" i="21"/>
  <c r="N1828" i="21"/>
  <c r="P1828" i="21"/>
  <c r="Q1303" i="21"/>
  <c r="O1303" i="21"/>
  <c r="M1303" i="21"/>
  <c r="P1592" i="21"/>
  <c r="Q1592" i="21"/>
  <c r="N1592" i="21"/>
  <c r="Q1029" i="21"/>
  <c r="O1029" i="21"/>
  <c r="P1029" i="21"/>
  <c r="P1740" i="21"/>
  <c r="Q1740" i="21"/>
  <c r="O1740" i="21"/>
  <c r="P237" i="21"/>
  <c r="O237" i="21"/>
  <c r="Q237" i="21"/>
  <c r="P1627" i="21"/>
  <c r="N1627" i="21"/>
  <c r="M1627" i="21"/>
  <c r="M1942" i="21"/>
  <c r="O1942" i="21"/>
  <c r="N1942" i="21"/>
  <c r="O478" i="21"/>
  <c r="Q478" i="21"/>
  <c r="M478" i="21"/>
  <c r="M1165" i="21"/>
  <c r="O1165" i="21"/>
  <c r="N1165" i="21"/>
  <c r="P1165" i="21"/>
  <c r="Q1165" i="21"/>
  <c r="P1264" i="21"/>
  <c r="N1264" i="21"/>
  <c r="M1264" i="21"/>
  <c r="Q1264" i="21"/>
  <c r="N121" i="21"/>
  <c r="M121" i="21"/>
  <c r="O121" i="21"/>
  <c r="Q826" i="21"/>
  <c r="P826" i="21"/>
  <c r="O826" i="21"/>
  <c r="M826" i="21"/>
  <c r="N91" i="21"/>
  <c r="O91" i="21"/>
  <c r="M91" i="21"/>
  <c r="P91" i="21"/>
  <c r="M1889" i="21"/>
  <c r="P1889" i="21"/>
  <c r="N1889" i="21"/>
  <c r="N1095" i="21"/>
  <c r="P1095" i="21"/>
  <c r="O1095" i="21"/>
  <c r="M1095" i="21"/>
  <c r="Q842" i="21"/>
  <c r="P842" i="21"/>
  <c r="M842" i="21"/>
  <c r="O842" i="21"/>
  <c r="N829" i="21"/>
  <c r="M829" i="21"/>
  <c r="Q829" i="21"/>
  <c r="S829" i="21" s="1"/>
  <c r="T829" i="21" s="1"/>
  <c r="O829" i="21"/>
  <c r="O287" i="21"/>
  <c r="N287" i="21"/>
  <c r="M287" i="21"/>
  <c r="P287" i="21"/>
  <c r="S287" i="21" s="1"/>
  <c r="T287" i="21" s="1"/>
  <c r="P341" i="21"/>
  <c r="N341" i="21"/>
  <c r="M341" i="21"/>
  <c r="Q341" i="21"/>
  <c r="O1041" i="21"/>
  <c r="M1041" i="21"/>
  <c r="Q1041" i="21"/>
  <c r="P1041" i="21"/>
  <c r="N1041" i="21"/>
  <c r="Q1921" i="21"/>
  <c r="O1921" i="21"/>
  <c r="P1921" i="21"/>
  <c r="M1921" i="21"/>
  <c r="M1166" i="21"/>
  <c r="Q1166" i="21"/>
  <c r="P640" i="21"/>
  <c r="Q640" i="21"/>
  <c r="M640" i="21"/>
  <c r="Q1857" i="21"/>
  <c r="P1857" i="21"/>
  <c r="N1857" i="21"/>
  <c r="N530" i="21"/>
  <c r="P530" i="21"/>
  <c r="O530" i="21"/>
  <c r="O708" i="21"/>
  <c r="N708" i="21"/>
  <c r="M708" i="21"/>
  <c r="O820" i="21"/>
  <c r="Q820" i="21"/>
  <c r="P820" i="21"/>
  <c r="M1681" i="21"/>
  <c r="O1681" i="21"/>
  <c r="P1681" i="21"/>
  <c r="P1795" i="21"/>
  <c r="Q1795" i="21"/>
  <c r="N1795" i="21"/>
  <c r="M936" i="21"/>
  <c r="O936" i="21"/>
  <c r="Q936" i="21"/>
  <c r="N1034" i="21"/>
  <c r="P1034" i="21"/>
  <c r="O1034" i="21"/>
  <c r="N1845" i="21"/>
  <c r="O1845" i="21"/>
  <c r="Q1845" i="21"/>
  <c r="P1845" i="21"/>
  <c r="N311" i="21"/>
  <c r="M311" i="21"/>
  <c r="O311" i="21"/>
  <c r="Q311" i="21"/>
  <c r="P311" i="21"/>
  <c r="O834" i="21"/>
  <c r="P834" i="21"/>
  <c r="M834" i="21"/>
  <c r="N834" i="21"/>
  <c r="Q1109" i="21"/>
  <c r="O1109" i="21"/>
  <c r="N1109" i="21"/>
  <c r="P1109" i="21"/>
  <c r="N760" i="21"/>
  <c r="O760" i="21"/>
  <c r="P760" i="21"/>
  <c r="M760" i="21"/>
  <c r="Q760" i="21"/>
  <c r="Q749" i="21"/>
  <c r="O749" i="21"/>
  <c r="M749" i="21"/>
  <c r="Q485" i="21"/>
  <c r="S485" i="21" s="1"/>
  <c r="T485" i="21" s="1"/>
  <c r="N485" i="21"/>
  <c r="M485" i="21"/>
  <c r="O485" i="21"/>
  <c r="P690" i="21"/>
  <c r="N690" i="21"/>
  <c r="Q690" i="21"/>
  <c r="O690" i="21"/>
  <c r="O1086" i="21"/>
  <c r="Q1086" i="21"/>
  <c r="N1086" i="21"/>
  <c r="M1086" i="21"/>
  <c r="P801" i="21"/>
  <c r="Q801" i="21"/>
  <c r="M801" i="21"/>
  <c r="O801" i="21"/>
  <c r="O1239" i="21"/>
  <c r="P1239" i="21"/>
  <c r="S1239" i="21" s="1"/>
  <c r="T1239" i="21" s="1"/>
  <c r="N1239" i="21"/>
  <c r="M1239" i="21"/>
  <c r="N1555" i="21"/>
  <c r="Q1555" i="21"/>
  <c r="M1555" i="21"/>
  <c r="O1555" i="21"/>
  <c r="P892" i="21"/>
  <c r="N892" i="21"/>
  <c r="Q892" i="21"/>
  <c r="N930" i="21"/>
  <c r="P930" i="21"/>
  <c r="Q930" i="21"/>
  <c r="O930" i="21"/>
  <c r="N1548" i="21"/>
  <c r="Q1548" i="21"/>
  <c r="O1548" i="21"/>
  <c r="M1548" i="21"/>
  <c r="P1548" i="21"/>
  <c r="P870" i="21"/>
  <c r="Q870" i="21"/>
  <c r="M870" i="21"/>
  <c r="N870" i="21"/>
  <c r="O870" i="21"/>
  <c r="Q785" i="21"/>
  <c r="M785" i="21"/>
  <c r="P785" i="21"/>
  <c r="N785" i="21"/>
  <c r="Q245" i="21"/>
  <c r="N245" i="21"/>
  <c r="P245" i="21"/>
  <c r="Q1006" i="21"/>
  <c r="O1006" i="21"/>
  <c r="P1006" i="21"/>
  <c r="N1006" i="21"/>
  <c r="M1006" i="21"/>
  <c r="P142" i="21"/>
  <c r="Q142" i="21"/>
  <c r="N142" i="21"/>
  <c r="M142" i="21"/>
  <c r="O142" i="21"/>
  <c r="M266" i="21"/>
  <c r="N266" i="21"/>
  <c r="Q266" i="21"/>
  <c r="O266" i="21"/>
  <c r="P266" i="21"/>
  <c r="P939" i="21"/>
  <c r="O939" i="21"/>
  <c r="Q939" i="21"/>
  <c r="N939" i="21"/>
  <c r="M939" i="21"/>
  <c r="Q542" i="21"/>
  <c r="N542" i="21"/>
  <c r="M542" i="21"/>
  <c r="O542" i="21"/>
  <c r="P542" i="21"/>
  <c r="O1084" i="21"/>
  <c r="Q1084" i="21"/>
  <c r="N1084" i="21"/>
  <c r="M1084" i="21"/>
  <c r="O1989" i="21"/>
  <c r="P1989" i="21"/>
  <c r="M1989" i="21"/>
  <c r="Q1989" i="21"/>
  <c r="N502" i="21"/>
  <c r="P502" i="21"/>
  <c r="O502" i="21"/>
  <c r="M502" i="21"/>
  <c r="Q502" i="21"/>
  <c r="O133" i="21"/>
  <c r="Q133" i="21"/>
  <c r="P133" i="21"/>
  <c r="N133" i="21"/>
  <c r="P1211" i="21"/>
  <c r="S1211" i="21" s="1"/>
  <c r="T1211" i="21" s="1"/>
  <c r="M1211" i="21"/>
  <c r="O1211" i="21"/>
  <c r="N1211" i="21"/>
  <c r="O423" i="21"/>
  <c r="P423" i="21"/>
  <c r="M423" i="21"/>
  <c r="M1502" i="21"/>
  <c r="P1502" i="21"/>
  <c r="Q1502" i="21"/>
  <c r="O1502" i="21"/>
  <c r="N1502" i="21"/>
  <c r="M755" i="21"/>
  <c r="P755" i="21"/>
  <c r="O755" i="21"/>
  <c r="Q755" i="21"/>
  <c r="O394" i="21"/>
  <c r="Q394" i="21"/>
  <c r="S394" i="21" s="1"/>
  <c r="T394" i="21" s="1"/>
  <c r="M394" i="21"/>
  <c r="N1157" i="21"/>
  <c r="P1157" i="21"/>
  <c r="O1157" i="21"/>
  <c r="M1157" i="21"/>
  <c r="M937" i="21"/>
  <c r="O937" i="21"/>
  <c r="N937" i="21"/>
  <c r="Q937" i="21"/>
  <c r="P937" i="21"/>
  <c r="M378" i="21"/>
  <c r="N378" i="21"/>
  <c r="O378" i="21"/>
  <c r="P378" i="21"/>
  <c r="P1140" i="21"/>
  <c r="S1140" i="21" s="1"/>
  <c r="T1140" i="21" s="1"/>
  <c r="N1140" i="21"/>
  <c r="O1140" i="21"/>
  <c r="M1140" i="21"/>
  <c r="Q1236" i="21"/>
  <c r="S1236" i="21" s="1"/>
  <c r="T1236" i="21" s="1"/>
  <c r="O1236" i="21"/>
  <c r="N1236" i="21"/>
  <c r="Q1475" i="21"/>
  <c r="P1475" i="21"/>
  <c r="M1475" i="21"/>
  <c r="N487" i="21"/>
  <c r="Q487" i="21"/>
  <c r="M487" i="21"/>
  <c r="M1261" i="21"/>
  <c r="Q1261" i="21"/>
  <c r="S1261" i="21" s="1"/>
  <c r="T1261" i="21" s="1"/>
  <c r="N1261" i="21"/>
  <c r="M863" i="21"/>
  <c r="N863" i="21"/>
  <c r="P863" i="21"/>
  <c r="S863" i="21" s="1"/>
  <c r="T863" i="21" s="1"/>
  <c r="P1153" i="21"/>
  <c r="N1153" i="21"/>
  <c r="O1153" i="21"/>
  <c r="Q1153" i="21"/>
  <c r="M1126" i="21"/>
  <c r="N1126" i="21"/>
  <c r="P1126" i="21"/>
  <c r="Q222" i="21"/>
  <c r="P222" i="21"/>
  <c r="N222" i="21"/>
  <c r="O222" i="21"/>
  <c r="Q516" i="21"/>
  <c r="M516" i="21"/>
  <c r="N516" i="21"/>
  <c r="P1948" i="21"/>
  <c r="Q1948" i="21"/>
  <c r="M1948" i="21"/>
  <c r="O1441" i="21"/>
  <c r="M1441" i="21"/>
  <c r="Q1441" i="21"/>
  <c r="M1881" i="21"/>
  <c r="N1881" i="21"/>
  <c r="O1881" i="21"/>
  <c r="N1532" i="21"/>
  <c r="P1532" i="21"/>
  <c r="S1532" i="21" s="1"/>
  <c r="T1532" i="21" s="1"/>
  <c r="M1532" i="21"/>
  <c r="P902" i="21"/>
  <c r="S902" i="21" s="1"/>
  <c r="T902" i="21" s="1"/>
  <c r="N902" i="21"/>
  <c r="O902" i="21"/>
  <c r="P819" i="21"/>
  <c r="N819" i="21"/>
  <c r="O819" i="21"/>
  <c r="M1032" i="21"/>
  <c r="Q1032" i="21"/>
  <c r="S1032" i="21" s="1"/>
  <c r="T1032" i="21" s="1"/>
  <c r="O1032" i="21"/>
  <c r="O63" i="21"/>
  <c r="P63" i="21"/>
  <c r="S63" i="21" s="1"/>
  <c r="T63" i="21" s="1"/>
  <c r="Q288" i="21"/>
  <c r="P288" i="21"/>
  <c r="O288" i="21"/>
  <c r="O1446" i="21"/>
  <c r="Q1446" i="21"/>
  <c r="N1446" i="21"/>
  <c r="M993" i="21"/>
  <c r="Q993" i="21"/>
  <c r="O993" i="21"/>
  <c r="M1738" i="21"/>
  <c r="N1738" i="21"/>
  <c r="O1738" i="21"/>
  <c r="O385" i="21"/>
  <c r="Q385" i="21"/>
  <c r="N385" i="21"/>
  <c r="P741" i="21"/>
  <c r="M741" i="21"/>
  <c r="P721" i="21"/>
  <c r="S721" i="21" s="1"/>
  <c r="T721" i="21" s="1"/>
  <c r="O721" i="21"/>
  <c r="O1769" i="21"/>
  <c r="N1769" i="21"/>
  <c r="P1769" i="21"/>
  <c r="M1090" i="21"/>
  <c r="Q1090" i="21"/>
  <c r="P1090" i="21"/>
  <c r="O1277" i="21"/>
  <c r="Q1277" i="21"/>
  <c r="N1277" i="21"/>
  <c r="O823" i="21"/>
  <c r="Q823" i="21"/>
  <c r="M823" i="21"/>
  <c r="P997" i="21"/>
  <c r="Q997" i="21"/>
  <c r="O997" i="21"/>
  <c r="Q590" i="21"/>
  <c r="S590" i="21" s="1"/>
  <c r="T590" i="21" s="1"/>
  <c r="O590" i="21"/>
  <c r="N590" i="21"/>
  <c r="M1960" i="21"/>
  <c r="Q1960" i="21"/>
  <c r="P1960" i="21"/>
  <c r="P1342" i="21"/>
  <c r="O1342" i="21"/>
  <c r="N1342" i="21"/>
  <c r="P344" i="21"/>
  <c r="N344" i="21"/>
  <c r="M344" i="21"/>
  <c r="O23" i="21"/>
  <c r="Q23" i="21"/>
  <c r="M23" i="21"/>
  <c r="P1565" i="21"/>
  <c r="O1565" i="21"/>
  <c r="N1565" i="21"/>
  <c r="N456" i="21"/>
  <c r="Q456" i="21"/>
  <c r="M456" i="21"/>
  <c r="M345" i="21"/>
  <c r="P345" i="21"/>
  <c r="N345" i="21"/>
  <c r="M1373" i="21"/>
  <c r="N1373" i="21"/>
  <c r="P1373" i="21"/>
  <c r="N1907" i="21"/>
  <c r="Q1907" i="21"/>
  <c r="P1907" i="21"/>
  <c r="P1567" i="21"/>
  <c r="M1567" i="21"/>
  <c r="Q1567" i="21"/>
  <c r="P45" i="21"/>
  <c r="N45" i="21"/>
  <c r="O45" i="21"/>
  <c r="Q1708" i="21"/>
  <c r="S1708" i="21" s="1"/>
  <c r="T1708" i="21" s="1"/>
  <c r="O1708" i="21"/>
  <c r="M1708" i="21"/>
  <c r="P1792" i="21"/>
  <c r="S1792" i="21" s="1"/>
  <c r="T1792" i="21" s="1"/>
  <c r="N1792" i="21"/>
  <c r="O1792" i="21"/>
  <c r="M1632" i="21"/>
  <c r="Q1632" i="21"/>
  <c r="M1323" i="21"/>
  <c r="Q1323" i="21"/>
  <c r="P467" i="21"/>
  <c r="Q467" i="21"/>
  <c r="M467" i="21"/>
  <c r="O467" i="21"/>
  <c r="N325" i="21"/>
  <c r="P325" i="21"/>
  <c r="S325" i="21" s="1"/>
  <c r="T325" i="21" s="1"/>
  <c r="O325" i="21"/>
  <c r="O800" i="21"/>
  <c r="M800" i="21"/>
  <c r="N800" i="21"/>
  <c r="P405" i="21"/>
  <c r="N405" i="21"/>
  <c r="O405" i="21"/>
  <c r="Q1378" i="21"/>
  <c r="P1378" i="21"/>
  <c r="M1378" i="21"/>
  <c r="P888" i="21"/>
  <c r="O888" i="21"/>
  <c r="Q1583" i="21"/>
  <c r="M1583" i="21"/>
  <c r="O1583" i="21"/>
  <c r="Q641" i="21"/>
  <c r="O641" i="21"/>
  <c r="O528" i="21"/>
  <c r="M528" i="21"/>
  <c r="M458" i="21"/>
  <c r="O458" i="21"/>
  <c r="P458" i="21"/>
  <c r="S458" i="21" s="1"/>
  <c r="T458" i="21" s="1"/>
  <c r="P381" i="21"/>
  <c r="O381" i="21"/>
  <c r="Q381" i="21"/>
  <c r="M1418" i="21"/>
  <c r="P1418" i="21"/>
  <c r="Q1418" i="21"/>
  <c r="M1331" i="21"/>
  <c r="N1331" i="21"/>
  <c r="Q1331" i="21"/>
  <c r="O1145" i="21"/>
  <c r="N1145" i="21"/>
  <c r="Q1145" i="21"/>
  <c r="S1145" i="21" s="1"/>
  <c r="T1145" i="21" s="1"/>
  <c r="M1145" i="21"/>
  <c r="O349" i="21"/>
  <c r="Q349" i="21"/>
  <c r="N349" i="21"/>
  <c r="P1250" i="21"/>
  <c r="O1250" i="21"/>
  <c r="Q1250" i="21"/>
  <c r="Q34" i="21"/>
  <c r="N34" i="21"/>
  <c r="O34" i="21"/>
  <c r="N1981" i="21"/>
  <c r="M1981" i="21"/>
  <c r="O1981" i="21"/>
  <c r="M1522" i="21"/>
  <c r="N1522" i="21"/>
  <c r="O1522" i="21"/>
  <c r="Q1726" i="21"/>
  <c r="P1726" i="21"/>
  <c r="N1726" i="21"/>
  <c r="N671" i="21"/>
  <c r="M671" i="21"/>
  <c r="P671" i="21"/>
  <c r="N961" i="21"/>
  <c r="P961" i="21"/>
  <c r="P240" i="21"/>
  <c r="Q240" i="21"/>
  <c r="N240" i="21"/>
  <c r="Q1144" i="21"/>
  <c r="N1144" i="21"/>
  <c r="O1144" i="21"/>
  <c r="N191" i="21"/>
  <c r="O191" i="21"/>
  <c r="P191" i="21"/>
  <c r="N1047" i="21"/>
  <c r="P1047" i="21"/>
  <c r="Q1047" i="21"/>
  <c r="O1662" i="21"/>
  <c r="P1662" i="21"/>
  <c r="S1662" i="21" s="1"/>
  <c r="T1662" i="21" s="1"/>
  <c r="N1662" i="21"/>
  <c r="O1952" i="21"/>
  <c r="P1952" i="21"/>
  <c r="S1952" i="21" s="1"/>
  <c r="T1952" i="21" s="1"/>
  <c r="N1952" i="21"/>
  <c r="O1196" i="21"/>
  <c r="P1196" i="21"/>
  <c r="M1196" i="21"/>
  <c r="M318" i="21"/>
  <c r="P318" i="21"/>
  <c r="Q318" i="21"/>
  <c r="N1743" i="21"/>
  <c r="O1743" i="21"/>
  <c r="Q1743" i="21"/>
  <c r="S1743" i="21" s="1"/>
  <c r="T1743" i="21" s="1"/>
  <c r="M1516" i="21"/>
  <c r="N1516" i="21"/>
  <c r="O1516" i="21"/>
  <c r="O1476" i="21"/>
  <c r="Q1476" i="21"/>
  <c r="N1476" i="21"/>
  <c r="M1476" i="21"/>
  <c r="N1326" i="21"/>
  <c r="Q1326" i="21"/>
  <c r="M1326" i="21"/>
  <c r="M642" i="21"/>
  <c r="P642" i="21"/>
  <c r="N1964" i="21"/>
  <c r="O1964" i="21"/>
  <c r="M1964" i="21"/>
  <c r="Q1301" i="21"/>
  <c r="O1301" i="21"/>
  <c r="M1301" i="21"/>
  <c r="M1934" i="21"/>
  <c r="Q1934" i="21"/>
  <c r="O1934" i="21"/>
  <c r="N1232" i="21"/>
  <c r="Q1232" i="21"/>
  <c r="M1232" i="21"/>
  <c r="O82" i="21"/>
  <c r="Q82" i="21"/>
  <c r="N623" i="21"/>
  <c r="O623" i="21"/>
  <c r="P623" i="21"/>
  <c r="O928" i="21"/>
  <c r="N928" i="21"/>
  <c r="M928" i="21"/>
  <c r="M307" i="21"/>
  <c r="O307" i="21"/>
  <c r="O1732" i="21"/>
  <c r="P1732" i="21"/>
  <c r="P444" i="21"/>
  <c r="Q444" i="21"/>
  <c r="Q160" i="21"/>
  <c r="M160" i="21"/>
  <c r="O160" i="21"/>
  <c r="N1360" i="21"/>
  <c r="P1360" i="21"/>
  <c r="S1360" i="21" s="1"/>
  <c r="T1360" i="21" s="1"/>
  <c r="M822" i="21"/>
  <c r="O822" i="21"/>
  <c r="P1672" i="21"/>
  <c r="Q1672" i="21"/>
  <c r="Q597" i="21"/>
  <c r="S597" i="21" s="1"/>
  <c r="T597" i="21" s="1"/>
  <c r="O597" i="21"/>
  <c r="M1260" i="21"/>
  <c r="P1260" i="21"/>
  <c r="Q777" i="21"/>
  <c r="P777" i="21"/>
  <c r="O777" i="21"/>
  <c r="O18" i="21"/>
  <c r="M18" i="21"/>
  <c r="N18" i="21"/>
  <c r="N616" i="21"/>
  <c r="P616" i="21"/>
  <c r="O616" i="21"/>
  <c r="M616" i="21"/>
  <c r="N413" i="21"/>
  <c r="M413" i="21"/>
  <c r="O413" i="21"/>
  <c r="P413" i="21"/>
  <c r="Q413" i="21"/>
  <c r="O668" i="21"/>
  <c r="N668" i="21"/>
  <c r="Q668" i="21"/>
  <c r="N1482" i="21"/>
  <c r="M1482" i="21"/>
  <c r="P1482" i="21"/>
  <c r="Q1482" i="21"/>
  <c r="O1482" i="21"/>
  <c r="P1036" i="21"/>
  <c r="M1036" i="21"/>
  <c r="Q1036" i="21"/>
  <c r="P1312" i="21"/>
  <c r="O1312" i="21"/>
  <c r="Q1312" i="21"/>
  <c r="N1312" i="21"/>
  <c r="M1312" i="21"/>
  <c r="N693" i="21"/>
  <c r="Q693" i="21"/>
  <c r="P693" i="21"/>
  <c r="P427" i="21"/>
  <c r="Q427" i="21"/>
  <c r="N427" i="21"/>
  <c r="M427" i="21"/>
  <c r="N493" i="21"/>
  <c r="Q493" i="21"/>
  <c r="M493" i="21"/>
  <c r="O493" i="21"/>
  <c r="P493" i="21"/>
  <c r="O184" i="21"/>
  <c r="M184" i="21"/>
  <c r="Q184" i="21"/>
  <c r="N718" i="21"/>
  <c r="M718" i="21"/>
  <c r="O718" i="21"/>
  <c r="Q718" i="21"/>
  <c r="S718" i="21" s="1"/>
  <c r="T718" i="21" s="1"/>
  <c r="P1579" i="21"/>
  <c r="N1579" i="21"/>
  <c r="Q1579" i="21"/>
  <c r="M1579" i="21"/>
  <c r="O1579" i="21"/>
  <c r="Q921" i="21"/>
  <c r="P921" i="21"/>
  <c r="O921" i="21"/>
  <c r="Q1201" i="21"/>
  <c r="O1201" i="21"/>
  <c r="M1201" i="21"/>
  <c r="O612" i="21"/>
  <c r="Q612" i="21"/>
  <c r="M612" i="21"/>
  <c r="Q1867" i="21"/>
  <c r="M1867" i="21"/>
  <c r="P1867" i="21"/>
  <c r="O1867" i="21"/>
  <c r="N1867" i="21"/>
  <c r="P736" i="21"/>
  <c r="O736" i="21"/>
  <c r="M736" i="21"/>
  <c r="N736" i="21"/>
  <c r="P1186" i="21"/>
  <c r="O1186" i="21"/>
  <c r="Q1186" i="21"/>
  <c r="P1351" i="21"/>
  <c r="N1351" i="21"/>
  <c r="Q1351" i="21"/>
  <c r="O1351" i="21"/>
  <c r="P181" i="21"/>
  <c r="M181" i="21"/>
  <c r="O181" i="21"/>
  <c r="Q181" i="21"/>
  <c r="O1221" i="21"/>
  <c r="M1221" i="21"/>
  <c r="P1221" i="21"/>
  <c r="Q1221" i="21"/>
  <c r="M1564" i="21"/>
  <c r="O1564" i="21"/>
  <c r="Q1564" i="21"/>
  <c r="P1564" i="21"/>
  <c r="N1564" i="21"/>
  <c r="Q568" i="21"/>
  <c r="M568" i="21"/>
  <c r="P568" i="21"/>
  <c r="O568" i="21"/>
  <c r="N568" i="21"/>
  <c r="Q1483" i="21"/>
  <c r="P1483" i="21"/>
  <c r="N1483" i="21"/>
  <c r="N1477" i="21"/>
  <c r="M1477" i="21"/>
  <c r="O1477" i="21"/>
  <c r="M83" i="21"/>
  <c r="O83" i="21"/>
  <c r="P83" i="21"/>
  <c r="N1719" i="21"/>
  <c r="M1719" i="21"/>
  <c r="P1719" i="21"/>
  <c r="Q1719" i="21"/>
  <c r="M1693" i="21"/>
  <c r="O1693" i="21"/>
  <c r="P1693" i="21"/>
  <c r="N1693" i="21"/>
  <c r="Q1693" i="21"/>
  <c r="P1487" i="21"/>
  <c r="O1487" i="21"/>
  <c r="M1487" i="21"/>
  <c r="Q1487" i="21"/>
  <c r="N882" i="21"/>
  <c r="P882" i="21"/>
  <c r="O882" i="21"/>
  <c r="Q882" i="21"/>
  <c r="M882" i="21"/>
  <c r="Q1162" i="21"/>
  <c r="N1162" i="21"/>
  <c r="P1162" i="21"/>
  <c r="O1162" i="21"/>
  <c r="M1162" i="21"/>
  <c r="O1350" i="21"/>
  <c r="M1350" i="21"/>
  <c r="Q1350" i="21"/>
  <c r="P1350" i="21"/>
  <c r="N1350" i="21"/>
  <c r="P893" i="21"/>
  <c r="Q893" i="21"/>
  <c r="M893" i="21"/>
  <c r="N893" i="21"/>
  <c r="Q55" i="21"/>
  <c r="M55" i="21"/>
  <c r="P55" i="21"/>
  <c r="M322" i="21"/>
  <c r="N322" i="21"/>
  <c r="Q322" i="21"/>
  <c r="N804" i="21"/>
  <c r="Q804" i="21"/>
  <c r="S804" i="21" s="1"/>
  <c r="T804" i="21" s="1"/>
  <c r="O804" i="21"/>
  <c r="N1359" i="21"/>
  <c r="P1359" i="21"/>
  <c r="M1359" i="21"/>
  <c r="O1058" i="21"/>
  <c r="P1058" i="21"/>
  <c r="Q1058" i="21"/>
  <c r="N1058" i="21"/>
  <c r="M1666" i="21"/>
  <c r="O1666" i="21"/>
  <c r="N1666" i="21"/>
  <c r="P1666" i="21"/>
  <c r="Q1779" i="21"/>
  <c r="P1779" i="21"/>
  <c r="O1779" i="21"/>
  <c r="N1779" i="21"/>
  <c r="M1779" i="21"/>
  <c r="P825" i="21"/>
  <c r="O825" i="21"/>
  <c r="N825" i="21"/>
  <c r="P14" i="21"/>
  <c r="M14" i="21"/>
  <c r="Q14" i="21"/>
  <c r="O14" i="21"/>
  <c r="N14" i="21"/>
  <c r="M1407" i="21"/>
  <c r="O1260" i="21"/>
  <c r="Q1946" i="21"/>
  <c r="Q1659" i="21"/>
  <c r="M597" i="21"/>
  <c r="Q862" i="21"/>
  <c r="M1038" i="21"/>
  <c r="P1716" i="21"/>
  <c r="O1672" i="21"/>
  <c r="N1808" i="21"/>
  <c r="P1273" i="21"/>
  <c r="N1293" i="21"/>
  <c r="O598" i="21"/>
  <c r="Q1173" i="21"/>
  <c r="O1893" i="21"/>
  <c r="P1869" i="21"/>
  <c r="O835" i="21"/>
  <c r="N1159" i="21"/>
  <c r="Q717" i="21"/>
  <c r="N833" i="21"/>
  <c r="P1346" i="21"/>
  <c r="O1382" i="21"/>
  <c r="P1469" i="21"/>
  <c r="S1469" i="21" s="1"/>
  <c r="T1469" i="21" s="1"/>
  <c r="O666" i="21"/>
  <c r="P528" i="21"/>
  <c r="N758" i="21"/>
  <c r="O1323" i="21"/>
  <c r="N210" i="21"/>
  <c r="P992" i="21"/>
  <c r="O444" i="21"/>
  <c r="N765" i="21"/>
  <c r="P1781" i="21"/>
  <c r="O1360" i="21"/>
  <c r="M229" i="21"/>
  <c r="N2003" i="21"/>
  <c r="O1496" i="21"/>
  <c r="N721" i="21"/>
  <c r="Q620" i="21"/>
  <c r="S620" i="21" s="1"/>
  <c r="T620" i="21" s="1"/>
  <c r="P1934" i="21"/>
  <c r="N1632" i="21"/>
  <c r="N900" i="21"/>
  <c r="M623" i="21"/>
  <c r="N473" i="21"/>
  <c r="O1378" i="21"/>
  <c r="Q405" i="21"/>
  <c r="Q1196" i="21"/>
  <c r="P800" i="21"/>
  <c r="M1952" i="21"/>
  <c r="M1662" i="21"/>
  <c r="O1047" i="21"/>
  <c r="M325" i="21"/>
  <c r="M1144" i="21"/>
  <c r="P1441" i="21"/>
  <c r="S1441" i="21" s="1"/>
  <c r="T1441" i="21" s="1"/>
  <c r="P34" i="21"/>
  <c r="S34" i="21" s="1"/>
  <c r="T34" i="21" s="1"/>
  <c r="P993" i="21"/>
  <c r="P1303" i="21"/>
  <c r="O1373" i="21"/>
  <c r="M288" i="21"/>
  <c r="M804" i="21"/>
  <c r="N612" i="21"/>
  <c r="M222" i="21"/>
  <c r="P322" i="21"/>
  <c r="Q708" i="21"/>
  <c r="S708" i="21" s="1"/>
  <c r="T708" i="21" s="1"/>
  <c r="N1960" i="21"/>
  <c r="M820" i="21"/>
  <c r="P487" i="21"/>
  <c r="S487" i="21" s="1"/>
  <c r="T487" i="21" s="1"/>
  <c r="O1627" i="21"/>
  <c r="O893" i="21"/>
  <c r="Q1034" i="21"/>
  <c r="P121" i="21"/>
  <c r="S121" i="21" s="1"/>
  <c r="T121" i="21" s="1"/>
  <c r="Q1095" i="21"/>
  <c r="P1086" i="21"/>
  <c r="P1084" i="21"/>
  <c r="P668" i="21"/>
  <c r="O1036" i="21"/>
  <c r="N214" i="21"/>
  <c r="Q214" i="21"/>
  <c r="O1310" i="21"/>
  <c r="P1310" i="21"/>
  <c r="Q726" i="21"/>
  <c r="N726" i="21"/>
  <c r="O448" i="21"/>
  <c r="P448" i="21"/>
  <c r="N448" i="21"/>
  <c r="Q1407" i="21"/>
  <c r="Q1642" i="21"/>
  <c r="S1642" i="21" s="1"/>
  <c r="T1642" i="21" s="1"/>
  <c r="N1304" i="21"/>
  <c r="O1435" i="21"/>
  <c r="P1946" i="21"/>
  <c r="Q1722" i="21"/>
  <c r="N1784" i="21"/>
  <c r="O1659" i="21"/>
  <c r="N597" i="21"/>
  <c r="P862" i="21"/>
  <c r="S862" i="21" s="1"/>
  <c r="T862" i="21" s="1"/>
  <c r="P28" i="21"/>
  <c r="Q582" i="21"/>
  <c r="S582" i="21" s="1"/>
  <c r="T582" i="21" s="1"/>
  <c r="O1038" i="21"/>
  <c r="M1716" i="21"/>
  <c r="Q1189" i="21"/>
  <c r="N810" i="21"/>
  <c r="P1379" i="21"/>
  <c r="N1672" i="21"/>
  <c r="Q1808" i="21"/>
  <c r="N1273" i="21"/>
  <c r="P321" i="21"/>
  <c r="P1293" i="21"/>
  <c r="S1293" i="21" s="1"/>
  <c r="T1293" i="21" s="1"/>
  <c r="N773" i="21"/>
  <c r="Q822" i="21"/>
  <c r="O1042" i="21"/>
  <c r="P598" i="21"/>
  <c r="S598" i="21" s="1"/>
  <c r="T598" i="21" s="1"/>
  <c r="O46" i="21"/>
  <c r="M1173" i="21"/>
  <c r="O1987" i="21"/>
  <c r="M1748" i="21"/>
  <c r="P1893" i="21"/>
  <c r="N1869" i="21"/>
  <c r="P1855" i="21"/>
  <c r="P835" i="21"/>
  <c r="P1160" i="21"/>
  <c r="M148" i="21"/>
  <c r="P1334" i="21"/>
  <c r="M82" i="21"/>
  <c r="Q1842" i="21"/>
  <c r="Q1093" i="21"/>
  <c r="Q1640" i="21"/>
  <c r="Q1159" i="21"/>
  <c r="N717" i="21"/>
  <c r="M635" i="21"/>
  <c r="Q1864" i="21"/>
  <c r="Q1931" i="21"/>
  <c r="Q1382" i="21"/>
  <c r="S1382" i="21" s="1"/>
  <c r="T1382" i="21" s="1"/>
  <c r="Q128" i="21"/>
  <c r="N1661" i="21"/>
  <c r="O1469" i="21"/>
  <c r="P666" i="21"/>
  <c r="N528" i="21"/>
  <c r="P704" i="21"/>
  <c r="P758" i="21"/>
  <c r="P1323" i="21"/>
  <c r="O992" i="21"/>
  <c r="P940" i="21"/>
  <c r="M444" i="21"/>
  <c r="Q697" i="21"/>
  <c r="Q765" i="21"/>
  <c r="S765" i="21" s="1"/>
  <c r="T765" i="21" s="1"/>
  <c r="M1781" i="21"/>
  <c r="P1685" i="21"/>
  <c r="M1360" i="21"/>
  <c r="M1228" i="21"/>
  <c r="O356" i="21"/>
  <c r="P229" i="21"/>
  <c r="N1561" i="21"/>
  <c r="O2003" i="21"/>
  <c r="M1496" i="21"/>
  <c r="P160" i="21"/>
  <c r="M641" i="21"/>
  <c r="P1232" i="21"/>
  <c r="M721" i="21"/>
  <c r="M63" i="21"/>
  <c r="Q307" i="21"/>
  <c r="M240" i="21"/>
  <c r="P928" i="21"/>
  <c r="S928" i="21" s="1"/>
  <c r="T928" i="21" s="1"/>
  <c r="P1166" i="21"/>
  <c r="P1301" i="21"/>
  <c r="Q1828" i="21"/>
  <c r="P1964" i="21"/>
  <c r="S1964" i="21" s="1"/>
  <c r="T1964" i="21" s="1"/>
  <c r="O1326" i="21"/>
  <c r="Q741" i="21"/>
  <c r="P1881" i="21"/>
  <c r="Q671" i="21"/>
  <c r="Q1516" i="21"/>
  <c r="M1743" i="21"/>
  <c r="O318" i="21"/>
  <c r="M1726" i="21"/>
  <c r="P385" i="21"/>
  <c r="N1032" i="21"/>
  <c r="Q1522" i="21"/>
  <c r="N1708" i="21"/>
  <c r="P1981" i="21"/>
  <c r="S1981" i="21" s="1"/>
  <c r="T1981" i="21" s="1"/>
  <c r="Q1738" i="21"/>
  <c r="N1250" i="21"/>
  <c r="Q819" i="21"/>
  <c r="O1567" i="21"/>
  <c r="Q83" i="21"/>
  <c r="O640" i="21"/>
  <c r="P349" i="21"/>
  <c r="S349" i="21" s="1"/>
  <c r="T349" i="21" s="1"/>
  <c r="O1948" i="21"/>
  <c r="M1907" i="21"/>
  <c r="M1446" i="21"/>
  <c r="P1331" i="21"/>
  <c r="O1418" i="21"/>
  <c r="P516" i="21"/>
  <c r="Q345" i="21"/>
  <c r="O1857" i="21"/>
  <c r="M1592" i="21"/>
  <c r="N458" i="21"/>
  <c r="Q1565" i="21"/>
  <c r="M530" i="21"/>
  <c r="M777" i="21"/>
  <c r="O1359" i="21"/>
  <c r="Q1477" i="21"/>
  <c r="Q344" i="21"/>
  <c r="Q1342" i="21"/>
  <c r="O863" i="21"/>
  <c r="N1201" i="21"/>
  <c r="M237" i="21"/>
  <c r="M590" i="21"/>
  <c r="N997" i="21"/>
  <c r="M1795" i="21"/>
  <c r="Q1942" i="21"/>
  <c r="S1942" i="21" s="1"/>
  <c r="T1942" i="21" s="1"/>
  <c r="P478" i="21"/>
  <c r="N394" i="21"/>
  <c r="N755" i="21"/>
  <c r="N826" i="21"/>
  <c r="M1109" i="21"/>
  <c r="Q423" i="21"/>
  <c r="Q1889" i="21"/>
  <c r="P749" i="21"/>
  <c r="M690" i="21"/>
  <c r="M1351" i="21"/>
  <c r="P1555" i="21"/>
  <c r="M892" i="21"/>
  <c r="Q825" i="21"/>
  <c r="N1989" i="21"/>
  <c r="O245" i="21"/>
  <c r="M133" i="21"/>
  <c r="Q1930" i="21"/>
  <c r="O1930" i="21"/>
  <c r="M1930" i="21"/>
  <c r="N1224" i="21"/>
  <c r="P1224" i="21"/>
  <c r="S1224" i="21" s="1"/>
  <c r="T1224" i="21" s="1"/>
  <c r="O1224" i="21"/>
  <c r="M50" i="21"/>
  <c r="Q50" i="21"/>
  <c r="O50" i="21"/>
  <c r="Q707" i="21"/>
  <c r="O707" i="21"/>
  <c r="N707" i="21"/>
  <c r="Q230" i="21"/>
  <c r="S230" i="21" s="1"/>
  <c r="T230" i="21" s="1"/>
  <c r="M230" i="21"/>
  <c r="N230" i="21"/>
  <c r="Q197" i="21"/>
  <c r="O197" i="21"/>
  <c r="N197" i="21"/>
  <c r="N903" i="21"/>
  <c r="M903" i="21"/>
  <c r="Q903" i="21"/>
  <c r="O96" i="21"/>
  <c r="M96" i="21"/>
  <c r="N96" i="21"/>
  <c r="N44" i="21"/>
  <c r="P44" i="21"/>
  <c r="O44" i="21"/>
  <c r="Q44" i="21"/>
  <c r="O1416" i="21"/>
  <c r="M1416" i="21"/>
  <c r="N1416" i="21"/>
  <c r="P1416" i="21"/>
  <c r="S1416" i="21" s="1"/>
  <c r="T1416" i="21" s="1"/>
  <c r="Q1643" i="21"/>
  <c r="P1643" i="21"/>
  <c r="N1643" i="21"/>
  <c r="M1643" i="21"/>
  <c r="P1587" i="21"/>
  <c r="S1587" i="21" s="1"/>
  <c r="T1587" i="21" s="1"/>
  <c r="M1587" i="21"/>
  <c r="O1587" i="21"/>
  <c r="P1101" i="21"/>
  <c r="Q1101" i="21"/>
  <c r="M1101" i="21"/>
  <c r="O1101" i="21"/>
  <c r="Q1468" i="21"/>
  <c r="S1468" i="21" s="1"/>
  <c r="T1468" i="21" s="1"/>
  <c r="M1468" i="21"/>
  <c r="N1468" i="21"/>
  <c r="O1468" i="21"/>
  <c r="M1113" i="21"/>
  <c r="N1113" i="21"/>
  <c r="P1113" i="21"/>
  <c r="Q1113" i="21"/>
  <c r="O1113" i="21"/>
  <c r="P252" i="21"/>
  <c r="O252" i="21"/>
  <c r="N252" i="21"/>
  <c r="M252" i="21"/>
  <c r="O278" i="21"/>
  <c r="Q278" i="21"/>
  <c r="P278" i="21"/>
  <c r="P1094" i="21"/>
  <c r="M1094" i="21"/>
  <c r="Q1094" i="21"/>
  <c r="O1094" i="21"/>
  <c r="O778" i="21"/>
  <c r="P778" i="21"/>
  <c r="S778" i="21" s="1"/>
  <c r="T778" i="21" s="1"/>
  <c r="M778" i="21"/>
  <c r="N778" i="21"/>
  <c r="O1508" i="21"/>
  <c r="P1508" i="21"/>
  <c r="S1508" i="21" s="1"/>
  <c r="T1508" i="21" s="1"/>
  <c r="N1508" i="21"/>
  <c r="M1508" i="21"/>
  <c r="P1180" i="21"/>
  <c r="Q1180" i="21"/>
  <c r="O1180" i="21"/>
  <c r="M1180" i="21"/>
  <c r="N1180" i="21"/>
  <c r="M989" i="21"/>
  <c r="Q989" i="21"/>
  <c r="S989" i="21" s="1"/>
  <c r="T989" i="21" s="1"/>
  <c r="O989" i="21"/>
  <c r="P951" i="21"/>
  <c r="Q951" i="21"/>
  <c r="N951" i="21"/>
  <c r="O1168" i="21"/>
  <c r="M1168" i="21"/>
  <c r="N1168" i="21"/>
  <c r="Q1329" i="21"/>
  <c r="N1329" i="21"/>
  <c r="P1329" i="21"/>
  <c r="O688" i="21"/>
  <c r="N688" i="21"/>
  <c r="P688" i="21"/>
  <c r="S688" i="21" s="1"/>
  <c r="T688" i="21" s="1"/>
  <c r="M688" i="21"/>
  <c r="P166" i="21"/>
  <c r="N166" i="21"/>
  <c r="O166" i="21"/>
  <c r="P1188" i="21"/>
  <c r="Q1188" i="21"/>
  <c r="N1188" i="21"/>
  <c r="P482" i="21"/>
  <c r="M482" i="21"/>
  <c r="Q482" i="21"/>
  <c r="P125" i="21"/>
  <c r="N125" i="21"/>
  <c r="M125" i="21"/>
  <c r="Q125" i="21"/>
  <c r="N1361" i="21"/>
  <c r="P1361" i="21"/>
  <c r="S1361" i="21" s="1"/>
  <c r="T1361" i="21" s="1"/>
  <c r="M1361" i="21"/>
  <c r="O1361" i="21"/>
  <c r="P1650" i="21"/>
  <c r="S1650" i="21" s="1"/>
  <c r="T1650" i="21" s="1"/>
  <c r="M1650" i="21"/>
  <c r="N1650" i="21"/>
  <c r="O1650" i="21"/>
  <c r="P982" i="21"/>
  <c r="Q982" i="21"/>
  <c r="M982" i="21"/>
  <c r="O982" i="21"/>
  <c r="O1306" i="21"/>
  <c r="M1306" i="21"/>
  <c r="P1306" i="21"/>
  <c r="Q1306" i="21"/>
  <c r="M792" i="21"/>
  <c r="N792" i="21"/>
  <c r="P792" i="21"/>
  <c r="S792" i="21" s="1"/>
  <c r="T792" i="21" s="1"/>
  <c r="O792" i="21"/>
  <c r="P1676" i="21"/>
  <c r="M1676" i="21"/>
  <c r="N1676" i="21"/>
  <c r="Q1676" i="21"/>
  <c r="Q1102" i="21"/>
  <c r="N1102" i="21"/>
  <c r="P1102" i="21"/>
  <c r="O1102" i="21"/>
  <c r="Q600" i="21"/>
  <c r="M600" i="21"/>
  <c r="N600" i="21"/>
  <c r="O600" i="21"/>
  <c r="P600" i="21"/>
  <c r="O469" i="21"/>
  <c r="P469" i="21"/>
  <c r="N469" i="21"/>
  <c r="Q469" i="21"/>
  <c r="M887" i="21"/>
  <c r="O887" i="21"/>
  <c r="Q887" i="21"/>
  <c r="N887" i="21"/>
  <c r="P1577" i="21"/>
  <c r="Q1577" i="21"/>
  <c r="O1577" i="21"/>
  <c r="M1577" i="21"/>
  <c r="O788" i="21"/>
  <c r="M788" i="21"/>
  <c r="Q788" i="21"/>
  <c r="M1011" i="21"/>
  <c r="Q1011" i="21"/>
  <c r="O1011" i="21"/>
  <c r="Q1445" i="21"/>
  <c r="O1445" i="21"/>
  <c r="M1445" i="21"/>
  <c r="P1445" i="21"/>
  <c r="N702" i="21"/>
  <c r="P702" i="21"/>
  <c r="O702" i="21"/>
  <c r="Q702" i="21"/>
  <c r="P86" i="21"/>
  <c r="M86" i="21"/>
  <c r="O86" i="21"/>
  <c r="N86" i="21"/>
  <c r="N646" i="21"/>
  <c r="P646" i="21"/>
  <c r="Q646" i="21"/>
  <c r="M646" i="21"/>
  <c r="O917" i="21"/>
  <c r="N917" i="21"/>
  <c r="Q917" i="21"/>
  <c r="P917" i="21"/>
  <c r="M917" i="21"/>
  <c r="N994" i="21"/>
  <c r="Q994" i="21"/>
  <c r="O994" i="21"/>
  <c r="M994" i="21"/>
  <c r="P994" i="21"/>
  <c r="M1340" i="21"/>
  <c r="N1340" i="21"/>
  <c r="P1340" i="21"/>
  <c r="Q1340" i="21"/>
  <c r="M575" i="21"/>
  <c r="P575" i="21"/>
  <c r="N575" i="21"/>
  <c r="O1786" i="21"/>
  <c r="M1786" i="21"/>
  <c r="P1786" i="21"/>
  <c r="S1786" i="21" s="1"/>
  <c r="T1786" i="21" s="1"/>
  <c r="N1786" i="21"/>
  <c r="O20" i="21"/>
  <c r="N20" i="21"/>
  <c r="P20" i="21"/>
  <c r="Q20" i="21"/>
  <c r="P1385" i="21"/>
  <c r="M1385" i="21"/>
  <c r="Q1385" i="21"/>
  <c r="O1385" i="21"/>
  <c r="M1358" i="21"/>
  <c r="P1358" i="21"/>
  <c r="O1358" i="21"/>
  <c r="N1358" i="21"/>
  <c r="Q1358" i="21"/>
  <c r="P1028" i="21"/>
  <c r="N1028" i="21"/>
  <c r="O1028" i="21"/>
  <c r="Q1028" i="21"/>
  <c r="O129" i="21"/>
  <c r="P129" i="21"/>
  <c r="Q129" i="21"/>
  <c r="M129" i="21"/>
  <c r="Q1216" i="21"/>
  <c r="P1216" i="21"/>
  <c r="O1216" i="21"/>
  <c r="N1216" i="21"/>
  <c r="P147" i="21"/>
  <c r="S147" i="21" s="1"/>
  <c r="T147" i="21" s="1"/>
  <c r="O147" i="21"/>
  <c r="M147" i="21"/>
  <c r="N147" i="21"/>
  <c r="M933" i="21"/>
  <c r="O933" i="21"/>
  <c r="N933" i="21"/>
  <c r="P933" i="21"/>
  <c r="S933" i="21" s="1"/>
  <c r="T933" i="21" s="1"/>
  <c r="O656" i="21"/>
  <c r="Q656" i="21"/>
  <c r="M656" i="21"/>
  <c r="P656" i="21"/>
  <c r="O38" i="21"/>
  <c r="Q38" i="21"/>
  <c r="P38" i="21"/>
  <c r="M38" i="21"/>
  <c r="N38" i="21"/>
  <c r="N643" i="21"/>
  <c r="M643" i="21"/>
  <c r="Q643" i="21"/>
  <c r="O1667" i="21"/>
  <c r="P1667" i="21"/>
  <c r="N1667" i="21"/>
  <c r="Q1667" i="21"/>
  <c r="O1913" i="21"/>
  <c r="M1913" i="21"/>
  <c r="P1913" i="21"/>
  <c r="S1913" i="21" s="1"/>
  <c r="T1913" i="21" s="1"/>
  <c r="N1913" i="21"/>
  <c r="P387" i="21"/>
  <c r="Q387" i="21"/>
  <c r="O387" i="21"/>
  <c r="Q1237" i="21"/>
  <c r="N1237" i="21"/>
  <c r="M1237" i="21"/>
  <c r="O1983" i="21"/>
  <c r="Q1983" i="21"/>
  <c r="M1983" i="21"/>
  <c r="M1860" i="21"/>
  <c r="O1860" i="21"/>
  <c r="N1860" i="21"/>
  <c r="P1860" i="21"/>
  <c r="S1860" i="21" s="1"/>
  <c r="T1860" i="21" s="1"/>
  <c r="Q158" i="21"/>
  <c r="S158" i="21" s="1"/>
  <c r="T158" i="21" s="1"/>
  <c r="M158" i="21"/>
  <c r="O158" i="21"/>
  <c r="N158" i="21"/>
  <c r="M1762" i="21"/>
  <c r="P1762" i="21"/>
  <c r="S1762" i="21" s="1"/>
  <c r="T1762" i="21" s="1"/>
  <c r="N1762" i="21"/>
  <c r="P1892" i="21"/>
  <c r="Q1892" i="21"/>
  <c r="O1892" i="21"/>
  <c r="M1928" i="21"/>
  <c r="Q1928" i="21"/>
  <c r="N1928" i="21"/>
  <c r="O317" i="21"/>
  <c r="M317" i="21"/>
  <c r="N317" i="21"/>
  <c r="N935" i="21"/>
  <c r="M935" i="21"/>
  <c r="O935" i="21"/>
  <c r="N872" i="21"/>
  <c r="O872" i="21"/>
  <c r="P872" i="21"/>
  <c r="P1591" i="21"/>
  <c r="Q1591" i="21"/>
  <c r="N1591" i="21"/>
  <c r="O1852" i="21"/>
  <c r="P1852" i="21"/>
  <c r="Q1852" i="21"/>
  <c r="M95" i="21"/>
  <c r="N95" i="21"/>
  <c r="M827" i="21"/>
  <c r="O827" i="21"/>
  <c r="Q827" i="21"/>
  <c r="M658" i="21"/>
  <c r="Q658" i="21"/>
  <c r="S658" i="21" s="1"/>
  <c r="T658" i="21" s="1"/>
  <c r="O658" i="21"/>
  <c r="Q232" i="21"/>
  <c r="O232" i="21"/>
  <c r="P232" i="21"/>
  <c r="M508" i="21"/>
  <c r="O508" i="21"/>
  <c r="Q508" i="21"/>
  <c r="M1690" i="21"/>
  <c r="N1690" i="21"/>
  <c r="P1690" i="21"/>
  <c r="N522" i="21"/>
  <c r="O522" i="21"/>
  <c r="P522" i="21"/>
  <c r="S522" i="21" s="1"/>
  <c r="T522" i="21" s="1"/>
  <c r="Q1420" i="21"/>
  <c r="N1420" i="21"/>
  <c r="M1420" i="21"/>
  <c r="Q1297" i="21"/>
  <c r="S1297" i="21" s="1"/>
  <c r="T1297" i="21" s="1"/>
  <c r="N1297" i="21"/>
  <c r="M1297" i="21"/>
  <c r="M947" i="21"/>
  <c r="Q947" i="21"/>
  <c r="P947" i="21"/>
  <c r="N87" i="21"/>
  <c r="O87" i="21"/>
  <c r="Q87" i="21"/>
  <c r="M87" i="21"/>
  <c r="N190" i="21"/>
  <c r="M190" i="21"/>
  <c r="O190" i="21"/>
  <c r="P437" i="21"/>
  <c r="O437" i="21"/>
  <c r="Q437" i="21"/>
  <c r="Q900" i="21"/>
  <c r="M900" i="21"/>
  <c r="Q60" i="21"/>
  <c r="O60" i="21"/>
  <c r="M60" i="21"/>
  <c r="Q462" i="21"/>
  <c r="O462" i="21"/>
  <c r="P462" i="21"/>
  <c r="P225" i="21"/>
  <c r="N225" i="21"/>
  <c r="Q225" i="21"/>
  <c r="N1819" i="21"/>
  <c r="O1819" i="21"/>
  <c r="M1819" i="21"/>
  <c r="M916" i="21"/>
  <c r="P916" i="21"/>
  <c r="N916" i="21"/>
  <c r="M689" i="21"/>
  <c r="Q689" i="21"/>
  <c r="P689" i="21"/>
  <c r="M1205" i="21"/>
  <c r="Q1205" i="21"/>
  <c r="P1205" i="21"/>
  <c r="N1205" i="21"/>
  <c r="N1822" i="21"/>
  <c r="O1822" i="21"/>
  <c r="M1822" i="21"/>
  <c r="O1507" i="21"/>
  <c r="Q1507" i="21"/>
  <c r="M1507" i="21"/>
  <c r="P839" i="21"/>
  <c r="N839" i="21"/>
  <c r="O839" i="21"/>
  <c r="P1158" i="21"/>
  <c r="Q1158" i="21"/>
  <c r="M1158" i="21"/>
  <c r="O1104" i="21"/>
  <c r="M1104" i="21"/>
  <c r="P1104" i="21"/>
  <c r="S1104" i="21" s="1"/>
  <c r="T1104" i="21" s="1"/>
  <c r="M654" i="21"/>
  <c r="Q654" i="21"/>
  <c r="S654" i="21" s="1"/>
  <c r="T654" i="21" s="1"/>
  <c r="N654" i="21"/>
  <c r="Q1248" i="21"/>
  <c r="N1248" i="21"/>
  <c r="O1248" i="21"/>
  <c r="M1248" i="21"/>
  <c r="Q1994" i="21"/>
  <c r="S1994" i="21" s="1"/>
  <c r="T1994" i="21" s="1"/>
  <c r="M1994" i="21"/>
  <c r="O1994" i="21"/>
  <c r="N1994" i="21"/>
  <c r="Q672" i="21"/>
  <c r="N672" i="21"/>
  <c r="P672" i="21"/>
  <c r="Q1936" i="21"/>
  <c r="N1936" i="21"/>
  <c r="P1936" i="21"/>
  <c r="N1267" i="21"/>
  <c r="O1267" i="21"/>
  <c r="Q1267" i="21"/>
  <c r="O182" i="21"/>
  <c r="N182" i="21"/>
  <c r="Q182" i="21"/>
  <c r="P167" i="21"/>
  <c r="N167" i="21"/>
  <c r="Q167" i="21"/>
  <c r="P1371" i="21"/>
  <c r="O1371" i="21"/>
  <c r="N1371" i="21"/>
  <c r="Q1161" i="21"/>
  <c r="O1161" i="21"/>
  <c r="M1161" i="21"/>
  <c r="N899" i="21"/>
  <c r="M899" i="21"/>
  <c r="Q899" i="21"/>
  <c r="P899" i="21"/>
  <c r="M1401" i="21"/>
  <c r="P1401" i="21"/>
  <c r="Q1401" i="21"/>
  <c r="Q555" i="21"/>
  <c r="M555" i="21"/>
  <c r="O555" i="21"/>
  <c r="Q473" i="21"/>
  <c r="S473" i="21" s="1"/>
  <c r="T473" i="21" s="1"/>
  <c r="M473" i="21"/>
  <c r="O743" i="21"/>
  <c r="N743" i="21"/>
  <c r="Q743" i="21"/>
  <c r="Q833" i="21"/>
  <c r="O833" i="21"/>
  <c r="Q251" i="21"/>
  <c r="O251" i="21"/>
  <c r="M251" i="21"/>
  <c r="M1916" i="21"/>
  <c r="O1916" i="21"/>
  <c r="N1916" i="21"/>
  <c r="O112" i="21"/>
  <c r="P112" i="21"/>
  <c r="N112" i="21"/>
  <c r="Q316" i="21"/>
  <c r="O316" i="21"/>
  <c r="N316" i="21"/>
  <c r="N938" i="21"/>
  <c r="O938" i="21"/>
  <c r="P938" i="21"/>
  <c r="P11" i="21"/>
  <c r="N11" i="21"/>
  <c r="O11" i="21"/>
  <c r="N1222" i="21"/>
  <c r="P1222" i="21"/>
  <c r="O1222" i="21"/>
  <c r="N1713" i="21"/>
  <c r="O1713" i="21"/>
  <c r="P1713" i="21"/>
  <c r="S1713" i="21" s="1"/>
  <c r="T1713" i="21" s="1"/>
  <c r="P451" i="21"/>
  <c r="M451" i="21"/>
  <c r="O451" i="21"/>
  <c r="M1204" i="21"/>
  <c r="O1204" i="21"/>
  <c r="N1204" i="21"/>
  <c r="M62" i="21"/>
  <c r="Q62" i="21"/>
  <c r="P62" i="21"/>
  <c r="P653" i="21"/>
  <c r="S653" i="21" s="1"/>
  <c r="T653" i="21" s="1"/>
  <c r="M653" i="21"/>
  <c r="O653" i="21"/>
  <c r="P586" i="21"/>
  <c r="N586" i="21"/>
  <c r="M586" i="21"/>
  <c r="N146" i="21"/>
  <c r="P146" i="21"/>
  <c r="S146" i="21" s="1"/>
  <c r="T146" i="21" s="1"/>
  <c r="O25" i="21"/>
  <c r="P25" i="21"/>
  <c r="Q25" i="21"/>
  <c r="M691" i="21"/>
  <c r="Q691" i="21"/>
  <c r="S691" i="21" s="1"/>
  <c r="T691" i="21" s="1"/>
  <c r="M348" i="21"/>
  <c r="Q348" i="21"/>
  <c r="N348" i="21"/>
  <c r="O1501" i="21"/>
  <c r="Q1501" i="21"/>
  <c r="P1501" i="21"/>
  <c r="O763" i="21"/>
  <c r="Q763" i="21"/>
  <c r="N763" i="21"/>
  <c r="N436" i="21"/>
  <c r="P436" i="21"/>
  <c r="S436" i="21" s="1"/>
  <c r="T436" i="21" s="1"/>
  <c r="M436" i="21"/>
  <c r="P275" i="21"/>
  <c r="N275" i="21"/>
  <c r="M1988" i="21"/>
  <c r="O1988" i="21"/>
  <c r="P175" i="21"/>
  <c r="M175" i="21"/>
  <c r="N175" i="21"/>
  <c r="Q883" i="21"/>
  <c r="N883" i="21"/>
  <c r="M883" i="21"/>
  <c r="O615" i="21"/>
  <c r="M615" i="21"/>
  <c r="M620" i="21"/>
  <c r="O620" i="21"/>
  <c r="O409" i="21"/>
  <c r="N409" i="21"/>
  <c r="M409" i="21"/>
  <c r="M210" i="21"/>
  <c r="Q210" i="21"/>
  <c r="Q1346" i="21"/>
  <c r="N1346" i="21"/>
  <c r="M974" i="21"/>
  <c r="P974" i="21"/>
  <c r="O376" i="21"/>
  <c r="P376" i="21"/>
  <c r="O1697" i="21"/>
  <c r="N1697" i="21"/>
  <c r="P1794" i="21"/>
  <c r="Q1794" i="21"/>
  <c r="M1688" i="21"/>
  <c r="P1688" i="21"/>
  <c r="O2006" i="21"/>
  <c r="P2006" i="21"/>
  <c r="M1183" i="21"/>
  <c r="N1183" i="21"/>
  <c r="O1398" i="21"/>
  <c r="P1398" i="21"/>
  <c r="M1398" i="21"/>
  <c r="N1398" i="21"/>
  <c r="Q358" i="21"/>
  <c r="O358" i="21"/>
  <c r="N358" i="21"/>
  <c r="P85" i="21"/>
  <c r="Q85" i="21"/>
  <c r="N85" i="21"/>
  <c r="M85" i="21"/>
  <c r="P680" i="21"/>
  <c r="O680" i="21"/>
  <c r="N680" i="21"/>
  <c r="N354" i="21"/>
  <c r="M354" i="21"/>
  <c r="O354" i="21"/>
  <c r="Q354" i="21"/>
  <c r="Q1520" i="21"/>
  <c r="M1520" i="21"/>
  <c r="O1520" i="21"/>
  <c r="P1783" i="21"/>
  <c r="O1783" i="21"/>
  <c r="M1783" i="21"/>
  <c r="Q1783" i="21"/>
  <c r="N1783" i="21"/>
  <c r="O667" i="21"/>
  <c r="P667" i="21"/>
  <c r="N667" i="21"/>
  <c r="M667" i="21"/>
  <c r="Q667" i="21"/>
  <c r="Q526" i="21"/>
  <c r="M526" i="21"/>
  <c r="O526" i="21"/>
  <c r="N526" i="21"/>
  <c r="P526" i="21"/>
  <c r="Q113" i="21"/>
  <c r="O113" i="21"/>
  <c r="N113" i="21"/>
  <c r="P113" i="21"/>
  <c r="M673" i="21"/>
  <c r="Q673" i="21"/>
  <c r="N673" i="21"/>
  <c r="N748" i="21"/>
  <c r="P748" i="21"/>
  <c r="O748" i="21"/>
  <c r="P628" i="21"/>
  <c r="M628" i="21"/>
  <c r="N628" i="21"/>
  <c r="O628" i="21"/>
  <c r="Q628" i="21"/>
  <c r="M51" i="21"/>
  <c r="N51" i="21"/>
  <c r="O51" i="21"/>
  <c r="Q1152" i="21"/>
  <c r="M1152" i="21"/>
  <c r="N1152" i="21"/>
  <c r="O1152" i="21"/>
  <c r="P1152" i="21"/>
  <c r="O1184" i="21"/>
  <c r="P1184" i="21"/>
  <c r="M1184" i="21"/>
  <c r="M1944" i="21"/>
  <c r="Q1944" i="21"/>
  <c r="S1944" i="21" s="1"/>
  <c r="T1944" i="21" s="1"/>
  <c r="O1944" i="21"/>
  <c r="N1944" i="21"/>
  <c r="M1509" i="21"/>
  <c r="P1509" i="21"/>
  <c r="N1509" i="21"/>
  <c r="M732" i="21"/>
  <c r="P732" i="21"/>
  <c r="O732" i="21"/>
  <c r="Q732" i="21"/>
  <c r="M1123" i="21"/>
  <c r="N1123" i="21"/>
  <c r="P1123" i="21"/>
  <c r="S1123" i="21" s="1"/>
  <c r="T1123" i="21" s="1"/>
  <c r="O1535" i="21"/>
  <c r="P1535" i="21"/>
  <c r="S1535" i="21" s="1"/>
  <c r="T1535" i="21" s="1"/>
  <c r="M1535" i="21"/>
  <c r="Q569" i="21"/>
  <c r="P569" i="21"/>
  <c r="N569" i="21"/>
  <c r="Q1737" i="21"/>
  <c r="O1737" i="21"/>
  <c r="M1737" i="21"/>
  <c r="P1737" i="21"/>
  <c r="N1737" i="21"/>
  <c r="O1658" i="21"/>
  <c r="M1658" i="21"/>
  <c r="N1658" i="21"/>
  <c r="Q1658" i="21"/>
  <c r="M1755" i="21"/>
  <c r="P1755" i="21"/>
  <c r="N1755" i="21"/>
  <c r="O1755" i="21"/>
  <c r="Q1755" i="21"/>
  <c r="Q100" i="21"/>
  <c r="P100" i="21"/>
  <c r="O100" i="21"/>
  <c r="M100" i="21"/>
  <c r="N93" i="21"/>
  <c r="P93" i="21"/>
  <c r="O93" i="21"/>
  <c r="O274" i="21"/>
  <c r="M274" i="21"/>
  <c r="Q274" i="21"/>
  <c r="N274" i="21"/>
  <c r="M1397" i="21"/>
  <c r="Q1397" i="21"/>
  <c r="O276" i="21"/>
  <c r="N276" i="21"/>
  <c r="M276" i="21"/>
  <c r="P276" i="21"/>
  <c r="Q1026" i="21"/>
  <c r="N1026" i="21"/>
  <c r="O1026" i="21"/>
  <c r="N1194" i="21"/>
  <c r="M1194" i="21"/>
  <c r="O1194" i="21"/>
  <c r="Q1194" i="21"/>
  <c r="N399" i="21"/>
  <c r="O399" i="21"/>
  <c r="P399" i="21"/>
  <c r="Q399" i="21"/>
  <c r="M399" i="21"/>
  <c r="O192" i="21"/>
  <c r="N192" i="21"/>
  <c r="P192" i="21"/>
  <c r="M192" i="21"/>
  <c r="N242" i="21"/>
  <c r="M242" i="21"/>
  <c r="O242" i="21"/>
  <c r="Q242" i="21"/>
  <c r="M601" i="21"/>
  <c r="N601" i="21"/>
  <c r="P601" i="21"/>
  <c r="Q698" i="21"/>
  <c r="M698" i="21"/>
  <c r="N698" i="21"/>
  <c r="M670" i="21"/>
  <c r="P670" i="21"/>
  <c r="O670" i="21"/>
  <c r="M999" i="21"/>
  <c r="N999" i="21"/>
  <c r="P999" i="21"/>
  <c r="S999" i="21" s="1"/>
  <c r="T999" i="21" s="1"/>
  <c r="O1574" i="21"/>
  <c r="P1574" i="21"/>
  <c r="M1574" i="21"/>
  <c r="P117" i="21"/>
  <c r="S117" i="21" s="1"/>
  <c r="T117" i="21" s="1"/>
  <c r="M117" i="21"/>
  <c r="N117" i="21"/>
  <c r="O956" i="21"/>
  <c r="N956" i="21"/>
  <c r="P956" i="21"/>
  <c r="M956" i="21"/>
  <c r="Q956" i="21"/>
  <c r="N1460" i="21"/>
  <c r="Q1460" i="21"/>
  <c r="M1460" i="21"/>
  <c r="P1460" i="21"/>
  <c r="M733" i="21"/>
  <c r="P733" i="21"/>
  <c r="Q733" i="21"/>
  <c r="N733" i="21"/>
  <c r="O733" i="21"/>
  <c r="O817" i="21"/>
  <c r="P817" i="21"/>
  <c r="Q817" i="21"/>
  <c r="M817" i="21"/>
  <c r="O1439" i="21"/>
  <c r="Q1439" i="21"/>
  <c r="P1439" i="21"/>
  <c r="N1368" i="21"/>
  <c r="P1368" i="21"/>
  <c r="Q1368" i="21"/>
  <c r="M1368" i="21"/>
  <c r="M2006" i="21"/>
  <c r="O1642" i="21"/>
  <c r="P1304" i="21"/>
  <c r="S1304" i="21" s="1"/>
  <c r="T1304" i="21" s="1"/>
  <c r="N1435" i="21"/>
  <c r="M1722" i="21"/>
  <c r="O1784" i="21"/>
  <c r="Q28" i="21"/>
  <c r="N582" i="21"/>
  <c r="O1794" i="21"/>
  <c r="O1189" i="21"/>
  <c r="O810" i="21"/>
  <c r="O1379" i="21"/>
  <c r="N321" i="21"/>
  <c r="P773" i="21"/>
  <c r="P1042" i="21"/>
  <c r="M46" i="21"/>
  <c r="M376" i="21"/>
  <c r="P1987" i="21"/>
  <c r="O1748" i="21"/>
  <c r="M1855" i="21"/>
  <c r="P1183" i="21"/>
  <c r="S1183" i="21" s="1"/>
  <c r="T1183" i="21" s="1"/>
  <c r="O1160" i="21"/>
  <c r="O148" i="21"/>
  <c r="O1334" i="21"/>
  <c r="P82" i="21"/>
  <c r="O1842" i="21"/>
  <c r="P1093" i="21"/>
  <c r="M1640" i="21"/>
  <c r="N691" i="21"/>
  <c r="Q635" i="21"/>
  <c r="P1864" i="21"/>
  <c r="N1931" i="21"/>
  <c r="N128" i="21"/>
  <c r="Q1661" i="21"/>
  <c r="N1397" i="21"/>
  <c r="Q704" i="21"/>
  <c r="M940" i="21"/>
  <c r="Q974" i="21"/>
  <c r="O697" i="21"/>
  <c r="M1685" i="21"/>
  <c r="Q1228" i="21"/>
  <c r="S1228" i="21" s="1"/>
  <c r="T1228" i="21" s="1"/>
  <c r="P356" i="21"/>
  <c r="P1561" i="21"/>
  <c r="S1561" i="21" s="1"/>
  <c r="T1561" i="21" s="1"/>
  <c r="P641" i="21"/>
  <c r="P409" i="21"/>
  <c r="S409" i="21" s="1"/>
  <c r="T409" i="21" s="1"/>
  <c r="M1732" i="21"/>
  <c r="N1583" i="21"/>
  <c r="P95" i="21"/>
  <c r="P763" i="21"/>
  <c r="S763" i="21" s="1"/>
  <c r="T763" i="21" s="1"/>
  <c r="P615" i="21"/>
  <c r="N1166" i="21"/>
  <c r="M888" i="21"/>
  <c r="O883" i="21"/>
  <c r="O1828" i="21"/>
  <c r="Q961" i="21"/>
  <c r="O642" i="21"/>
  <c r="P182" i="21"/>
  <c r="O741" i="21"/>
  <c r="M1792" i="21"/>
  <c r="M437" i="21"/>
  <c r="O62" i="21"/>
  <c r="Q1204" i="21"/>
  <c r="S1204" i="21" s="1"/>
  <c r="T1204" i="21" s="1"/>
  <c r="Q191" i="21"/>
  <c r="N1161" i="21"/>
  <c r="Q1509" i="21"/>
  <c r="N467" i="21"/>
  <c r="Q45" i="21"/>
  <c r="M1713" i="21"/>
  <c r="N947" i="21"/>
  <c r="O1297" i="21"/>
  <c r="Q938" i="21"/>
  <c r="M902" i="21"/>
  <c r="M522" i="21"/>
  <c r="N381" i="21"/>
  <c r="O1532" i="21"/>
  <c r="P456" i="21"/>
  <c r="P50" i="21"/>
  <c r="S50" i="21" s="1"/>
  <c r="T50" i="21" s="1"/>
  <c r="O1126" i="21"/>
  <c r="Q839" i="21"/>
  <c r="M1029" i="21"/>
  <c r="N23" i="21"/>
  <c r="O1329" i="21"/>
  <c r="N1740" i="21"/>
  <c r="O230" i="21"/>
  <c r="O1205" i="21"/>
  <c r="O698" i="21"/>
  <c r="O1261" i="21"/>
  <c r="O55" i="21"/>
  <c r="Q1681" i="21"/>
  <c r="O1483" i="21"/>
  <c r="P903" i="21"/>
  <c r="P823" i="21"/>
  <c r="N1475" i="21"/>
  <c r="Q601" i="21"/>
  <c r="P1983" i="21"/>
  <c r="P1277" i="21"/>
  <c r="N921" i="21"/>
  <c r="M1236" i="21"/>
  <c r="N1090" i="21"/>
  <c r="O1237" i="21"/>
  <c r="P936" i="21"/>
  <c r="M1769" i="21"/>
  <c r="Q18" i="21"/>
  <c r="S18" i="21" s="1"/>
  <c r="T18" i="21" s="1"/>
  <c r="M44" i="21"/>
  <c r="P242" i="21"/>
  <c r="M1667" i="21"/>
  <c r="Q1157" i="21"/>
  <c r="P51" i="21"/>
  <c r="S51" i="21" s="1"/>
  <c r="T51" i="21" s="1"/>
  <c r="N1587" i="21"/>
  <c r="Q91" i="21"/>
  <c r="P1194" i="21"/>
  <c r="P184" i="21"/>
  <c r="Q252" i="21"/>
  <c r="N842" i="21"/>
  <c r="M278" i="21"/>
  <c r="P1026" i="21"/>
  <c r="M469" i="21"/>
  <c r="Q276" i="21"/>
  <c r="O1719" i="21"/>
  <c r="O427" i="21"/>
  <c r="N1535" i="21"/>
  <c r="P354" i="21"/>
  <c r="S354" i="21" s="1"/>
  <c r="T354" i="21" s="1"/>
  <c r="N1186" i="21"/>
  <c r="M693" i="21"/>
  <c r="Q736" i="21"/>
  <c r="M1028" i="21"/>
  <c r="N1520" i="21"/>
  <c r="N129" i="21"/>
  <c r="O1368" i="21"/>
  <c r="N1921" i="21"/>
  <c r="Q228" i="21"/>
  <c r="P228" i="21"/>
  <c r="N228" i="21"/>
  <c r="P1835" i="21"/>
  <c r="Q1835" i="21"/>
  <c r="O361" i="21"/>
  <c r="P361" i="21"/>
  <c r="N1132" i="21"/>
  <c r="P1132" i="21"/>
  <c r="S1132" i="21" s="1"/>
  <c r="T1132" i="21" s="1"/>
  <c r="N1245" i="21"/>
  <c r="O1245" i="21"/>
  <c r="M953" i="21"/>
  <c r="P953" i="21"/>
  <c r="Q953" i="21"/>
  <c r="O1965" i="21"/>
  <c r="Q1965" i="21"/>
  <c r="Q2006" i="21"/>
  <c r="O1407" i="21"/>
  <c r="M1642" i="21"/>
  <c r="O1304" i="21"/>
  <c r="Q1260" i="21"/>
  <c r="M1435" i="21"/>
  <c r="O1946" i="21"/>
  <c r="P1722" i="21"/>
  <c r="S1722" i="21" s="1"/>
  <c r="T1722" i="21" s="1"/>
  <c r="P1784" i="21"/>
  <c r="Q1688" i="21"/>
  <c r="N1659" i="21"/>
  <c r="N862" i="21"/>
  <c r="N28" i="21"/>
  <c r="M582" i="21"/>
  <c r="P1038" i="21"/>
  <c r="M1794" i="21"/>
  <c r="O1716" i="21"/>
  <c r="P1189" i="21"/>
  <c r="Q810" i="21"/>
  <c r="S810" i="21" s="1"/>
  <c r="T810" i="21" s="1"/>
  <c r="N1379" i="21"/>
  <c r="M1808" i="21"/>
  <c r="Q1273" i="21"/>
  <c r="Q321" i="21"/>
  <c r="P1697" i="21"/>
  <c r="M1293" i="21"/>
  <c r="M773" i="21"/>
  <c r="P822" i="21"/>
  <c r="N1042" i="21"/>
  <c r="M598" i="21"/>
  <c r="N46" i="21"/>
  <c r="Q376" i="21"/>
  <c r="N1173" i="21"/>
  <c r="N1987" i="21"/>
  <c r="N1748" i="21"/>
  <c r="Q1893" i="21"/>
  <c r="M1869" i="21"/>
  <c r="N1855" i="21"/>
  <c r="N835" i="21"/>
  <c r="O1183" i="21"/>
  <c r="N1160" i="21"/>
  <c r="P148" i="21"/>
  <c r="N1334" i="21"/>
  <c r="M1842" i="21"/>
  <c r="M1093" i="21"/>
  <c r="N1640" i="21"/>
  <c r="P1159" i="21"/>
  <c r="O691" i="21"/>
  <c r="M717" i="21"/>
  <c r="N635" i="21"/>
  <c r="P833" i="21"/>
  <c r="O1864" i="21"/>
  <c r="M1931" i="21"/>
  <c r="M1346" i="21"/>
  <c r="N1382" i="21"/>
  <c r="P128" i="21"/>
  <c r="Q1988" i="21"/>
  <c r="O1661" i="21"/>
  <c r="M1469" i="21"/>
  <c r="P1397" i="21"/>
  <c r="S1397" i="21" s="1"/>
  <c r="T1397" i="21" s="1"/>
  <c r="Q666" i="21"/>
  <c r="Q528" i="21"/>
  <c r="O704" i="21"/>
  <c r="O758" i="21"/>
  <c r="N1323" i="21"/>
  <c r="M992" i="21"/>
  <c r="N940" i="21"/>
  <c r="O974" i="21"/>
  <c r="N697" i="21"/>
  <c r="O765" i="21"/>
  <c r="N1781" i="21"/>
  <c r="N1685" i="21"/>
  <c r="O1228" i="21"/>
  <c r="N356" i="21"/>
  <c r="N229" i="21"/>
  <c r="M1561" i="21"/>
  <c r="P2003" i="21"/>
  <c r="P1496" i="21"/>
  <c r="N160" i="21"/>
  <c r="N641" i="21"/>
  <c r="M275" i="21"/>
  <c r="O1232" i="21"/>
  <c r="Q1732" i="21"/>
  <c r="N25" i="21"/>
  <c r="N63" i="21"/>
  <c r="P1583" i="21"/>
  <c r="N620" i="21"/>
  <c r="Q95" i="21"/>
  <c r="P307" i="21"/>
  <c r="O240" i="21"/>
  <c r="N1934" i="21"/>
  <c r="P1632" i="21"/>
  <c r="Q615" i="21"/>
  <c r="N1501" i="21"/>
  <c r="O1166" i="21"/>
  <c r="O146" i="21"/>
  <c r="Q888" i="21"/>
  <c r="P883" i="21"/>
  <c r="Q623" i="21"/>
  <c r="M961" i="21"/>
  <c r="O473" i="21"/>
  <c r="Q642" i="21"/>
  <c r="P1326" i="21"/>
  <c r="N741" i="21"/>
  <c r="Q1690" i="21"/>
  <c r="N1378" i="21"/>
  <c r="Q1881" i="21"/>
  <c r="S1881" i="21" s="1"/>
  <c r="T1881" i="21" s="1"/>
  <c r="P1476" i="21"/>
  <c r="O671" i="21"/>
  <c r="N555" i="21"/>
  <c r="P1516" i="21"/>
  <c r="N437" i="21"/>
  <c r="N653" i="21"/>
  <c r="N318" i="21"/>
  <c r="P1267" i="21"/>
  <c r="M385" i="21"/>
  <c r="Q800" i="21"/>
  <c r="P1522" i="21"/>
  <c r="Q1398" i="21"/>
  <c r="M1047" i="21"/>
  <c r="Q190" i="21"/>
  <c r="S190" i="21" s="1"/>
  <c r="T190" i="21" s="1"/>
  <c r="P1161" i="21"/>
  <c r="P1144" i="21"/>
  <c r="O1509" i="21"/>
  <c r="P87" i="21"/>
  <c r="Q451" i="21"/>
  <c r="N1441" i="21"/>
  <c r="M45" i="21"/>
  <c r="Q1574" i="21"/>
  <c r="P1738" i="21"/>
  <c r="O999" i="21"/>
  <c r="M1250" i="21"/>
  <c r="M819" i="21"/>
  <c r="M1591" i="21"/>
  <c r="N83" i="21"/>
  <c r="N640" i="21"/>
  <c r="M349" i="21"/>
  <c r="M11" i="21"/>
  <c r="P1446" i="21"/>
  <c r="M938" i="21"/>
  <c r="P1248" i="21"/>
  <c r="S1248" i="21" s="1"/>
  <c r="T1248" i="21" s="1"/>
  <c r="P1420" i="21"/>
  <c r="O1331" i="21"/>
  <c r="Q1373" i="21"/>
  <c r="O951" i="21"/>
  <c r="P316" i="21"/>
  <c r="M1224" i="21"/>
  <c r="N1418" i="21"/>
  <c r="N658" i="21"/>
  <c r="O516" i="21"/>
  <c r="M381" i="21"/>
  <c r="N1104" i="21"/>
  <c r="P612" i="21"/>
  <c r="P1916" i="21"/>
  <c r="S1916" i="21" s="1"/>
  <c r="T1916" i="21" s="1"/>
  <c r="O456" i="21"/>
  <c r="P827" i="21"/>
  <c r="P274" i="21"/>
  <c r="Q317" i="21"/>
  <c r="S317" i="21" s="1"/>
  <c r="T317" i="21" s="1"/>
  <c r="M1565" i="21"/>
  <c r="Q670" i="21"/>
  <c r="Q1126" i="21"/>
  <c r="Q530" i="21"/>
  <c r="P23" i="21"/>
  <c r="Q1359" i="21"/>
  <c r="P1507" i="21"/>
  <c r="P707" i="21"/>
  <c r="S707" i="21" s="1"/>
  <c r="T707" i="21" s="1"/>
  <c r="P1477" i="21"/>
  <c r="N1892" i="21"/>
  <c r="P1822" i="21"/>
  <c r="S1822" i="21" s="1"/>
  <c r="T1822" i="21" s="1"/>
  <c r="P1245" i="21"/>
  <c r="P698" i="21"/>
  <c r="O1960" i="21"/>
  <c r="N820" i="21"/>
  <c r="N689" i="21"/>
  <c r="Q166" i="21"/>
  <c r="P197" i="21"/>
  <c r="P358" i="21"/>
  <c r="O487" i="21"/>
  <c r="N1681" i="21"/>
  <c r="Q1627" i="21"/>
  <c r="O117" i="21"/>
  <c r="P1819" i="21"/>
  <c r="S1819" i="21" s="1"/>
  <c r="T1819" i="21" s="1"/>
  <c r="M1483" i="21"/>
  <c r="N823" i="21"/>
  <c r="O1475" i="21"/>
  <c r="O1795" i="21"/>
  <c r="N1983" i="21"/>
  <c r="M921" i="21"/>
  <c r="N462" i="21"/>
  <c r="Q96" i="21"/>
  <c r="S96" i="21" s="1"/>
  <c r="T96" i="21" s="1"/>
  <c r="P1237" i="21"/>
  <c r="N60" i="21"/>
  <c r="N478" i="21"/>
  <c r="Q1769" i="21"/>
  <c r="O125" i="21"/>
  <c r="M1058" i="21"/>
  <c r="Q378" i="21"/>
  <c r="M1034" i="21"/>
  <c r="O1264" i="21"/>
  <c r="Q192" i="21"/>
  <c r="Q834" i="21"/>
  <c r="N656" i="21"/>
  <c r="P1658" i="21"/>
  <c r="Q616" i="21"/>
  <c r="O1889" i="21"/>
  <c r="N1221" i="21"/>
  <c r="N184" i="21"/>
  <c r="Q680" i="21"/>
  <c r="O1460" i="21"/>
  <c r="M1026" i="21"/>
  <c r="N181" i="21"/>
  <c r="N1094" i="21"/>
  <c r="Q575" i="21"/>
  <c r="N801" i="21"/>
  <c r="P788" i="21"/>
  <c r="M113" i="21"/>
  <c r="N1445" i="21"/>
  <c r="O693" i="21"/>
  <c r="O1123" i="21"/>
  <c r="M825" i="21"/>
  <c r="Q86" i="21"/>
  <c r="O646" i="21"/>
  <c r="P1520" i="21"/>
  <c r="O785" i="21"/>
  <c r="M1439" i="21"/>
  <c r="M245" i="21"/>
  <c r="O1909" i="21"/>
  <c r="Q1909" i="21"/>
  <c r="P495" i="21"/>
  <c r="S495" i="21" s="1"/>
  <c r="T495" i="21" s="1"/>
  <c r="O495" i="21"/>
  <c r="N89" i="21"/>
  <c r="Q89" i="21"/>
  <c r="S89" i="21" s="1"/>
  <c r="T89" i="21" s="1"/>
  <c r="N1170" i="21"/>
  <c r="P1170" i="21"/>
  <c r="S1170" i="21" s="1"/>
  <c r="T1170" i="21" s="1"/>
  <c r="P1295" i="21"/>
  <c r="Q1295" i="21"/>
  <c r="N1723" i="21"/>
  <c r="O1723" i="21"/>
  <c r="O1300" i="21"/>
  <c r="P1300" i="21"/>
  <c r="M1899" i="21"/>
  <c r="P1899" i="21"/>
  <c r="Q1569" i="21"/>
  <c r="M1569" i="21"/>
  <c r="M453" i="21"/>
  <c r="P453" i="21"/>
  <c r="P1437" i="21"/>
  <c r="M1437" i="21"/>
  <c r="O496" i="21"/>
  <c r="N496" i="21"/>
  <c r="M283" i="21"/>
  <c r="N283" i="21"/>
  <c r="N784" i="21"/>
  <c r="P784" i="21"/>
  <c r="N418" i="21"/>
  <c r="Q418" i="21"/>
  <c r="N1925" i="21"/>
  <c r="O1925" i="21"/>
  <c r="Q319" i="21"/>
  <c r="P319" i="21"/>
  <c r="M319" i="21"/>
  <c r="O871" i="21"/>
  <c r="M871" i="21"/>
  <c r="N602" i="21"/>
  <c r="M602" i="21"/>
  <c r="P602" i="21"/>
  <c r="M1772" i="21"/>
  <c r="Q1772" i="21"/>
  <c r="P1772" i="21"/>
  <c r="P421" i="21"/>
  <c r="Q421" i="21"/>
  <c r="N421" i="21"/>
  <c r="Q1122" i="21"/>
  <c r="N1122" i="21"/>
  <c r="P1122" i="21"/>
  <c r="Q782" i="21"/>
  <c r="N782" i="21"/>
  <c r="O1540" i="21"/>
  <c r="N1540" i="21"/>
  <c r="P1811" i="21"/>
  <c r="Q1811" i="21"/>
  <c r="P410" i="21"/>
  <c r="M410" i="21"/>
  <c r="N111" i="21"/>
  <c r="Q111" i="21"/>
  <c r="O1491" i="21"/>
  <c r="N1491" i="21"/>
  <c r="Q1595" i="21"/>
  <c r="N1595" i="21"/>
  <c r="P1493" i="21"/>
  <c r="Q1493" i="21"/>
  <c r="P1841" i="21"/>
  <c r="O1841" i="21"/>
  <c r="Q470" i="21"/>
  <c r="P470" i="21"/>
  <c r="P1898" i="21"/>
  <c r="S1898" i="21" s="1"/>
  <c r="T1898" i="21" s="1"/>
  <c r="M1898" i="21"/>
  <c r="M1308" i="21"/>
  <c r="N1308" i="21"/>
  <c r="Q752" i="21"/>
  <c r="N752" i="21"/>
  <c r="P69" i="21"/>
  <c r="N69" i="21"/>
  <c r="P1380" i="21"/>
  <c r="Q1380" i="21"/>
  <c r="Q177" i="21"/>
  <c r="M177" i="21"/>
  <c r="P685" i="21"/>
  <c r="Q685" i="21"/>
  <c r="O685" i="21"/>
  <c r="M1849" i="21"/>
  <c r="O1849" i="21"/>
  <c r="P1849" i="21"/>
  <c r="N941" i="21"/>
  <c r="Q941" i="21"/>
  <c r="O941" i="21"/>
  <c r="P857" i="21"/>
  <c r="Q857" i="21"/>
  <c r="O1654" i="21"/>
  <c r="N1654" i="21"/>
  <c r="M1654" i="21"/>
  <c r="O1151" i="21"/>
  <c r="P1151" i="21"/>
  <c r="Q1668" i="21"/>
  <c r="N1668" i="21"/>
  <c r="P1668" i="21"/>
  <c r="Q803" i="21"/>
  <c r="O803" i="21"/>
  <c r="P803" i="21"/>
  <c r="M1495" i="21"/>
  <c r="N1495" i="21"/>
  <c r="P1495" i="21"/>
  <c r="Q380" i="21"/>
  <c r="N380" i="21"/>
  <c r="P380" i="21"/>
  <c r="O312" i="21"/>
  <c r="M312" i="21"/>
  <c r="N973" i="21"/>
  <c r="O973" i="21"/>
  <c r="P973" i="21"/>
  <c r="Q1271" i="21"/>
  <c r="P1271" i="21"/>
  <c r="M1271" i="21"/>
  <c r="P1581" i="21"/>
  <c r="Q1581" i="21"/>
  <c r="O1581" i="21"/>
  <c r="O1375" i="21"/>
  <c r="N1375" i="21"/>
  <c r="Q259" i="21"/>
  <c r="P259" i="21"/>
  <c r="M849" i="21"/>
  <c r="N849" i="21"/>
  <c r="Q849" i="21"/>
  <c r="Q343" i="21"/>
  <c r="S343" i="21" s="1"/>
  <c r="T343" i="21" s="1"/>
  <c r="O343" i="21"/>
  <c r="N343" i="21"/>
  <c r="M814" i="21"/>
  <c r="P814" i="21"/>
  <c r="N814" i="21"/>
  <c r="M1015" i="21"/>
  <c r="N1015" i="21"/>
  <c r="O1015" i="21"/>
  <c r="M430" i="21"/>
  <c r="N430" i="21"/>
  <c r="P430" i="21"/>
  <c r="N1070" i="21"/>
  <c r="P1070" i="21"/>
  <c r="O1935" i="21"/>
  <c r="Q1935" i="21"/>
  <c r="S1935" i="21" s="1"/>
  <c r="T1935" i="21" s="1"/>
  <c r="Q855" i="21"/>
  <c r="P855" i="21"/>
  <c r="N262" i="21"/>
  <c r="Q262" i="21"/>
  <c r="O262" i="21"/>
  <c r="Q1706" i="21"/>
  <c r="S1706" i="21" s="1"/>
  <c r="T1706" i="21" s="1"/>
  <c r="O1706" i="21"/>
  <c r="P109" i="21"/>
  <c r="S109" i="21" s="1"/>
  <c r="T109" i="21" s="1"/>
  <c r="N109" i="21"/>
  <c r="N139" i="21"/>
  <c r="Q139" i="21"/>
  <c r="S139" i="21" s="1"/>
  <c r="T139" i="21" s="1"/>
  <c r="M139" i="21"/>
  <c r="Q1559" i="21"/>
  <c r="M1559" i="21"/>
  <c r="Q885" i="21"/>
  <c r="P885" i="21"/>
  <c r="Q1136" i="21"/>
  <c r="O1136" i="21"/>
  <c r="N1820" i="21"/>
  <c r="P1820" i="21"/>
  <c r="S1820" i="21" s="1"/>
  <c r="T1820" i="21" s="1"/>
  <c r="P123" i="21"/>
  <c r="N123" i="21"/>
  <c r="M1214" i="21"/>
  <c r="Q1214" i="21"/>
  <c r="O452" i="21"/>
  <c r="M452" i="21"/>
  <c r="P674" i="21"/>
  <c r="M674" i="21"/>
  <c r="Q150" i="21"/>
  <c r="S150" i="21" s="1"/>
  <c r="T150" i="21" s="1"/>
  <c r="N150" i="21"/>
  <c r="M1457" i="21"/>
  <c r="O1457" i="21"/>
  <c r="N1003" i="21"/>
  <c r="M1003" i="21"/>
  <c r="P1780" i="21"/>
  <c r="S1780" i="21" s="1"/>
  <c r="T1780" i="21" s="1"/>
  <c r="O1780" i="21"/>
  <c r="Q831" i="21"/>
  <c r="N831" i="21"/>
  <c r="O975" i="21"/>
  <c r="P975" i="21"/>
  <c r="S975" i="21" s="1"/>
  <c r="T975" i="21" s="1"/>
  <c r="Q564" i="21"/>
  <c r="O564" i="21"/>
  <c r="N297" i="21"/>
  <c r="M297" i="21"/>
  <c r="P297" i="21"/>
  <c r="N1756" i="21"/>
  <c r="O1756" i="21"/>
  <c r="Q1756" i="21"/>
  <c r="M1876" i="21"/>
  <c r="P1876" i="21"/>
  <c r="Q1684" i="21"/>
  <c r="O1684" i="21"/>
  <c r="O327" i="21"/>
  <c r="N327" i="21"/>
  <c r="Q924" i="21"/>
  <c r="O924" i="21"/>
  <c r="M924" i="21"/>
  <c r="O1985" i="21"/>
  <c r="Q1985" i="21"/>
  <c r="S1985" i="21" s="1"/>
  <c r="T1985" i="21" s="1"/>
  <c r="O1480" i="21"/>
  <c r="P1480" i="21"/>
  <c r="Q1682" i="21"/>
  <c r="S1682" i="21" s="1"/>
  <c r="T1682" i="21" s="1"/>
  <c r="O1682" i="21"/>
  <c r="Q1531" i="21"/>
  <c r="M1531" i="21"/>
  <c r="Q170" i="21"/>
  <c r="P170" i="21"/>
  <c r="M1978" i="21"/>
  <c r="N1978" i="21"/>
  <c r="P1108" i="21"/>
  <c r="O1108" i="21"/>
  <c r="Q534" i="21"/>
  <c r="N534" i="21"/>
  <c r="P291" i="21"/>
  <c r="N291" i="21"/>
  <c r="Q359" i="21"/>
  <c r="M359" i="21"/>
  <c r="P359" i="21"/>
  <c r="Q1193" i="21"/>
  <c r="N1193" i="21"/>
  <c r="O1193" i="21"/>
  <c r="Q592" i="21"/>
  <c r="N592" i="21"/>
  <c r="O1744" i="21"/>
  <c r="M1744" i="21"/>
  <c r="P1019" i="21"/>
  <c r="M1019" i="21"/>
  <c r="P1053" i="21"/>
  <c r="Q1053" i="21"/>
  <c r="M1549" i="21"/>
  <c r="O1549" i="21"/>
  <c r="P1851" i="21"/>
  <c r="O1851" i="21"/>
  <c r="M1851" i="21"/>
  <c r="N1155" i="21"/>
  <c r="Q1155" i="21"/>
  <c r="O369" i="21"/>
  <c r="N369" i="21"/>
  <c r="O490" i="21"/>
  <c r="P490" i="21"/>
  <c r="S490" i="21" s="1"/>
  <c r="T490" i="21" s="1"/>
  <c r="Q795" i="21"/>
  <c r="S795" i="21" s="1"/>
  <c r="T795" i="21" s="1"/>
  <c r="N795" i="21"/>
  <c r="Q1442" i="21"/>
  <c r="S1442" i="21" s="1"/>
  <c r="T1442" i="21" s="1"/>
  <c r="M1442" i="21"/>
  <c r="P1990" i="21"/>
  <c r="O1990" i="21"/>
  <c r="Q1990" i="21"/>
  <c r="M878" i="21"/>
  <c r="N878" i="21"/>
  <c r="P750" i="21"/>
  <c r="N750" i="21"/>
  <c r="O651" i="21"/>
  <c r="N651" i="21"/>
  <c r="M1252" i="21"/>
  <c r="Q1252" i="21"/>
  <c r="N1091" i="21"/>
  <c r="P1091" i="21"/>
  <c r="Q1164" i="21"/>
  <c r="N1164" i="21"/>
  <c r="M1412" i="21"/>
  <c r="Q1412" i="21"/>
  <c r="P1965" i="21"/>
  <c r="M1965" i="21"/>
  <c r="O551" i="21"/>
  <c r="N551" i="21"/>
  <c r="P1506" i="21"/>
  <c r="Q1506" i="21"/>
  <c r="O1506" i="21"/>
  <c r="N962" i="21"/>
  <c r="Q962" i="21"/>
  <c r="O962" i="21"/>
  <c r="O1316" i="21"/>
  <c r="M1316" i="21"/>
  <c r="O302" i="21"/>
  <c r="N302" i="21"/>
  <c r="Q1883" i="21"/>
  <c r="P1883" i="21"/>
  <c r="O497" i="21"/>
  <c r="Q497" i="21"/>
  <c r="S497" i="21" s="1"/>
  <c r="T497" i="21" s="1"/>
  <c r="M497" i="21"/>
  <c r="Q512" i="21"/>
  <c r="S512" i="21" s="1"/>
  <c r="T512" i="21" s="1"/>
  <c r="O512" i="21"/>
  <c r="O1023" i="21"/>
  <c r="M1023" i="21"/>
  <c r="M1049" i="21"/>
  <c r="P1049" i="21"/>
  <c r="N284" i="21"/>
  <c r="O284" i="21"/>
  <c r="N1356" i="21"/>
  <c r="M1356" i="21"/>
  <c r="P1356" i="21"/>
  <c r="P1474" i="21"/>
  <c r="Q1474" i="21"/>
  <c r="Q374" i="21"/>
  <c r="O374" i="21"/>
  <c r="N1963" i="21"/>
  <c r="M1963" i="21"/>
  <c r="Q775" i="21"/>
  <c r="N775" i="21"/>
  <c r="M324" i="21"/>
  <c r="Q324" i="21"/>
  <c r="M1523" i="21"/>
  <c r="N1523" i="21"/>
  <c r="N1337" i="21"/>
  <c r="O1337" i="21"/>
  <c r="Q465" i="21"/>
  <c r="N465" i="21"/>
  <c r="Q37" i="21"/>
  <c r="P37" i="21"/>
  <c r="M1405" i="21"/>
  <c r="O1405" i="21"/>
  <c r="Q155" i="21"/>
  <c r="M155" i="21"/>
  <c r="N1846" i="21"/>
  <c r="Q1846" i="21"/>
  <c r="S1846" i="21" s="1"/>
  <c r="T1846" i="21" s="1"/>
  <c r="P1511" i="21"/>
  <c r="S1511" i="21" s="1"/>
  <c r="T1511" i="21" s="1"/>
  <c r="M1511" i="21"/>
  <c r="N744" i="21"/>
  <c r="O744" i="21"/>
  <c r="P159" i="21"/>
  <c r="M159" i="21"/>
  <c r="Q1617" i="21"/>
  <c r="N1617" i="21"/>
  <c r="Q1742" i="21"/>
  <c r="S1742" i="21" s="1"/>
  <c r="T1742" i="21" s="1"/>
  <c r="N1742" i="21"/>
  <c r="N754" i="21"/>
  <c r="M754" i="21"/>
  <c r="M1608" i="21"/>
  <c r="O1608" i="21"/>
  <c r="Q1570" i="21"/>
  <c r="S1570" i="21" s="1"/>
  <c r="T1570" i="21" s="1"/>
  <c r="O1570" i="21"/>
  <c r="P1601" i="21"/>
  <c r="Q1601" i="21"/>
  <c r="N649" i="21"/>
  <c r="M649" i="21"/>
  <c r="P1651" i="21"/>
  <c r="M1651" i="21"/>
  <c r="M1947" i="21"/>
  <c r="P1947" i="21"/>
  <c r="M1600" i="21"/>
  <c r="N1600" i="21"/>
  <c r="P561" i="21"/>
  <c r="M561" i="21"/>
  <c r="O1940" i="21"/>
  <c r="M1940" i="21"/>
  <c r="M131" i="21"/>
  <c r="Q131" i="21"/>
  <c r="P131" i="21"/>
  <c r="M1957" i="21"/>
  <c r="Q1957" i="21"/>
  <c r="O1621" i="21"/>
  <c r="P1621" i="21"/>
  <c r="M876" i="21"/>
  <c r="P876" i="21"/>
  <c r="Q876" i="21"/>
  <c r="M1419" i="21"/>
  <c r="O1419" i="21"/>
  <c r="P505" i="21"/>
  <c r="N505" i="21"/>
  <c r="Q719" i="21"/>
  <c r="M719" i="21"/>
  <c r="N719" i="21"/>
  <c r="O279" i="21"/>
  <c r="N279" i="21"/>
  <c r="O30" i="21"/>
  <c r="N30" i="21"/>
  <c r="Q1455" i="21"/>
  <c r="O1455" i="21"/>
  <c r="P1455" i="21"/>
  <c r="P176" i="21"/>
  <c r="N176" i="21"/>
  <c r="N1790" i="21"/>
  <c r="O1790" i="21"/>
  <c r="N587" i="21"/>
  <c r="Q587" i="21"/>
  <c r="Q1192" i="21"/>
  <c r="O1192" i="21"/>
  <c r="M1986" i="21"/>
  <c r="N1986" i="21"/>
  <c r="Q1462" i="21"/>
  <c r="M1462" i="21"/>
  <c r="M767" i="21"/>
  <c r="N767" i="21"/>
  <c r="N1817" i="21"/>
  <c r="Q1817" i="21"/>
  <c r="Q1715" i="21"/>
  <c r="S1715" i="21" s="1"/>
  <c r="T1715" i="21" s="1"/>
  <c r="O1715" i="21"/>
  <c r="P1560" i="21"/>
  <c r="N1560" i="21"/>
  <c r="P21" i="21"/>
  <c r="N21" i="21"/>
  <c r="Q1075" i="21"/>
  <c r="M1075" i="21"/>
  <c r="Q1975" i="21"/>
  <c r="O1975" i="21"/>
  <c r="N1529" i="21"/>
  <c r="O1529" i="21"/>
  <c r="N536" i="21"/>
  <c r="P536" i="21"/>
  <c r="Q1147" i="21"/>
  <c r="P1147" i="21"/>
  <c r="O384" i="21"/>
  <c r="Q384" i="21"/>
  <c r="S384" i="21" s="1"/>
  <c r="T384" i="21" s="1"/>
  <c r="O1012" i="21"/>
  <c r="P1012" i="21"/>
  <c r="M684" i="21"/>
  <c r="N684" i="21"/>
  <c r="Q132" i="21"/>
  <c r="P132" i="21"/>
  <c r="N511" i="21"/>
  <c r="M511" i="21"/>
  <c r="M1450" i="21"/>
  <c r="P1450" i="21"/>
  <c r="N1904" i="21"/>
  <c r="Q1904" i="21"/>
  <c r="N681" i="21"/>
  <c r="M681" i="21"/>
  <c r="O879" i="21"/>
  <c r="P879" i="21"/>
  <c r="N1998" i="21"/>
  <c r="Q1998" i="21"/>
  <c r="O282" i="21"/>
  <c r="M282" i="21"/>
  <c r="N558" i="21"/>
  <c r="Q558" i="21"/>
  <c r="Q1105" i="21"/>
  <c r="P1105" i="21"/>
  <c r="N1878" i="21"/>
  <c r="Q1878" i="21"/>
  <c r="N440" i="21"/>
  <c r="M440" i="21"/>
  <c r="Q290" i="21"/>
  <c r="O290" i="21"/>
  <c r="N1563" i="21"/>
  <c r="Q1563" i="21"/>
  <c r="O224" i="21"/>
  <c r="N224" i="21"/>
  <c r="O1810" i="21"/>
  <c r="M1810" i="21"/>
  <c r="P861" i="21"/>
  <c r="N861" i="21"/>
  <c r="N1736" i="21"/>
  <c r="O1736" i="21"/>
  <c r="P1386" i="21"/>
  <c r="S1386" i="21" s="1"/>
  <c r="T1386" i="21" s="1"/>
  <c r="N1386" i="21"/>
  <c r="O198" i="21"/>
  <c r="P198" i="21"/>
  <c r="O1396" i="21"/>
  <c r="N1396" i="21"/>
  <c r="M78" i="21"/>
  <c r="P78" i="21"/>
  <c r="P332" i="21"/>
  <c r="N332" i="21"/>
  <c r="O1208" i="21"/>
  <c r="P1208" i="21"/>
  <c r="N1725" i="21"/>
  <c r="M1725" i="21"/>
  <c r="M239" i="21"/>
  <c r="N239" i="21"/>
  <c r="P185" i="21"/>
  <c r="S185" i="21" s="1"/>
  <c r="T185" i="21" s="1"/>
  <c r="N185" i="21"/>
  <c r="O1112" i="21"/>
  <c r="Q1112" i="21"/>
  <c r="N884" i="21"/>
  <c r="M884" i="21"/>
  <c r="M98" i="21"/>
  <c r="O98" i="21"/>
  <c r="P338" i="21"/>
  <c r="Q338" i="21"/>
  <c r="O1430" i="21"/>
  <c r="N1430" i="21"/>
  <c r="M52" i="21"/>
  <c r="O52" i="21"/>
  <c r="N492" i="21"/>
  <c r="Q492" i="21"/>
  <c r="S492" i="21" s="1"/>
  <c r="T492" i="21" s="1"/>
  <c r="M745" i="21"/>
  <c r="N745" i="21"/>
  <c r="P832" i="21"/>
  <c r="O832" i="21"/>
  <c r="M1464" i="21"/>
  <c r="Q1464" i="21"/>
  <c r="P995" i="21"/>
  <c r="Q995" i="21"/>
  <c r="M1797" i="21"/>
  <c r="Q1797" i="21"/>
  <c r="Q272" i="21"/>
  <c r="M272" i="21"/>
  <c r="M1111" i="21"/>
  <c r="P1111" i="21"/>
  <c r="M1718" i="21"/>
  <c r="O1718" i="21"/>
  <c r="M520" i="21"/>
  <c r="P520" i="21"/>
  <c r="M1005" i="21"/>
  <c r="N1005" i="21"/>
  <c r="Q929" i="21"/>
  <c r="M929" i="21"/>
  <c r="P603" i="21"/>
  <c r="M603" i="21"/>
  <c r="M1367" i="21"/>
  <c r="Q1367" i="21"/>
  <c r="O1367" i="21"/>
  <c r="O1324" i="21"/>
  <c r="Q1324" i="21"/>
  <c r="O1400" i="21"/>
  <c r="M1400" i="21"/>
  <c r="Q1417" i="21"/>
  <c r="N1417" i="21"/>
  <c r="M1051" i="21"/>
  <c r="N1051" i="21"/>
  <c r="Q1231" i="21"/>
  <c r="M1231" i="21"/>
  <c r="M506" i="21"/>
  <c r="Q506" i="21"/>
  <c r="Q1610" i="21"/>
  <c r="P1610" i="21"/>
  <c r="N479" i="21"/>
  <c r="M479" i="21"/>
  <c r="P407" i="21"/>
  <c r="N407" i="21"/>
  <c r="Q126" i="21"/>
  <c r="O126" i="21"/>
  <c r="M1116" i="21"/>
  <c r="Q1116" i="21"/>
  <c r="S1116" i="21" s="1"/>
  <c r="T1116" i="21" s="1"/>
  <c r="O1966" i="21"/>
  <c r="N1966" i="21"/>
  <c r="N1484" i="21"/>
  <c r="Q1484" i="21"/>
  <c r="N1696" i="21"/>
  <c r="M1696" i="21"/>
  <c r="O417" i="21"/>
  <c r="P417" i="21"/>
  <c r="P39" i="21"/>
  <c r="S39" i="21" s="1"/>
  <c r="T39" i="21" s="1"/>
  <c r="M39" i="21"/>
  <c r="O1185" i="21"/>
  <c r="N1185" i="21"/>
  <c r="O509" i="21"/>
  <c r="N509" i="21"/>
  <c r="N66" i="21"/>
  <c r="Q66" i="21"/>
  <c r="O432" i="21"/>
  <c r="N432" i="21"/>
  <c r="N1700" i="21"/>
  <c r="O1700" i="21"/>
  <c r="N1265" i="21"/>
  <c r="M1265" i="21"/>
  <c r="P80" i="21"/>
  <c r="O80" i="21"/>
  <c r="Q1322" i="21"/>
  <c r="P1322" i="21"/>
  <c r="O1972" i="21"/>
  <c r="M1972" i="21"/>
  <c r="M572" i="21"/>
  <c r="O572" i="21"/>
  <c r="M254" i="21"/>
  <c r="N254" i="21"/>
  <c r="Q1494" i="21"/>
  <c r="N1494" i="21"/>
  <c r="O130" i="21"/>
  <c r="P130" i="21"/>
  <c r="N108" i="21"/>
  <c r="Q108" i="21"/>
  <c r="N1995" i="21"/>
  <c r="P1995" i="21"/>
  <c r="Q751" i="21"/>
  <c r="N751" i="21"/>
  <c r="P967" i="21"/>
  <c r="S967" i="21" s="1"/>
  <c r="T967" i="21" s="1"/>
  <c r="O967" i="21"/>
  <c r="Q433" i="21"/>
  <c r="O433" i="21"/>
  <c r="N342" i="21"/>
  <c r="Q342" i="21"/>
  <c r="P1763" i="21"/>
  <c r="M1763" i="21"/>
  <c r="Q1294" i="21"/>
  <c r="P1294" i="21"/>
  <c r="P1048" i="21"/>
  <c r="N1048" i="21"/>
  <c r="Q1048" i="21"/>
  <c r="P214" i="21"/>
  <c r="M228" i="21"/>
  <c r="O1096" i="21"/>
  <c r="Q1310" i="21"/>
  <c r="M896" i="21"/>
  <c r="M1835" i="21"/>
  <c r="Q754" i="21"/>
  <c r="S754" i="21" s="1"/>
  <c r="T754" i="21" s="1"/>
  <c r="P726" i="21"/>
  <c r="O867" i="21"/>
  <c r="Q1091" i="21"/>
  <c r="N1608" i="21"/>
  <c r="Q448" i="21"/>
  <c r="M1570" i="21"/>
  <c r="Q361" i="21"/>
  <c r="O1601" i="21"/>
  <c r="M1132" i="21"/>
  <c r="M1729" i="21"/>
  <c r="M1245" i="21"/>
  <c r="N1178" i="21"/>
  <c r="O953" i="21"/>
  <c r="N1533" i="21"/>
  <c r="P1164" i="21"/>
  <c r="Q649" i="21"/>
  <c r="S649" i="21" s="1"/>
  <c r="T649" i="21" s="1"/>
  <c r="P1412" i="21"/>
  <c r="N1651" i="21"/>
  <c r="N1965" i="21"/>
  <c r="O1947" i="21"/>
  <c r="M551" i="21"/>
  <c r="O1600" i="21"/>
  <c r="M1506" i="21"/>
  <c r="O561" i="21"/>
  <c r="M962" i="21"/>
  <c r="Q1940" i="21"/>
  <c r="Q1316" i="21"/>
  <c r="S1316" i="21" s="1"/>
  <c r="T1316" i="21" s="1"/>
  <c r="P302" i="21"/>
  <c r="S302" i="21" s="1"/>
  <c r="T302" i="21" s="1"/>
  <c r="P1957" i="21"/>
  <c r="O1883" i="21"/>
  <c r="M512" i="21"/>
  <c r="Q1023" i="21"/>
  <c r="S1023" i="21" s="1"/>
  <c r="T1023" i="21" s="1"/>
  <c r="M505" i="21"/>
  <c r="P719" i="21"/>
  <c r="P279" i="21"/>
  <c r="Q30" i="21"/>
  <c r="S30" i="21" s="1"/>
  <c r="T30" i="21" s="1"/>
  <c r="Q1356" i="21"/>
  <c r="M1474" i="21"/>
  <c r="P374" i="21"/>
  <c r="P1790" i="21"/>
  <c r="S1790" i="21" s="1"/>
  <c r="T1790" i="21" s="1"/>
  <c r="O1963" i="21"/>
  <c r="O775" i="21"/>
  <c r="Q1523" i="21"/>
  <c r="S1523" i="21" s="1"/>
  <c r="T1523" i="21" s="1"/>
  <c r="P1337" i="21"/>
  <c r="P465" i="21"/>
  <c r="Q1405" i="21"/>
  <c r="S1405" i="21" s="1"/>
  <c r="T1405" i="21" s="1"/>
  <c r="M1846" i="21"/>
  <c r="N1511" i="21"/>
  <c r="P744" i="21"/>
  <c r="S744" i="21" s="1"/>
  <c r="T744" i="21" s="1"/>
  <c r="P1617" i="21"/>
  <c r="O1742" i="21"/>
  <c r="O1298" i="21"/>
  <c r="Q1298" i="21"/>
  <c r="S1298" i="21" s="1"/>
  <c r="T1298" i="21" s="1"/>
  <c r="O1844" i="21"/>
  <c r="M1844" i="21"/>
  <c r="Q67" i="21"/>
  <c r="S67" i="21" s="1"/>
  <c r="T67" i="21" s="1"/>
  <c r="M67" i="21"/>
  <c r="Q1215" i="21"/>
  <c r="S1215" i="21" s="1"/>
  <c r="T1215" i="21" s="1"/>
  <c r="N1215" i="21"/>
  <c r="Q1774" i="21"/>
  <c r="P1774" i="21"/>
  <c r="Q669" i="21"/>
  <c r="O669" i="21"/>
  <c r="P1440" i="21"/>
  <c r="Q1440" i="21"/>
  <c r="P360" i="21"/>
  <c r="Q360" i="21"/>
  <c r="N360" i="21"/>
  <c r="P1746" i="21"/>
  <c r="O1746" i="21"/>
  <c r="Q1746" i="21"/>
  <c r="Q107" i="21"/>
  <c r="P107" i="21"/>
  <c r="N1750" i="21"/>
  <c r="Q1750" i="21"/>
  <c r="O1750" i="21"/>
  <c r="M1121" i="21"/>
  <c r="P1121" i="21"/>
  <c r="S1121" i="21" s="1"/>
  <c r="T1121" i="21" s="1"/>
  <c r="P273" i="21"/>
  <c r="Q273" i="21"/>
  <c r="O480" i="21"/>
  <c r="Q480" i="21"/>
  <c r="S480" i="21" s="1"/>
  <c r="T480" i="21" s="1"/>
  <c r="N480" i="21"/>
  <c r="M43" i="21"/>
  <c r="Q43" i="21"/>
  <c r="N188" i="21"/>
  <c r="O188" i="21"/>
  <c r="M504" i="21"/>
  <c r="O504" i="21"/>
  <c r="N504" i="21"/>
  <c r="N1332" i="21"/>
  <c r="M1332" i="21"/>
  <c r="M1198" i="21"/>
  <c r="Q1198" i="21"/>
  <c r="N75" i="21"/>
  <c r="Q75" i="21"/>
  <c r="S75" i="21" s="1"/>
  <c r="T75" i="21" s="1"/>
  <c r="O75" i="21"/>
  <c r="N1997" i="21"/>
  <c r="P1997" i="21"/>
  <c r="O1226" i="21"/>
  <c r="N1226" i="21"/>
  <c r="O296" i="21"/>
  <c r="Q296" i="21"/>
  <c r="S296" i="21" s="1"/>
  <c r="T296" i="21" s="1"/>
  <c r="O1103" i="21"/>
  <c r="Q1103" i="21"/>
  <c r="O1072" i="21"/>
  <c r="P1072" i="21"/>
  <c r="M1272" i="21"/>
  <c r="O1272" i="21"/>
  <c r="M1142" i="21"/>
  <c r="O1142" i="21"/>
  <c r="O958" i="21"/>
  <c r="Q958" i="21"/>
  <c r="P1551" i="21"/>
  <c r="M1551" i="21"/>
  <c r="Q1199" i="21"/>
  <c r="S1199" i="21" s="1"/>
  <c r="T1199" i="21" s="1"/>
  <c r="M1199" i="21"/>
  <c r="P1982" i="21"/>
  <c r="Q1982" i="21"/>
  <c r="P92" i="21"/>
  <c r="Q92" i="21"/>
  <c r="P1069" i="21"/>
  <c r="N1069" i="21"/>
  <c r="Q71" i="21"/>
  <c r="S71" i="21" s="1"/>
  <c r="T71" i="21" s="1"/>
  <c r="N71" i="21"/>
  <c r="Q1004" i="21"/>
  <c r="N1004" i="21"/>
  <c r="P927" i="21"/>
  <c r="Q927" i="21"/>
  <c r="P1254" i="21"/>
  <c r="Q1254" i="21"/>
  <c r="N1296" i="21"/>
  <c r="P1296" i="21"/>
  <c r="M1568" i="21"/>
  <c r="O1568" i="21"/>
  <c r="Q1330" i="21"/>
  <c r="O1330" i="21"/>
  <c r="P912" i="21"/>
  <c r="M912" i="21"/>
  <c r="Q912" i="21"/>
  <c r="N1734" i="21"/>
  <c r="Q1734" i="21"/>
  <c r="P1734" i="21"/>
  <c r="Q236" i="21"/>
  <c r="P236" i="21"/>
  <c r="O521" i="21"/>
  <c r="Q521" i="21"/>
  <c r="Q2002" i="21"/>
  <c r="O2002" i="21"/>
  <c r="M507" i="21"/>
  <c r="N507" i="21"/>
  <c r="N853" i="21"/>
  <c r="P853" i="21"/>
  <c r="S853" i="21" s="1"/>
  <c r="T853" i="21" s="1"/>
  <c r="O1984" i="21"/>
  <c r="M1984" i="21"/>
  <c r="O1519" i="21"/>
  <c r="P1519" i="21"/>
  <c r="O742" i="21"/>
  <c r="P742" i="21"/>
  <c r="O1451" i="21"/>
  <c r="M1451" i="21"/>
  <c r="M415" i="21"/>
  <c r="N415" i="21"/>
  <c r="M214" i="21"/>
  <c r="O228" i="21"/>
  <c r="O1698" i="21"/>
  <c r="M655" i="21"/>
  <c r="P195" i="21"/>
  <c r="Q1966" i="21"/>
  <c r="M985" i="21"/>
  <c r="M1185" i="21"/>
  <c r="Q1646" i="21"/>
  <c r="M1525" i="21"/>
  <c r="P1974" i="21"/>
  <c r="P1488" i="21"/>
  <c r="P1096" i="21"/>
  <c r="N1310" i="21"/>
  <c r="N40" i="21"/>
  <c r="Q711" i="21"/>
  <c r="N1116" i="21"/>
  <c r="O457" i="21"/>
  <c r="Q417" i="21"/>
  <c r="O246" i="21"/>
  <c r="P218" i="21"/>
  <c r="P76" i="21"/>
  <c r="O391" i="21"/>
  <c r="Q896" i="21"/>
  <c r="O1835" i="21"/>
  <c r="Q1696" i="21"/>
  <c r="O927" i="21"/>
  <c r="N1298" i="21"/>
  <c r="N244" i="21"/>
  <c r="M392" i="21"/>
  <c r="Q1977" i="21"/>
  <c r="N126" i="21"/>
  <c r="M178" i="21"/>
  <c r="M1484" i="21"/>
  <c r="O754" i="21"/>
  <c r="M726" i="21"/>
  <c r="O1024" i="21"/>
  <c r="Q407" i="21"/>
  <c r="O416" i="21"/>
  <c r="O301" i="21"/>
  <c r="N425" i="21"/>
  <c r="M867" i="21"/>
  <c r="M1091" i="21"/>
  <c r="P1043" i="21"/>
  <c r="Q1844" i="21"/>
  <c r="P729" i="21"/>
  <c r="P1241" i="21"/>
  <c r="M414" i="21"/>
  <c r="M448" i="21"/>
  <c r="O442" i="21"/>
  <c r="Q1504" i="21"/>
  <c r="N1118" i="21"/>
  <c r="N1150" i="21"/>
  <c r="N361" i="21"/>
  <c r="Q401" i="21"/>
  <c r="O1918" i="21"/>
  <c r="O1901" i="21"/>
  <c r="Q1733" i="21"/>
  <c r="M1601" i="21"/>
  <c r="O1132" i="21"/>
  <c r="N753" i="21"/>
  <c r="M1296" i="21"/>
  <c r="Q1030" i="21"/>
  <c r="P219" i="21"/>
  <c r="Q215" i="21"/>
  <c r="P1729" i="21"/>
  <c r="Q1245" i="21"/>
  <c r="P1568" i="21"/>
  <c r="N529" i="21"/>
  <c r="N705" i="21"/>
  <c r="M136" i="21"/>
  <c r="M174" i="21"/>
  <c r="P1178" i="21"/>
  <c r="N953" i="21"/>
  <c r="N506" i="21"/>
  <c r="N1330" i="21"/>
  <c r="O1285" i="21"/>
  <c r="P890" i="21"/>
  <c r="O1631" i="21"/>
  <c r="N1652" i="21"/>
  <c r="P1533" i="21"/>
  <c r="M1164" i="21"/>
  <c r="P422" i="21"/>
  <c r="S422" i="21" s="1"/>
  <c r="T422" i="21" s="1"/>
  <c r="Q584" i="21"/>
  <c r="O1494" i="21"/>
  <c r="O649" i="21"/>
  <c r="O1412" i="21"/>
  <c r="N912" i="21"/>
  <c r="M1215" i="21"/>
  <c r="P572" i="21"/>
  <c r="Q1651" i="21"/>
  <c r="N1972" i="21"/>
  <c r="N1774" i="21"/>
  <c r="M1322" i="21"/>
  <c r="P1400" i="21"/>
  <c r="Q1947" i="21"/>
  <c r="P551" i="21"/>
  <c r="S551" i="21" s="1"/>
  <c r="T551" i="21" s="1"/>
  <c r="M236" i="21"/>
  <c r="Q80" i="21"/>
  <c r="P1324" i="21"/>
  <c r="Q1600" i="21"/>
  <c r="S1600" i="21" s="1"/>
  <c r="T1600" i="21" s="1"/>
  <c r="M521" i="21"/>
  <c r="N1440" i="21"/>
  <c r="P1367" i="21"/>
  <c r="Q1700" i="21"/>
  <c r="Q432" i="21"/>
  <c r="P962" i="21"/>
  <c r="P2002" i="21"/>
  <c r="M360" i="21"/>
  <c r="M66" i="21"/>
  <c r="O929" i="21"/>
  <c r="N1316" i="21"/>
  <c r="M509" i="21"/>
  <c r="O507" i="21"/>
  <c r="M1746" i="21"/>
  <c r="O131" i="21"/>
  <c r="M302" i="21"/>
  <c r="M853" i="21"/>
  <c r="N107" i="21"/>
  <c r="Q520" i="21"/>
  <c r="N1957" i="21"/>
  <c r="N1883" i="21"/>
  <c r="Q1984" i="21"/>
  <c r="O1111" i="21"/>
  <c r="N1621" i="21"/>
  <c r="N497" i="21"/>
  <c r="O1121" i="21"/>
  <c r="N272" i="21"/>
  <c r="N512" i="21"/>
  <c r="N273" i="21"/>
  <c r="P1797" i="21"/>
  <c r="Q1419" i="21"/>
  <c r="N1023" i="21"/>
  <c r="N995" i="21"/>
  <c r="N1451" i="21"/>
  <c r="M480" i="21"/>
  <c r="P1464" i="21"/>
  <c r="O415" i="21"/>
  <c r="Q832" i="21"/>
  <c r="O1049" i="21"/>
  <c r="Q745" i="21"/>
  <c r="P284" i="21"/>
  <c r="S284" i="21" s="1"/>
  <c r="T284" i="21" s="1"/>
  <c r="O492" i="21"/>
  <c r="Q52" i="21"/>
  <c r="M30" i="21"/>
  <c r="O1356" i="21"/>
  <c r="Q1332" i="21"/>
  <c r="N1455" i="21"/>
  <c r="N1474" i="21"/>
  <c r="O1198" i="21"/>
  <c r="M338" i="21"/>
  <c r="M176" i="21"/>
  <c r="M374" i="21"/>
  <c r="N98" i="21"/>
  <c r="M75" i="21"/>
  <c r="M1790" i="21"/>
  <c r="Q1963" i="21"/>
  <c r="S1963" i="21" s="1"/>
  <c r="T1963" i="21" s="1"/>
  <c r="M1997" i="21"/>
  <c r="O587" i="21"/>
  <c r="M1226" i="21"/>
  <c r="N324" i="21"/>
  <c r="O1986" i="21"/>
  <c r="O1523" i="21"/>
  <c r="P1103" i="21"/>
  <c r="N1462" i="21"/>
  <c r="Q1337" i="21"/>
  <c r="M1072" i="21"/>
  <c r="O767" i="21"/>
  <c r="Q1272" i="21"/>
  <c r="O37" i="21"/>
  <c r="N1715" i="21"/>
  <c r="N1405" i="21"/>
  <c r="P958" i="21"/>
  <c r="Q1560" i="21"/>
  <c r="M1563" i="21"/>
  <c r="O21" i="21"/>
  <c r="N155" i="21"/>
  <c r="Q1551" i="21"/>
  <c r="N1810" i="21"/>
  <c r="Q861" i="21"/>
  <c r="M536" i="21"/>
  <c r="O1846" i="21"/>
  <c r="O1147" i="21"/>
  <c r="O1199" i="21"/>
  <c r="M384" i="21"/>
  <c r="O1386" i="21"/>
  <c r="N1012" i="21"/>
  <c r="Q198" i="21"/>
  <c r="O1511" i="21"/>
  <c r="O684" i="21"/>
  <c r="M1982" i="21"/>
  <c r="O132" i="21"/>
  <c r="P1396" i="21"/>
  <c r="O511" i="21"/>
  <c r="M744" i="21"/>
  <c r="Q1450" i="21"/>
  <c r="O92" i="21"/>
  <c r="Q332" i="21"/>
  <c r="Q1208" i="21"/>
  <c r="N159" i="21"/>
  <c r="P1998" i="21"/>
  <c r="N282" i="21"/>
  <c r="O239" i="21"/>
  <c r="P558" i="21"/>
  <c r="M71" i="21"/>
  <c r="M1105" i="21"/>
  <c r="O185" i="21"/>
  <c r="P1878" i="21"/>
  <c r="P1112" i="21"/>
  <c r="M1742" i="21"/>
  <c r="P440" i="21"/>
  <c r="O1004" i="21"/>
  <c r="P290" i="21"/>
  <c r="Q884" i="21"/>
  <c r="Q106" i="21"/>
  <c r="P106" i="21"/>
  <c r="N1730" i="21"/>
  <c r="Q1247" i="21"/>
  <c r="M1247" i="21"/>
  <c r="N1171" i="21"/>
  <c r="P1171" i="21"/>
  <c r="S1171" i="21" s="1"/>
  <c r="T1171" i="21" s="1"/>
  <c r="Q1357" i="21"/>
  <c r="S1357" i="21" s="1"/>
  <c r="T1357" i="21" s="1"/>
  <c r="O1357" i="21"/>
  <c r="M206" i="21"/>
  <c r="Q206" i="21"/>
  <c r="Q565" i="21"/>
  <c r="P565" i="21"/>
  <c r="Q1945" i="21"/>
  <c r="O1945" i="21"/>
  <c r="O897" i="21"/>
  <c r="P897" i="21"/>
  <c r="M739" i="21"/>
  <c r="Q739" i="21"/>
  <c r="O1647" i="21"/>
  <c r="M1647" i="21"/>
  <c r="N710" i="21"/>
  <c r="O710" i="21"/>
  <c r="Q790" i="21"/>
  <c r="N790" i="21"/>
  <c r="Q1760" i="21"/>
  <c r="M1760" i="21"/>
  <c r="C94" i="25"/>
  <c r="C96" i="25"/>
  <c r="F96" i="25" s="1"/>
  <c r="C95" i="25"/>
  <c r="C98" i="25"/>
  <c r="F98" i="25" s="1"/>
  <c r="C97" i="25"/>
  <c r="F97" i="25" s="1"/>
  <c r="E103" i="25"/>
  <c r="B102" i="25" a="1"/>
  <c r="B102" i="25" s="1"/>
  <c r="B103" i="25" s="1"/>
  <c r="C121" i="25" a="1"/>
  <c r="Q8" i="21" l="1" a="1"/>
  <c r="D69" i="25"/>
  <c r="J60" i="25"/>
  <c r="J58" i="25"/>
  <c r="H64" i="25"/>
  <c r="C69" i="25"/>
  <c r="E69" i="25"/>
  <c r="G69" i="25"/>
  <c r="F69" i="25"/>
  <c r="F83" i="25"/>
  <c r="S636" i="21"/>
  <c r="T636" i="21" s="1"/>
  <c r="J59" i="25"/>
  <c r="J61" i="25"/>
  <c r="J57" i="25"/>
  <c r="S1311" i="21"/>
  <c r="T1311" i="21" s="1"/>
  <c r="K61" i="25"/>
  <c r="K58" i="25"/>
  <c r="K57" i="25"/>
  <c r="F82" i="25"/>
  <c r="S1640" i="21"/>
  <c r="T1640" i="21" s="1"/>
  <c r="F80" i="25"/>
  <c r="D83" i="25"/>
  <c r="D82" i="25"/>
  <c r="F81" i="25"/>
  <c r="I57" i="25"/>
  <c r="I59" i="25"/>
  <c r="K59" i="25"/>
  <c r="I58" i="25"/>
  <c r="I61" i="25"/>
  <c r="S105" i="21"/>
  <c r="T105" i="21" s="1"/>
  <c r="S1512" i="21"/>
  <c r="T1512" i="21" s="1"/>
  <c r="S901" i="21"/>
  <c r="T901" i="21" s="1"/>
  <c r="S1363" i="21"/>
  <c r="T1363" i="21" s="1"/>
  <c r="S1575" i="21"/>
  <c r="T1575" i="21" s="1"/>
  <c r="S1953" i="21"/>
  <c r="T1953" i="21" s="1"/>
  <c r="I60" i="25"/>
  <c r="K60" i="25"/>
  <c r="R1435" i="21"/>
  <c r="S1152" i="21"/>
  <c r="T1152" i="21" s="1"/>
  <c r="S678" i="21"/>
  <c r="T678" i="21" s="1"/>
  <c r="S211" i="21"/>
  <c r="T211" i="21" s="1"/>
  <c r="S1843" i="21"/>
  <c r="T1843" i="21" s="1"/>
  <c r="S1421" i="21"/>
  <c r="T1421" i="21" s="1"/>
  <c r="M8" i="21" a="1"/>
  <c r="M8" i="21" s="1"/>
  <c r="S197" i="21"/>
  <c r="T197" i="21" s="1"/>
  <c r="S242" i="21"/>
  <c r="T242" i="21" s="1"/>
  <c r="S542" i="21"/>
  <c r="T542" i="21" s="1"/>
  <c r="S1633" i="21"/>
  <c r="T1633" i="21" s="1"/>
  <c r="S1593" i="21"/>
  <c r="T1593" i="21" s="1"/>
  <c r="S1485" i="21"/>
  <c r="T1485" i="21" s="1"/>
  <c r="S1653" i="21"/>
  <c r="T1653" i="21" s="1"/>
  <c r="O8" i="21" a="1"/>
  <c r="O8" i="21" s="1"/>
  <c r="S1876" i="21"/>
  <c r="T1876" i="21" s="1"/>
  <c r="S941" i="21"/>
  <c r="T941" i="21" s="1"/>
  <c r="S823" i="21"/>
  <c r="T823" i="21" s="1"/>
  <c r="S456" i="21"/>
  <c r="T456" i="21" s="1"/>
  <c r="S641" i="21"/>
  <c r="T641" i="21" s="1"/>
  <c r="N8" i="21" a="1"/>
  <c r="N8" i="21" s="1"/>
  <c r="S1827" i="21"/>
  <c r="T1827" i="21" s="1"/>
  <c r="S789" i="21"/>
  <c r="T789" i="21" s="1"/>
  <c r="S1771" i="21"/>
  <c r="T1771" i="21" s="1"/>
  <c r="S1975" i="21"/>
  <c r="T1975" i="21" s="1"/>
  <c r="S1108" i="21"/>
  <c r="T1108" i="21" s="1"/>
  <c r="S1477" i="21"/>
  <c r="T1477" i="21" s="1"/>
  <c r="S1011" i="21"/>
  <c r="T1011" i="21" s="1"/>
  <c r="S1232" i="21"/>
  <c r="T1232" i="21" s="1"/>
  <c r="S1938" i="21"/>
  <c r="T1938" i="21" s="1"/>
  <c r="S1812" i="21"/>
  <c r="T1812" i="21" s="1"/>
  <c r="S145" i="21"/>
  <c r="T145" i="21" s="1"/>
  <c r="S805" i="21"/>
  <c r="T805" i="21" s="1"/>
  <c r="S11" i="21"/>
  <c r="T11" i="21" s="1"/>
  <c r="P8" i="21" a="1"/>
  <c r="P8" i="21" s="1"/>
  <c r="S1983" i="21"/>
  <c r="T1983" i="21" s="1"/>
  <c r="S600" i="21"/>
  <c r="T600" i="21" s="1"/>
  <c r="S1083" i="21"/>
  <c r="T1083" i="21" s="1"/>
  <c r="S1106" i="21"/>
  <c r="T1106" i="21" s="1"/>
  <c r="S807" i="21"/>
  <c r="T807" i="21" s="1"/>
  <c r="S119" i="21"/>
  <c r="T119" i="21" s="1"/>
  <c r="S851" i="21"/>
  <c r="T851" i="21" s="1"/>
  <c r="S274" i="21"/>
  <c r="T274" i="21" s="1"/>
  <c r="S91" i="21"/>
  <c r="T91" i="21" s="1"/>
  <c r="S872" i="21"/>
  <c r="T872" i="21" s="1"/>
  <c r="S652" i="21"/>
  <c r="T652" i="21" s="1"/>
  <c r="S973" i="21"/>
  <c r="T973" i="21" s="1"/>
  <c r="S633" i="21"/>
  <c r="T633" i="21" s="1"/>
  <c r="S1187" i="21"/>
  <c r="T1187" i="21" s="1"/>
  <c r="S1060" i="21"/>
  <c r="T1060" i="21" s="1"/>
  <c r="S157" i="21"/>
  <c r="T157" i="21" s="1"/>
  <c r="S1010" i="21"/>
  <c r="T1010" i="21" s="1"/>
  <c r="S613" i="21"/>
  <c r="T613" i="21" s="1"/>
  <c r="S1088" i="21"/>
  <c r="T1088" i="21" s="1"/>
  <c r="S286" i="21"/>
  <c r="T286" i="21" s="1"/>
  <c r="S1164" i="21"/>
  <c r="T1164" i="21" s="1"/>
  <c r="S390" i="21"/>
  <c r="T390" i="21" s="1"/>
  <c r="S1635" i="21"/>
  <c r="T1635" i="21" s="1"/>
  <c r="S1097" i="21"/>
  <c r="T1097" i="21" s="1"/>
  <c r="S203" i="21"/>
  <c r="T203" i="21" s="1"/>
  <c r="S1069" i="21"/>
  <c r="T1069" i="21" s="1"/>
  <c r="S1749" i="21"/>
  <c r="T1749" i="21" s="1"/>
  <c r="S414" i="21"/>
  <c r="T414" i="21" s="1"/>
  <c r="S724" i="21"/>
  <c r="T724" i="21" s="1"/>
  <c r="S1462" i="21"/>
  <c r="T1462" i="21" s="1"/>
  <c r="S102" i="21"/>
  <c r="T102" i="21" s="1"/>
  <c r="S874" i="21"/>
  <c r="T874" i="21" s="1"/>
  <c r="S367" i="21"/>
  <c r="T367" i="21" s="1"/>
  <c r="S533" i="21"/>
  <c r="T533" i="21" s="1"/>
  <c r="S1977" i="21"/>
  <c r="T1977" i="21" s="1"/>
  <c r="S1004" i="21"/>
  <c r="T1004" i="21" s="1"/>
  <c r="S1411" i="21"/>
  <c r="T1411" i="21" s="1"/>
  <c r="S262" i="21"/>
  <c r="T262" i="21" s="1"/>
  <c r="S1075" i="21"/>
  <c r="T1075" i="21" s="1"/>
  <c r="S267" i="21"/>
  <c r="T267" i="21" s="1"/>
  <c r="S1856" i="21"/>
  <c r="T1856" i="21" s="1"/>
  <c r="S632" i="21"/>
  <c r="T632" i="21" s="1"/>
  <c r="S1024" i="21"/>
  <c r="T1024" i="21" s="1"/>
  <c r="S1537" i="21"/>
  <c r="T1537" i="21" s="1"/>
  <c r="S474" i="21"/>
  <c r="T474" i="21" s="1"/>
  <c r="S1394" i="21"/>
  <c r="T1394" i="21" s="1"/>
  <c r="R533" i="21"/>
  <c r="R1951" i="21"/>
  <c r="S1275" i="21"/>
  <c r="T1275" i="21" s="1"/>
  <c r="R725" i="21"/>
  <c r="S1272" i="21"/>
  <c r="T1272" i="21" s="1"/>
  <c r="S1533" i="21"/>
  <c r="T1533" i="21" s="1"/>
  <c r="S1178" i="21"/>
  <c r="T1178" i="21" s="1"/>
  <c r="S1745" i="21"/>
  <c r="T1745" i="21" s="1"/>
  <c r="S1068" i="21"/>
  <c r="T1068" i="21" s="1"/>
  <c r="S1045" i="21"/>
  <c r="T1045" i="21" s="1"/>
  <c r="S510" i="21"/>
  <c r="T510" i="21" s="1"/>
  <c r="S1072" i="21"/>
  <c r="T1072" i="21" s="1"/>
  <c r="S838" i="21"/>
  <c r="T838" i="21" s="1"/>
  <c r="S388" i="21"/>
  <c r="T388" i="21" s="1"/>
  <c r="S1280" i="21"/>
  <c r="T1280" i="21" s="1"/>
  <c r="S880" i="21"/>
  <c r="T880" i="21" s="1"/>
  <c r="S489" i="21"/>
  <c r="T489" i="21" s="1"/>
  <c r="S1618" i="21"/>
  <c r="T1618" i="21" s="1"/>
  <c r="S573" i="21"/>
  <c r="T573" i="21" s="1"/>
  <c r="S127" i="21"/>
  <c r="T127" i="21" s="1"/>
  <c r="S1291" i="21"/>
  <c r="T1291" i="21" s="1"/>
  <c r="S1623" i="21"/>
  <c r="T1623" i="21" s="1"/>
  <c r="S884" i="21"/>
  <c r="T884" i="21" s="1"/>
  <c r="S78" i="21"/>
  <c r="T78" i="21" s="1"/>
  <c r="S1563" i="21"/>
  <c r="T1563" i="21" s="1"/>
  <c r="S536" i="21"/>
  <c r="T536" i="21" s="1"/>
  <c r="S1495" i="21"/>
  <c r="T1495" i="21" s="1"/>
  <c r="S1300" i="21"/>
  <c r="T1300" i="21" s="1"/>
  <c r="S949" i="21"/>
  <c r="T949" i="21" s="1"/>
  <c r="S41" i="21"/>
  <c r="T41" i="21" s="1"/>
  <c r="S803" i="21"/>
  <c r="T803" i="21" s="1"/>
  <c r="S1151" i="21"/>
  <c r="T1151" i="21" s="1"/>
  <c r="S1437" i="21"/>
  <c r="T1437" i="21" s="1"/>
  <c r="S1326" i="21"/>
  <c r="T1326" i="21" s="1"/>
  <c r="S1159" i="21"/>
  <c r="T1159" i="21" s="1"/>
  <c r="S900" i="21"/>
  <c r="T900" i="21" s="1"/>
  <c r="S882" i="21"/>
  <c r="T882" i="21" s="1"/>
  <c r="S568" i="21"/>
  <c r="T568" i="21" s="1"/>
  <c r="S1186" i="21"/>
  <c r="T1186" i="21" s="1"/>
  <c r="S160" i="21"/>
  <c r="T160" i="21" s="1"/>
  <c r="S385" i="21"/>
  <c r="T385" i="21" s="1"/>
  <c r="S755" i="21"/>
  <c r="T755" i="21" s="1"/>
  <c r="S939" i="21"/>
  <c r="T939" i="21" s="1"/>
  <c r="S245" i="21"/>
  <c r="T245" i="21" s="1"/>
  <c r="S785" i="21"/>
  <c r="T785" i="21" s="1"/>
  <c r="S1166" i="21"/>
  <c r="T1166" i="21" s="1"/>
  <c r="S926" i="21"/>
  <c r="T926" i="21" s="1"/>
  <c r="S627" i="21"/>
  <c r="T627" i="21" s="1"/>
  <c r="S1470" i="21"/>
  <c r="T1470" i="21" s="1"/>
  <c r="S268" i="21"/>
  <c r="T268" i="21" s="1"/>
  <c r="S629" i="21"/>
  <c r="T629" i="21" s="1"/>
  <c r="S1035" i="21"/>
  <c r="T1035" i="21" s="1"/>
  <c r="S716" i="21"/>
  <c r="T716" i="21" s="1"/>
  <c r="S1302" i="21"/>
  <c r="T1302" i="21" s="1"/>
  <c r="S1686" i="21"/>
  <c r="T1686" i="21" s="1"/>
  <c r="S90" i="21"/>
  <c r="T90" i="21" s="1"/>
  <c r="S1588" i="21"/>
  <c r="T1588" i="21" s="1"/>
  <c r="S466" i="21"/>
  <c r="T466" i="21" s="1"/>
  <c r="S964" i="21"/>
  <c r="T964" i="21" s="1"/>
  <c r="S1325" i="21"/>
  <c r="T1325" i="21" s="1"/>
  <c r="S1200" i="21"/>
  <c r="T1200" i="21" s="1"/>
  <c r="S1747" i="21"/>
  <c r="T1747" i="21" s="1"/>
  <c r="S1568" i="21"/>
  <c r="T1568" i="21" s="1"/>
  <c r="S711" i="21"/>
  <c r="T711" i="21" s="1"/>
  <c r="S897" i="21"/>
  <c r="T897" i="21" s="1"/>
  <c r="S1400" i="21"/>
  <c r="T1400" i="21" s="1"/>
  <c r="S1651" i="21"/>
  <c r="T1651" i="21" s="1"/>
  <c r="S1241" i="21"/>
  <c r="T1241" i="21" s="1"/>
  <c r="S1198" i="21"/>
  <c r="T1198" i="21" s="1"/>
  <c r="S669" i="21"/>
  <c r="T669" i="21" s="1"/>
  <c r="S719" i="21"/>
  <c r="T719" i="21" s="1"/>
  <c r="S1906" i="21"/>
  <c r="T1906" i="21" s="1"/>
  <c r="S1321" i="21"/>
  <c r="T1321" i="21" s="1"/>
  <c r="S1669" i="21"/>
  <c r="T1669" i="21" s="1"/>
  <c r="S1602" i="21"/>
  <c r="T1602" i="21" s="1"/>
  <c r="S329" i="21"/>
  <c r="T329" i="21" s="1"/>
  <c r="S486" i="21"/>
  <c r="T486" i="21" s="1"/>
  <c r="S355" i="21"/>
  <c r="T355" i="21" s="1"/>
  <c r="S1283" i="21"/>
  <c r="T1283" i="21" s="1"/>
  <c r="S662" i="21"/>
  <c r="T662" i="21" s="1"/>
  <c r="S1214" i="21"/>
  <c r="T1214" i="21" s="1"/>
  <c r="S49" i="21"/>
  <c r="T49" i="21" s="1"/>
  <c r="S756" i="21"/>
  <c r="T756" i="21" s="1"/>
  <c r="S1449" i="21"/>
  <c r="T1449" i="21" s="1"/>
  <c r="S1354" i="21"/>
  <c r="T1354" i="21" s="1"/>
  <c r="S552" i="21"/>
  <c r="T552" i="21" s="1"/>
  <c r="S1018" i="21"/>
  <c r="T1018" i="21" s="1"/>
  <c r="S786" i="21"/>
  <c r="T786" i="21" s="1"/>
  <c r="S1037" i="21"/>
  <c r="T1037" i="21" s="1"/>
  <c r="S363" i="21"/>
  <c r="T363" i="21" s="1"/>
  <c r="S1251" i="21"/>
  <c r="T1251" i="21" s="1"/>
  <c r="S2005" i="21"/>
  <c r="T2005" i="21" s="1"/>
  <c r="S797" i="21"/>
  <c r="T797" i="21" s="1"/>
  <c r="S1227" i="21"/>
  <c r="T1227" i="21" s="1"/>
  <c r="S517" i="21"/>
  <c r="T517" i="21" s="1"/>
  <c r="S1566" i="21"/>
  <c r="T1566" i="21" s="1"/>
  <c r="S1263" i="21"/>
  <c r="T1263" i="21" s="1"/>
  <c r="S174" i="21"/>
  <c r="T174" i="21" s="1"/>
  <c r="S762" i="21"/>
  <c r="T762" i="21" s="1"/>
  <c r="S1801" i="21"/>
  <c r="T1801" i="21" s="1"/>
  <c r="S1229" i="21"/>
  <c r="T1229" i="21" s="1"/>
  <c r="S479" i="21"/>
  <c r="T479" i="21" s="1"/>
  <c r="S1853" i="21"/>
  <c r="T1853" i="21" s="1"/>
  <c r="S298" i="21"/>
  <c r="T298" i="21" s="1"/>
  <c r="S1773" i="21"/>
  <c r="T1773" i="21" s="1"/>
  <c r="S1778" i="21"/>
  <c r="T1778" i="21" s="1"/>
  <c r="S1039" i="21"/>
  <c r="T1039" i="21" s="1"/>
  <c r="S1656" i="21"/>
  <c r="T1656" i="21" s="1"/>
  <c r="S525" i="21"/>
  <c r="T525" i="21" s="1"/>
  <c r="S1490" i="21"/>
  <c r="T1490" i="21" s="1"/>
  <c r="S165" i="21"/>
  <c r="T165" i="21" s="1"/>
  <c r="S919" i="21"/>
  <c r="T919" i="21" s="1"/>
  <c r="S269" i="21"/>
  <c r="T269" i="21" s="1"/>
  <c r="S352" i="21"/>
  <c r="T352" i="21" s="1"/>
  <c r="S1831" i="21"/>
  <c r="T1831" i="21" s="1"/>
  <c r="S186" i="21"/>
  <c r="T186" i="21" s="1"/>
  <c r="S1735" i="21"/>
  <c r="T1735" i="21" s="1"/>
  <c r="S1179" i="21"/>
  <c r="T1179" i="21" s="1"/>
  <c r="S1319" i="21"/>
  <c r="T1319" i="21" s="1"/>
  <c r="S136" i="21"/>
  <c r="T136" i="21" s="1"/>
  <c r="S224" i="21"/>
  <c r="T224" i="21" s="1"/>
  <c r="S1119" i="21"/>
  <c r="T1119" i="21" s="1"/>
  <c r="S556" i="21"/>
  <c r="T556" i="21" s="1"/>
  <c r="S223" i="21"/>
  <c r="T223" i="21" s="1"/>
  <c r="S1637" i="21"/>
  <c r="T1637" i="21" s="1"/>
  <c r="S249" i="21"/>
  <c r="T249" i="21" s="1"/>
  <c r="S212" i="21"/>
  <c r="T212" i="21" s="1"/>
  <c r="S183" i="21"/>
  <c r="T183" i="21" s="1"/>
  <c r="S88" i="21"/>
  <c r="T88" i="21" s="1"/>
  <c r="S1065" i="21"/>
  <c r="T1065" i="21" s="1"/>
  <c r="S1980" i="21"/>
  <c r="T1980" i="21" s="1"/>
  <c r="S460" i="21"/>
  <c r="T460" i="21" s="1"/>
  <c r="S1969" i="21"/>
  <c r="T1969" i="21" s="1"/>
  <c r="S1571" i="21"/>
  <c r="T1571" i="21" s="1"/>
  <c r="S1518" i="21"/>
  <c r="T1518" i="21" s="1"/>
  <c r="S424" i="21"/>
  <c r="T424" i="21" s="1"/>
  <c r="S1258" i="21"/>
  <c r="T1258" i="21" s="1"/>
  <c r="S959" i="21"/>
  <c r="T959" i="21" s="1"/>
  <c r="S382" i="21"/>
  <c r="T382" i="21" s="1"/>
  <c r="S557" i="21"/>
  <c r="T557" i="21" s="1"/>
  <c r="S802" i="21"/>
  <c r="T802" i="21" s="1"/>
  <c r="S799" i="21"/>
  <c r="T799" i="21" s="1"/>
  <c r="R454" i="21"/>
  <c r="S1605" i="21"/>
  <c r="T1605" i="21" s="1"/>
  <c r="R1424" i="21"/>
  <c r="S1788" i="21"/>
  <c r="T1788" i="21" s="1"/>
  <c r="S1521" i="21"/>
  <c r="T1521" i="21" s="1"/>
  <c r="S1452" i="21"/>
  <c r="T1452" i="21" s="1"/>
  <c r="R1512" i="21"/>
  <c r="S406" i="21"/>
  <c r="T406" i="21" s="1"/>
  <c r="R1843" i="21"/>
  <c r="R1421" i="21"/>
  <c r="S65" i="21"/>
  <c r="T65" i="21" s="1"/>
  <c r="S1863" i="21"/>
  <c r="T1863" i="21" s="1"/>
  <c r="R1284" i="21"/>
  <c r="S1066" i="21"/>
  <c r="T1066" i="21" s="1"/>
  <c r="S53" i="21"/>
  <c r="T53" i="21" s="1"/>
  <c r="S70" i="21"/>
  <c r="T70" i="21" s="1"/>
  <c r="S781" i="21"/>
  <c r="T781" i="21" s="1"/>
  <c r="S239" i="21"/>
  <c r="T239" i="21" s="1"/>
  <c r="S396" i="21"/>
  <c r="T396" i="21" s="1"/>
  <c r="S1317" i="21"/>
  <c r="T1317" i="21" s="1"/>
  <c r="S607" i="21"/>
  <c r="T607" i="21" s="1"/>
  <c r="S1829" i="21"/>
  <c r="T1829" i="21" s="1"/>
  <c r="S1712" i="21"/>
  <c r="T1712" i="21" s="1"/>
  <c r="S650" i="21"/>
  <c r="T650" i="21" s="1"/>
  <c r="S1234" i="21"/>
  <c r="T1234" i="21" s="1"/>
  <c r="R1970" i="21"/>
  <c r="S1002" i="21"/>
  <c r="T1002" i="21" s="1"/>
  <c r="S1970" i="21"/>
  <c r="T1970" i="21" s="1"/>
  <c r="R577" i="21"/>
  <c r="S82" i="21"/>
  <c r="T82" i="21" s="1"/>
  <c r="S1329" i="21"/>
  <c r="T1329" i="21" s="1"/>
  <c r="S1872" i="21"/>
  <c r="T1872" i="21" s="1"/>
  <c r="S526" i="21"/>
  <c r="T526" i="21" s="1"/>
  <c r="S1556" i="21"/>
  <c r="T1556" i="21" s="1"/>
  <c r="S764" i="21"/>
  <c r="T764" i="21" s="1"/>
  <c r="S217" i="21"/>
  <c r="T217" i="21" s="1"/>
  <c r="S294" i="21"/>
  <c r="T294" i="21" s="1"/>
  <c r="S637" i="21"/>
  <c r="T637" i="21" s="1"/>
  <c r="S1284" i="21"/>
  <c r="T1284" i="21" s="1"/>
  <c r="S534" i="21"/>
  <c r="T534" i="21" s="1"/>
  <c r="S576" i="21"/>
  <c r="T576" i="21" s="1"/>
  <c r="S621" i="21"/>
  <c r="T621" i="21" s="1"/>
  <c r="S187" i="21"/>
  <c r="T187" i="21" s="1"/>
  <c r="S1673" i="21"/>
  <c r="T1673" i="21" s="1"/>
  <c r="S725" i="21"/>
  <c r="T725" i="21" s="1"/>
  <c r="R65" i="21"/>
  <c r="S861" i="21"/>
  <c r="T861" i="21" s="1"/>
  <c r="S131" i="21"/>
  <c r="T131" i="21" s="1"/>
  <c r="S1627" i="21"/>
  <c r="T1627" i="21" s="1"/>
  <c r="S736" i="21"/>
  <c r="T736" i="21" s="1"/>
  <c r="S1681" i="21"/>
  <c r="T1681" i="21" s="1"/>
  <c r="S1184" i="21"/>
  <c r="T1184" i="21" s="1"/>
  <c r="S748" i="21"/>
  <c r="T748" i="21" s="1"/>
  <c r="S344" i="21"/>
  <c r="T344" i="21" s="1"/>
  <c r="S940" i="21"/>
  <c r="T940" i="21" s="1"/>
  <c r="S1855" i="21"/>
  <c r="T1855" i="21" s="1"/>
  <c r="S825" i="21"/>
  <c r="T825" i="21" s="1"/>
  <c r="S1350" i="21"/>
  <c r="T1350" i="21" s="1"/>
  <c r="S1482" i="21"/>
  <c r="T1482" i="21" s="1"/>
  <c r="S777" i="21"/>
  <c r="T777" i="21" s="1"/>
  <c r="S318" i="21"/>
  <c r="T318" i="21" s="1"/>
  <c r="S1960" i="21"/>
  <c r="T1960" i="21" s="1"/>
  <c r="S870" i="21"/>
  <c r="T870" i="21" s="1"/>
  <c r="S640" i="21"/>
  <c r="T640" i="21" s="1"/>
  <c r="S478" i="21"/>
  <c r="T478" i="21" s="1"/>
  <c r="S1003" i="21"/>
  <c r="T1003" i="21" s="1"/>
  <c r="S720" i="21"/>
  <c r="T720" i="21" s="1"/>
  <c r="S1383" i="21"/>
  <c r="T1383" i="21" s="1"/>
  <c r="S911" i="21"/>
  <c r="T911" i="21" s="1"/>
  <c r="R1816" i="21"/>
  <c r="R161" i="21"/>
  <c r="R1465" i="21"/>
  <c r="S1630" i="21"/>
  <c r="T1630" i="21" s="1"/>
  <c r="S1020" i="21"/>
  <c r="T1020" i="21" s="1"/>
  <c r="S954" i="21"/>
  <c r="T954" i="21" s="1"/>
  <c r="S622" i="21"/>
  <c r="T622" i="21" s="1"/>
  <c r="S68" i="21"/>
  <c r="T68" i="21" s="1"/>
  <c r="S24" i="21"/>
  <c r="T24" i="21" s="1"/>
  <c r="S1664" i="21"/>
  <c r="T1664" i="21" s="1"/>
  <c r="S1031" i="21"/>
  <c r="T1031" i="21" s="1"/>
  <c r="S327" i="21"/>
  <c r="T327" i="21" s="1"/>
  <c r="S1717" i="21"/>
  <c r="T1717" i="21" s="1"/>
  <c r="S1100" i="21"/>
  <c r="T1100" i="21" s="1"/>
  <c r="S1826" i="21"/>
  <c r="T1826" i="21" s="1"/>
  <c r="S1731" i="21"/>
  <c r="T1731" i="21" s="1"/>
  <c r="S1262" i="21"/>
  <c r="T1262" i="21" s="1"/>
  <c r="S1134" i="21"/>
  <c r="T1134" i="21" s="1"/>
  <c r="S1634" i="21"/>
  <c r="T1634" i="21" s="1"/>
  <c r="S253" i="21"/>
  <c r="T253" i="21" s="1"/>
  <c r="S1015" i="21"/>
  <c r="T1015" i="21" s="1"/>
  <c r="S914" i="21"/>
  <c r="T914" i="21" s="1"/>
  <c r="S1791" i="21"/>
  <c r="T1791" i="21" s="1"/>
  <c r="S419" i="21"/>
  <c r="T419" i="21" s="1"/>
  <c r="S922" i="21"/>
  <c r="T922" i="21" s="1"/>
  <c r="S1046" i="21"/>
  <c r="T1046" i="21" s="1"/>
  <c r="S869" i="21"/>
  <c r="T869" i="21" s="1"/>
  <c r="S875" i="21"/>
  <c r="T875" i="21" s="1"/>
  <c r="S766" i="21"/>
  <c r="T766" i="21" s="1"/>
  <c r="S1663" i="21"/>
  <c r="T1663" i="21" s="1"/>
  <c r="S257" i="21"/>
  <c r="T257" i="21" s="1"/>
  <c r="S1415" i="21"/>
  <c r="T1415" i="21" s="1"/>
  <c r="S447" i="21"/>
  <c r="T447" i="21" s="1"/>
  <c r="S737" i="21"/>
  <c r="T737" i="21" s="1"/>
  <c r="S1782" i="21"/>
  <c r="T1782" i="21" s="1"/>
  <c r="S1622" i="21"/>
  <c r="T1622" i="21" s="1"/>
  <c r="S369" i="21"/>
  <c r="T369" i="21" s="1"/>
  <c r="S162" i="21"/>
  <c r="T162" i="21" s="1"/>
  <c r="S461" i="21"/>
  <c r="T461" i="21" s="1"/>
  <c r="S1472" i="21"/>
  <c r="T1472" i="21" s="1"/>
  <c r="R29" i="21"/>
  <c r="S1209" i="21"/>
  <c r="T1209" i="21" s="1"/>
  <c r="R1110" i="21"/>
  <c r="R1911" i="21"/>
  <c r="R1528" i="21"/>
  <c r="S604" i="21"/>
  <c r="T604" i="21" s="1"/>
  <c r="S1244" i="21"/>
  <c r="T1244" i="21" s="1"/>
  <c r="S1124" i="21"/>
  <c r="T1124" i="21" s="1"/>
  <c r="S1206" i="21"/>
  <c r="T1206" i="21" s="1"/>
  <c r="S815" i="21"/>
  <c r="T815" i="21" s="1"/>
  <c r="R1447" i="21"/>
  <c r="R1088" i="21"/>
  <c r="S699" i="21"/>
  <c r="T699" i="21" s="1"/>
  <c r="R1527" i="21"/>
  <c r="S946" i="21"/>
  <c r="T946" i="21" s="1"/>
  <c r="S471" i="21"/>
  <c r="T471" i="21" s="1"/>
  <c r="S1279" i="21"/>
  <c r="T1279" i="21" s="1"/>
  <c r="S1498" i="21"/>
  <c r="T1498" i="21" s="1"/>
  <c r="R1804" i="21"/>
  <c r="R1467" i="21"/>
  <c r="S120" i="21"/>
  <c r="T120" i="21" s="1"/>
  <c r="R1912" i="21"/>
  <c r="R1097" i="21"/>
  <c r="S1911" i="21"/>
  <c r="T1911" i="21" s="1"/>
  <c r="R346" i="21"/>
  <c r="R1618" i="21"/>
  <c r="R1452" i="21"/>
  <c r="S454" i="21"/>
  <c r="T454" i="21" s="1"/>
  <c r="S1110" i="21"/>
  <c r="T1110" i="21" s="1"/>
  <c r="R265" i="21"/>
  <c r="R1404" i="21"/>
  <c r="S1387" i="21"/>
  <c r="T1387" i="21" s="1"/>
  <c r="S1259" i="21"/>
  <c r="T1259" i="21" s="1"/>
  <c r="S1438" i="21"/>
  <c r="T1438" i="21" s="1"/>
  <c r="R854" i="21"/>
  <c r="R1635" i="21"/>
  <c r="R1394" i="21"/>
  <c r="R772" i="21"/>
  <c r="S873" i="21"/>
  <c r="T873" i="21" s="1"/>
  <c r="S285" i="21"/>
  <c r="T285" i="21" s="1"/>
  <c r="S1793" i="21"/>
  <c r="T1793" i="21" s="1"/>
  <c r="S1503" i="21"/>
  <c r="T1503" i="21" s="1"/>
  <c r="R1829" i="21"/>
  <c r="R1788" i="21"/>
  <c r="S955" i="21"/>
  <c r="T955" i="21" s="1"/>
  <c r="S1553" i="21"/>
  <c r="T1553" i="21" s="1"/>
  <c r="S1404" i="21"/>
  <c r="T1404" i="21" s="1"/>
  <c r="S1578" i="21"/>
  <c r="T1578" i="21" s="1"/>
  <c r="S1338" i="21"/>
  <c r="T1338" i="21" s="1"/>
  <c r="S1824" i="21"/>
  <c r="T1824" i="21" s="1"/>
  <c r="S1628" i="21"/>
  <c r="T1628" i="21" s="1"/>
  <c r="S1114" i="21"/>
  <c r="T1114" i="21" s="1"/>
  <c r="S1657" i="21"/>
  <c r="T1657" i="21" s="1"/>
  <c r="S1955" i="21"/>
  <c r="T1955" i="21" s="1"/>
  <c r="S759" i="21"/>
  <c r="T759" i="21" s="1"/>
  <c r="S608" i="21"/>
  <c r="T608" i="21" s="1"/>
  <c r="S1543" i="21"/>
  <c r="T1543" i="21" s="1"/>
  <c r="S606" i="21"/>
  <c r="T606" i="21" s="1"/>
  <c r="S1413" i="21"/>
  <c r="T1413" i="21" s="1"/>
  <c r="R426" i="21"/>
  <c r="R1609" i="21"/>
  <c r="R1766" i="21"/>
  <c r="S1014" i="21"/>
  <c r="T1014" i="21" s="1"/>
  <c r="S1840" i="21"/>
  <c r="T1840" i="21" s="1"/>
  <c r="S1059" i="21"/>
  <c r="T1059" i="21" s="1"/>
  <c r="R1815" i="21"/>
  <c r="R1745" i="21"/>
  <c r="S728" i="21"/>
  <c r="T728" i="21" s="1"/>
  <c r="S1336" i="21"/>
  <c r="T1336" i="21" s="1"/>
  <c r="S483" i="21"/>
  <c r="T483" i="21" s="1"/>
  <c r="R1866" i="21"/>
  <c r="S168" i="21"/>
  <c r="T168" i="21" s="1"/>
  <c r="S156" i="21"/>
  <c r="T156" i="21" s="1"/>
  <c r="R1127" i="21"/>
  <c r="S1552" i="21"/>
  <c r="T1552" i="21" s="1"/>
  <c r="S1365" i="21"/>
  <c r="T1365" i="21" s="1"/>
  <c r="S1154" i="21"/>
  <c r="T1154" i="21" s="1"/>
  <c r="R1076" i="21"/>
  <c r="S854" i="21"/>
  <c r="T854" i="21" s="1"/>
  <c r="R779" i="21"/>
  <c r="S72" i="21"/>
  <c r="T72" i="21" s="1"/>
  <c r="R1064" i="21"/>
  <c r="S1339" i="21"/>
  <c r="T1339" i="21" s="1"/>
  <c r="R1343" i="21"/>
  <c r="S260" i="21"/>
  <c r="T260" i="21" s="1"/>
  <c r="R2007" i="21"/>
  <c r="S36" i="21"/>
  <c r="T36" i="21" s="1"/>
  <c r="R608" i="21"/>
  <c r="S271" i="21"/>
  <c r="T271" i="21" s="1"/>
  <c r="S1167" i="21"/>
  <c r="T1167" i="21" s="1"/>
  <c r="S1078" i="21"/>
  <c r="T1078" i="21" s="1"/>
  <c r="S304" i="21"/>
  <c r="T304" i="21" s="1"/>
  <c r="S415" i="21"/>
  <c r="T415" i="21" s="1"/>
  <c r="S1683" i="21"/>
  <c r="T1683" i="21" s="1"/>
  <c r="R952" i="21"/>
  <c r="R371" i="21"/>
  <c r="S1943" i="21"/>
  <c r="T1943" i="21" s="1"/>
  <c r="S1560" i="21"/>
  <c r="T1560" i="21" s="1"/>
  <c r="S1729" i="21"/>
  <c r="T1729" i="21" s="1"/>
  <c r="S1940" i="21"/>
  <c r="T1940" i="21" s="1"/>
  <c r="S751" i="21"/>
  <c r="T751" i="21" s="1"/>
  <c r="S324" i="21"/>
  <c r="T324" i="21" s="1"/>
  <c r="S564" i="21"/>
  <c r="T564" i="21" s="1"/>
  <c r="S410" i="21"/>
  <c r="T410" i="21" s="1"/>
  <c r="S45" i="21"/>
  <c r="T45" i="21" s="1"/>
  <c r="S961" i="21"/>
  <c r="T961" i="21" s="1"/>
  <c r="S1574" i="21"/>
  <c r="T1574" i="21" s="1"/>
  <c r="S125" i="21"/>
  <c r="T125" i="21" s="1"/>
  <c r="S1845" i="21"/>
  <c r="T1845" i="21" s="1"/>
  <c r="S846" i="21"/>
  <c r="T846" i="21" s="1"/>
  <c r="S498" i="21"/>
  <c r="T498" i="21" s="1"/>
  <c r="S1607" i="21"/>
  <c r="T1607" i="21" s="1"/>
  <c r="S1847" i="21"/>
  <c r="T1847" i="21" s="1"/>
  <c r="S560" i="21"/>
  <c r="T560" i="21" s="1"/>
  <c r="S2004" i="21"/>
  <c r="T2004" i="21" s="1"/>
  <c r="S116" i="21"/>
  <c r="T116" i="21" s="1"/>
  <c r="S723" i="21"/>
  <c r="T723" i="21" s="1"/>
  <c r="S277" i="21"/>
  <c r="T277" i="21" s="1"/>
  <c r="S1000" i="21"/>
  <c r="T1000" i="21" s="1"/>
  <c r="S379" i="21"/>
  <c r="T379" i="21" s="1"/>
  <c r="S1873" i="21"/>
  <c r="T1873" i="21" s="1"/>
  <c r="S1118" i="21"/>
  <c r="T1118" i="21" s="1"/>
  <c r="S468" i="21"/>
  <c r="T468" i="21" s="1"/>
  <c r="S1580" i="21"/>
  <c r="T1580" i="21" s="1"/>
  <c r="S1544" i="21"/>
  <c r="T1544" i="21" s="1"/>
  <c r="S769" i="21"/>
  <c r="T769" i="21" s="1"/>
  <c r="S559" i="21"/>
  <c r="T559" i="21" s="1"/>
  <c r="S1500" i="21"/>
  <c r="T1500" i="21" s="1"/>
  <c r="S301" i="21"/>
  <c r="T301" i="21" s="1"/>
  <c r="S684" i="21"/>
  <c r="T684" i="21" s="1"/>
  <c r="S1939" i="21"/>
  <c r="T1939" i="21" s="1"/>
  <c r="S347" i="21"/>
  <c r="T347" i="21" s="1"/>
  <c r="S794" i="21"/>
  <c r="T794" i="21" s="1"/>
  <c r="S1071" i="21"/>
  <c r="T1071" i="21" s="1"/>
  <c r="S1802" i="21"/>
  <c r="T1802" i="21" s="1"/>
  <c r="S1961" i="21"/>
  <c r="T1961" i="21" s="1"/>
  <c r="S541" i="21"/>
  <c r="T541" i="21" s="1"/>
  <c r="S425" i="21"/>
  <c r="T425" i="21" s="1"/>
  <c r="S681" i="21"/>
  <c r="T681" i="21" s="1"/>
  <c r="S1436" i="21"/>
  <c r="T1436" i="21" s="1"/>
  <c r="S491" i="21"/>
  <c r="T491" i="21" s="1"/>
  <c r="S787" i="21"/>
  <c r="T787" i="21" s="1"/>
  <c r="S852" i="21"/>
  <c r="T852" i="21" s="1"/>
  <c r="S571" i="21"/>
  <c r="T571" i="21" s="1"/>
  <c r="R211" i="21"/>
  <c r="S1603" i="21"/>
  <c r="T1603" i="21" s="1"/>
  <c r="S446" i="21"/>
  <c r="T446" i="21" s="1"/>
  <c r="R865" i="21"/>
  <c r="S966" i="21"/>
  <c r="T966" i="21" s="1"/>
  <c r="S1836" i="21"/>
  <c r="T1836" i="21" s="1"/>
  <c r="S1926" i="21"/>
  <c r="T1926" i="21" s="1"/>
  <c r="S33" i="21"/>
  <c r="T33" i="21" s="1"/>
  <c r="S537" i="21"/>
  <c r="T537" i="21" s="1"/>
  <c r="R1059" i="21"/>
  <c r="S898" i="21"/>
  <c r="T898" i="21" s="1"/>
  <c r="R1863" i="21"/>
  <c r="R1092" i="21"/>
  <c r="S865" i="21"/>
  <c r="T865" i="21" s="1"/>
  <c r="R613" i="21"/>
  <c r="S894" i="21"/>
  <c r="T894" i="21" s="1"/>
  <c r="S1052" i="21"/>
  <c r="T1052" i="21" s="1"/>
  <c r="S323" i="21"/>
  <c r="T323" i="21" s="1"/>
  <c r="S258" i="21"/>
  <c r="T258" i="21" s="1"/>
  <c r="R1414" i="21"/>
  <c r="S213" i="21"/>
  <c r="T213" i="21" s="1"/>
  <c r="S1924" i="21"/>
  <c r="T1924" i="21" s="1"/>
  <c r="S1636" i="21"/>
  <c r="T1636" i="21" s="1"/>
  <c r="S426" i="21"/>
  <c r="T426" i="21" s="1"/>
  <c r="S2007" i="21"/>
  <c r="T2007" i="21" s="1"/>
  <c r="R1209" i="21"/>
  <c r="S1914" i="21"/>
  <c r="T1914" i="21" s="1"/>
  <c r="S1766" i="21"/>
  <c r="T1766" i="21" s="1"/>
  <c r="S346" i="21"/>
  <c r="T346" i="21" s="1"/>
  <c r="R1683" i="21"/>
  <c r="R686" i="21"/>
  <c r="R728" i="21"/>
  <c r="S1806" i="21"/>
  <c r="T1806" i="21" s="1"/>
  <c r="R396" i="21"/>
  <c r="R105" i="21"/>
  <c r="R1919" i="21"/>
  <c r="R299" i="21"/>
  <c r="R510" i="21"/>
  <c r="R607" i="21"/>
  <c r="R1953" i="21"/>
  <c r="R1704" i="21"/>
  <c r="R294" i="21"/>
  <c r="S2009" i="21"/>
  <c r="T2009" i="21" s="1"/>
  <c r="S1212" i="21"/>
  <c r="T1212" i="21" s="1"/>
  <c r="S895" i="21"/>
  <c r="T895" i="21" s="1"/>
  <c r="S1076" i="21"/>
  <c r="T1076" i="21" s="1"/>
  <c r="S578" i="21"/>
  <c r="T578" i="21" s="1"/>
  <c r="S1064" i="21"/>
  <c r="T1064" i="21" s="1"/>
  <c r="S546" i="21"/>
  <c r="T546" i="21" s="1"/>
  <c r="S1422" i="21"/>
  <c r="T1422" i="21" s="1"/>
  <c r="S1885" i="21"/>
  <c r="T1885" i="21" s="1"/>
  <c r="R194" i="21"/>
  <c r="R1554" i="21"/>
  <c r="R1653" i="21"/>
  <c r="R1614" i="21"/>
  <c r="R567" i="21"/>
  <c r="R1438" i="21"/>
  <c r="R1010" i="21"/>
  <c r="R873" i="21"/>
  <c r="S194" i="21"/>
  <c r="T194" i="21" s="1"/>
  <c r="S1175" i="21"/>
  <c r="T1175" i="21" s="1"/>
  <c r="R187" i="21"/>
  <c r="R759" i="21"/>
  <c r="R1859" i="21"/>
  <c r="R104" i="21"/>
  <c r="R120" i="21"/>
  <c r="S1920" i="21"/>
  <c r="T1920" i="21" s="1"/>
  <c r="R168" i="21"/>
  <c r="R576" i="21"/>
  <c r="R483" i="21"/>
  <c r="R220" i="21"/>
  <c r="S1550" i="21"/>
  <c r="T1550" i="21" s="1"/>
  <c r="S1862" i="21"/>
  <c r="T1862" i="21" s="1"/>
  <c r="S1347" i="21"/>
  <c r="T1347" i="21" s="1"/>
  <c r="R1172" i="21"/>
  <c r="S366" i="21"/>
  <c r="T366" i="21" s="1"/>
  <c r="S806" i="21"/>
  <c r="T806" i="21" s="1"/>
  <c r="S1866" i="21"/>
  <c r="T1866" i="21" s="1"/>
  <c r="R802" i="21"/>
  <c r="S1135" i="21"/>
  <c r="T1135" i="21" s="1"/>
  <c r="S1444" i="21"/>
  <c r="T1444" i="21" s="1"/>
  <c r="R683" i="21"/>
  <c r="R573" i="21"/>
  <c r="S1017" i="21"/>
  <c r="T1017" i="21" s="1"/>
  <c r="S438" i="21"/>
  <c r="T438" i="21" s="1"/>
  <c r="S1067" i="21"/>
  <c r="T1067" i="21" s="1"/>
  <c r="R1275" i="21"/>
  <c r="R1045" i="21"/>
  <c r="R424" i="21"/>
  <c r="S683" i="21"/>
  <c r="T683" i="21" s="1"/>
  <c r="S148" i="21"/>
  <c r="T148" i="21" s="1"/>
  <c r="S1784" i="21"/>
  <c r="T1784" i="21" s="1"/>
  <c r="S1042" i="21"/>
  <c r="T1042" i="21" s="1"/>
  <c r="S1447" i="21"/>
  <c r="T1447" i="21" s="1"/>
  <c r="S356" i="21"/>
  <c r="T356" i="21" s="1"/>
  <c r="S1931" i="21"/>
  <c r="T1931" i="21" s="1"/>
  <c r="S577" i="21"/>
  <c r="T577" i="21" s="1"/>
  <c r="R489" i="21"/>
  <c r="R1492" i="21"/>
  <c r="R1943" i="21"/>
  <c r="S811" i="21"/>
  <c r="T811" i="21" s="1"/>
  <c r="R1914" i="21"/>
  <c r="R1793" i="21"/>
  <c r="R1999" i="21"/>
  <c r="S1554" i="21"/>
  <c r="T1554" i="21" s="1"/>
  <c r="R548" i="21"/>
  <c r="S365" i="21"/>
  <c r="T365" i="21" s="1"/>
  <c r="S1222" i="21"/>
  <c r="T1222" i="21" s="1"/>
  <c r="S697" i="21"/>
  <c r="T697" i="21" s="1"/>
  <c r="S1842" i="21"/>
  <c r="T1842" i="21" s="1"/>
  <c r="S1160" i="21"/>
  <c r="T1160" i="21" s="1"/>
  <c r="R1571" i="21"/>
  <c r="R138" i="21"/>
  <c r="R1280" i="21"/>
  <c r="R1806" i="21"/>
  <c r="S73" i="21"/>
  <c r="T73" i="21" s="1"/>
  <c r="S1155" i="21"/>
  <c r="T1155" i="21" s="1"/>
  <c r="S910" i="21"/>
  <c r="T910" i="21" s="1"/>
  <c r="S476" i="21"/>
  <c r="T476" i="21" s="1"/>
  <c r="S1073" i="21"/>
  <c r="T1073" i="21" s="1"/>
  <c r="S648" i="21"/>
  <c r="T648" i="21" s="1"/>
  <c r="S1612" i="21"/>
  <c r="T1612" i="21" s="1"/>
  <c r="S1798" i="21"/>
  <c r="T1798" i="21" s="1"/>
  <c r="S368" i="21"/>
  <c r="T368" i="21" s="1"/>
  <c r="S593" i="21"/>
  <c r="T593" i="21" s="1"/>
  <c r="R1720" i="21"/>
  <c r="R1616" i="21"/>
  <c r="S858" i="21"/>
  <c r="T858" i="21" s="1"/>
  <c r="S1679" i="21"/>
  <c r="T1679" i="21" s="1"/>
  <c r="S46" i="21"/>
  <c r="T46" i="21" s="1"/>
  <c r="S758" i="21"/>
  <c r="T758" i="21" s="1"/>
  <c r="R1413" i="21"/>
  <c r="R618" i="21"/>
  <c r="R1557" i="21"/>
  <c r="R946" i="21"/>
  <c r="R1485" i="21"/>
  <c r="R1575" i="21"/>
  <c r="S715" i="21"/>
  <c r="T715" i="21" s="1"/>
  <c r="S931" i="21"/>
  <c r="T931" i="21" s="1"/>
  <c r="S1586" i="21"/>
  <c r="T1586" i="21" s="1"/>
  <c r="S998" i="21"/>
  <c r="T998" i="21" s="1"/>
  <c r="S1517" i="21"/>
  <c r="T1517" i="21" s="1"/>
  <c r="R898" i="21"/>
  <c r="R1629" i="21"/>
  <c r="S877" i="21"/>
  <c r="T877" i="21" s="1"/>
  <c r="R1576" i="21"/>
  <c r="S74" i="21"/>
  <c r="T74" i="21" s="1"/>
  <c r="R980" i="21"/>
  <c r="R609" i="21"/>
  <c r="R1955" i="21"/>
  <c r="R932" i="21"/>
  <c r="R583" i="21"/>
  <c r="R397" i="21"/>
  <c r="R959" i="21"/>
  <c r="R382" i="21"/>
  <c r="S844" i="21"/>
  <c r="T844" i="21" s="1"/>
  <c r="R438" i="21"/>
  <c r="R880" i="21"/>
  <c r="R1345" i="21"/>
  <c r="S837" i="21"/>
  <c r="T837" i="21" s="1"/>
  <c r="S265" i="21"/>
  <c r="T265" i="21" s="1"/>
  <c r="S1063" i="21"/>
  <c r="T1063" i="21" s="1"/>
  <c r="S1210" i="21"/>
  <c r="T1210" i="21" s="1"/>
  <c r="S320" i="21"/>
  <c r="T320" i="21" s="1"/>
  <c r="S47" i="21"/>
  <c r="T47" i="21" s="1"/>
  <c r="S1655" i="21"/>
  <c r="T1655" i="21" s="1"/>
  <c r="S1727" i="21"/>
  <c r="T1727" i="21" s="1"/>
  <c r="S202" i="21"/>
  <c r="T202" i="21" s="1"/>
  <c r="S706" i="21"/>
  <c r="T706" i="21" s="1"/>
  <c r="S434" i="21"/>
  <c r="T434" i="21" s="1"/>
  <c r="S1968" i="21"/>
  <c r="T1968" i="21" s="1"/>
  <c r="R101" i="21"/>
  <c r="R1060" i="21"/>
  <c r="R41" i="21"/>
  <c r="R286" i="21"/>
  <c r="S61" i="21"/>
  <c r="T61" i="21" s="1"/>
  <c r="S1557" i="21"/>
  <c r="T1557" i="21" s="1"/>
  <c r="S351" i="21"/>
  <c r="T351" i="21" s="1"/>
  <c r="R1767" i="21"/>
  <c r="R799" i="21"/>
  <c r="R1605" i="21"/>
  <c r="R1009" i="21"/>
  <c r="S626" i="21"/>
  <c r="T626" i="21" s="1"/>
  <c r="S163" i="21"/>
  <c r="T163" i="21" s="1"/>
  <c r="R1657" i="21"/>
  <c r="S1223" i="21"/>
  <c r="T1223" i="21" s="1"/>
  <c r="R1391" i="21"/>
  <c r="R1067" i="21"/>
  <c r="S1287" i="21"/>
  <c r="T1287" i="21" s="1"/>
  <c r="R285" i="21"/>
  <c r="S1641" i="21"/>
  <c r="T1641" i="21" s="1"/>
  <c r="S292" i="21"/>
  <c r="T292" i="21" s="1"/>
  <c r="R1498" i="21"/>
  <c r="S1451" i="21"/>
  <c r="T1451" i="21" s="1"/>
  <c r="S1821" i="21"/>
  <c r="T1821" i="21" s="1"/>
  <c r="R546" i="21"/>
  <c r="R981" i="21"/>
  <c r="R406" i="21"/>
  <c r="S889" i="21"/>
  <c r="T889" i="21" s="1"/>
  <c r="R157" i="21"/>
  <c r="R1670" i="21"/>
  <c r="S1429" i="21"/>
  <c r="T1429" i="21" s="1"/>
  <c r="R1363" i="21"/>
  <c r="S1848" i="21"/>
  <c r="T1848" i="21" s="1"/>
  <c r="R859" i="21"/>
  <c r="R695" i="21"/>
  <c r="R102" i="21"/>
  <c r="R988" i="21"/>
  <c r="R874" i="21"/>
  <c r="R1268" i="21"/>
  <c r="R56" i="21"/>
  <c r="R1973" i="21"/>
  <c r="R172" i="21"/>
  <c r="S1648" i="21"/>
  <c r="T1648" i="21" s="1"/>
  <c r="R1207" i="21"/>
  <c r="R578" i="21"/>
  <c r="R1230" i="21"/>
  <c r="S1832" i="21"/>
  <c r="T1832" i="21" s="1"/>
  <c r="S657" i="21"/>
  <c r="T657" i="21" s="1"/>
  <c r="R969" i="21"/>
  <c r="R1473" i="21"/>
  <c r="R621" i="21"/>
  <c r="R1673" i="21"/>
  <c r="R1765" i="21"/>
  <c r="S950" i="21"/>
  <c r="T950" i="21" s="1"/>
  <c r="R1218" i="21"/>
  <c r="S761" i="21"/>
  <c r="T761" i="21" s="1"/>
  <c r="S583" i="21"/>
  <c r="T583" i="21" s="1"/>
  <c r="R1336" i="21"/>
  <c r="R1444" i="21"/>
  <c r="S1671" i="21"/>
  <c r="T1671" i="21" s="1"/>
  <c r="R1433" i="21"/>
  <c r="R127" i="21"/>
  <c r="R815" i="21"/>
  <c r="R1623" i="21"/>
  <c r="S1286" i="21"/>
  <c r="T1286" i="21" s="1"/>
  <c r="R812" i="21"/>
  <c r="S1218" i="21"/>
  <c r="T1218" i="21" s="1"/>
  <c r="R1503" i="21"/>
  <c r="S172" i="21"/>
  <c r="T172" i="21" s="1"/>
  <c r="R652" i="21"/>
  <c r="R1521" i="21"/>
  <c r="R606" i="21"/>
  <c r="R203" i="21"/>
  <c r="R1291" i="21"/>
  <c r="R955" i="21"/>
  <c r="R306" i="21"/>
  <c r="R1929" i="21"/>
  <c r="S305" i="21"/>
  <c r="T305" i="21" s="1"/>
  <c r="R1862" i="21"/>
  <c r="R156" i="21"/>
  <c r="R1347" i="21"/>
  <c r="S932" i="21"/>
  <c r="T932" i="21" s="1"/>
  <c r="R1259" i="21"/>
  <c r="R1908" i="21"/>
  <c r="R1712" i="21"/>
  <c r="R1552" i="21"/>
  <c r="R1365" i="21"/>
  <c r="R503" i="21"/>
  <c r="S1191" i="21"/>
  <c r="T1191" i="21" s="1"/>
  <c r="R1338" i="21"/>
  <c r="R72" i="21"/>
  <c r="R1017" i="21"/>
  <c r="R1339" i="21"/>
  <c r="R1258" i="21"/>
  <c r="R1877" i="21"/>
  <c r="S840" i="21"/>
  <c r="T840" i="21" s="1"/>
  <c r="S1754" i="21"/>
  <c r="T1754" i="21" s="1"/>
  <c r="S56" i="21"/>
  <c r="T56" i="21" s="1"/>
  <c r="S1709" i="21"/>
  <c r="T1709" i="21" s="1"/>
  <c r="R650" i="21"/>
  <c r="R365" i="21"/>
  <c r="S965" i="21"/>
  <c r="T965" i="21" s="1"/>
  <c r="R58" i="21"/>
  <c r="R1114" i="21"/>
  <c r="R1234" i="21"/>
  <c r="S1701" i="21"/>
  <c r="T1701" i="21" s="1"/>
  <c r="S1146" i="21"/>
  <c r="T1146" i="21" s="1"/>
  <c r="R1244" i="21"/>
  <c r="R1524" i="21"/>
  <c r="S1524" i="21"/>
  <c r="T1524" i="21" s="1"/>
  <c r="R1599" i="21"/>
  <c r="S1599" i="21"/>
  <c r="T1599" i="21" s="1"/>
  <c r="R682" i="21"/>
  <c r="S682" i="21"/>
  <c r="T682" i="21" s="1"/>
  <c r="S1891" i="21"/>
  <c r="T1891" i="21" s="1"/>
  <c r="R1891" i="21"/>
  <c r="R715" i="21"/>
  <c r="R998" i="21"/>
  <c r="R811" i="21"/>
  <c r="R828" i="21"/>
  <c r="S828" i="21"/>
  <c r="T828" i="21" s="1"/>
  <c r="R966" i="21"/>
  <c r="R1434" i="21"/>
  <c r="R1538" i="21"/>
  <c r="S1538" i="21"/>
  <c r="T1538" i="21" s="1"/>
  <c r="R1920" i="21"/>
  <c r="R1757" i="21"/>
  <c r="S1757" i="21"/>
  <c r="T1757" i="21" s="1"/>
  <c r="R1638" i="21"/>
  <c r="S1638" i="21"/>
  <c r="T1638" i="21" s="1"/>
  <c r="R931" i="21"/>
  <c r="R196" i="21"/>
  <c r="S196" i="21"/>
  <c r="T196" i="21" s="1"/>
  <c r="R639" i="21"/>
  <c r="S639" i="21"/>
  <c r="T639" i="21" s="1"/>
  <c r="R895" i="21"/>
  <c r="R217" i="21"/>
  <c r="R258" i="21"/>
  <c r="S1777" i="21"/>
  <c r="T1777" i="21" s="1"/>
  <c r="R16" i="21"/>
  <c r="S1541" i="21"/>
  <c r="T1541" i="21" s="1"/>
  <c r="R1541" i="21"/>
  <c r="R1648" i="21"/>
  <c r="R1777" i="21"/>
  <c r="R79" i="21"/>
  <c r="S79" i="21"/>
  <c r="T79" i="21" s="1"/>
  <c r="R261" i="21"/>
  <c r="S261" i="21"/>
  <c r="T261" i="21" s="1"/>
  <c r="S1751" i="21"/>
  <c r="T1751" i="21" s="1"/>
  <c r="R1751" i="21"/>
  <c r="R1674" i="21"/>
  <c r="S1674" i="21"/>
  <c r="T1674" i="21" s="1"/>
  <c r="R1553" i="21"/>
  <c r="R950" i="21"/>
  <c r="S1278" i="21"/>
  <c r="T1278" i="21" s="1"/>
  <c r="R1278" i="21"/>
  <c r="S1395" i="21"/>
  <c r="T1395" i="21" s="1"/>
  <c r="R1395" i="21"/>
  <c r="R1044" i="21"/>
  <c r="S1044" i="21"/>
  <c r="T1044" i="21" s="1"/>
  <c r="R1016" i="21"/>
  <c r="S1016" i="21"/>
  <c r="T1016" i="21" s="1"/>
  <c r="R115" i="21"/>
  <c r="S115" i="21"/>
  <c r="T115" i="21" s="1"/>
  <c r="R1513" i="21"/>
  <c r="S1513" i="21"/>
  <c r="T1513" i="21" s="1"/>
  <c r="R1314" i="21"/>
  <c r="S1314" i="21"/>
  <c r="T1314" i="21" s="1"/>
  <c r="R1052" i="21"/>
  <c r="R1836" i="21"/>
  <c r="S152" i="21"/>
  <c r="T152" i="21" s="1"/>
  <c r="R1926" i="21"/>
  <c r="S1392" i="21"/>
  <c r="T1392" i="21" s="1"/>
  <c r="R1217" i="21"/>
  <c r="R1305" i="21"/>
  <c r="R925" i="21"/>
  <c r="R1586" i="21"/>
  <c r="S1908" i="21"/>
  <c r="T1908" i="21" s="1"/>
  <c r="S859" i="21"/>
  <c r="T859" i="21" s="1"/>
  <c r="S1765" i="21"/>
  <c r="T1765" i="21" s="1"/>
  <c r="R1937" i="21"/>
  <c r="R1154" i="21"/>
  <c r="R1814" i="21"/>
  <c r="S1814" i="21"/>
  <c r="T1814" i="21" s="1"/>
  <c r="R134" i="21"/>
  <c r="S134" i="21"/>
  <c r="T134" i="21" s="1"/>
  <c r="R1013" i="21"/>
  <c r="S1013" i="21"/>
  <c r="T1013" i="21" s="1"/>
  <c r="R877" i="21"/>
  <c r="R248" i="21"/>
  <c r="S248" i="21"/>
  <c r="T248" i="21" s="1"/>
  <c r="R1219" i="21"/>
  <c r="R594" i="21"/>
  <c r="S594" i="21"/>
  <c r="T594" i="21" s="1"/>
  <c r="S1353" i="21"/>
  <c r="T1353" i="21" s="1"/>
  <c r="R1353" i="21"/>
  <c r="R74" i="21"/>
  <c r="R806" i="21"/>
  <c r="R840" i="21"/>
  <c r="S1932" i="21"/>
  <c r="T1932" i="21" s="1"/>
  <c r="R1335" i="21"/>
  <c r="R1825" i="21"/>
  <c r="R1838" i="21"/>
  <c r="R571" i="21"/>
  <c r="R1603" i="21"/>
  <c r="R851" i="21"/>
  <c r="R1077" i="21"/>
  <c r="R330" i="21"/>
  <c r="R1056" i="21"/>
  <c r="R1534" i="21"/>
  <c r="R54" i="21"/>
  <c r="R1479" i="21"/>
  <c r="S1479" i="21"/>
  <c r="T1479" i="21" s="1"/>
  <c r="R1191" i="21"/>
  <c r="R637" i="21"/>
  <c r="R367" i="21"/>
  <c r="R366" i="21"/>
  <c r="R965" i="21"/>
  <c r="R836" i="21"/>
  <c r="S836" i="21"/>
  <c r="T836" i="21" s="1"/>
  <c r="R1701" i="21"/>
  <c r="R1068" i="21"/>
  <c r="R372" i="21"/>
  <c r="S372" i="21"/>
  <c r="T372" i="21" s="1"/>
  <c r="R1924" i="21"/>
  <c r="R901" i="21"/>
  <c r="S968" i="21"/>
  <c r="T968" i="21" s="1"/>
  <c r="R968" i="21"/>
  <c r="R1014" i="21"/>
  <c r="R1884" i="21"/>
  <c r="R537" i="21"/>
  <c r="R1518" i="21"/>
  <c r="R844" i="21"/>
  <c r="R1517" i="21"/>
  <c r="R42" i="21"/>
  <c r="S1009" i="21"/>
  <c r="T1009" i="21" s="1"/>
  <c r="S1219" i="21"/>
  <c r="T1219" i="21" s="1"/>
  <c r="S1391" i="21"/>
  <c r="T1391" i="21" s="1"/>
  <c r="R1754" i="21"/>
  <c r="S1332" i="21"/>
  <c r="T1332" i="21" s="1"/>
  <c r="S1984" i="21"/>
  <c r="T1984" i="21" s="1"/>
  <c r="S54" i="21"/>
  <c r="T54" i="21" s="1"/>
  <c r="S1335" i="21"/>
  <c r="T1335" i="21" s="1"/>
  <c r="S1056" i="21"/>
  <c r="T1056" i="21" s="1"/>
  <c r="R163" i="21"/>
  <c r="R390" i="21"/>
  <c r="R1848" i="21"/>
  <c r="S1670" i="21"/>
  <c r="T1670" i="21" s="1"/>
  <c r="R1824" i="21"/>
  <c r="R761" i="21"/>
  <c r="S1629" i="21"/>
  <c r="T1629" i="21" s="1"/>
  <c r="R1223" i="21"/>
  <c r="R1550" i="21"/>
  <c r="R1286" i="21"/>
  <c r="R2009" i="21"/>
  <c r="R1212" i="21"/>
  <c r="R305" i="21"/>
  <c r="R323" i="21"/>
  <c r="R1505" i="21"/>
  <c r="S1937" i="21"/>
  <c r="T1937" i="21" s="1"/>
  <c r="R604" i="21"/>
  <c r="R1387" i="21"/>
  <c r="R1471" i="21"/>
  <c r="R152" i="21"/>
  <c r="R260" i="21"/>
  <c r="R1709" i="21"/>
  <c r="R389" i="21"/>
  <c r="S389" i="21"/>
  <c r="T389" i="21" s="1"/>
  <c r="R540" i="21"/>
  <c r="R1422" i="21"/>
  <c r="R582" i="21"/>
  <c r="S1781" i="21"/>
  <c r="T1781" i="21" s="1"/>
  <c r="S1869" i="21"/>
  <c r="T1869" i="21" s="1"/>
  <c r="S26" i="21"/>
  <c r="T26" i="21" s="1"/>
  <c r="S377" i="21"/>
  <c r="T377" i="21" s="1"/>
  <c r="S1240" i="21"/>
  <c r="T1240" i="21" s="1"/>
  <c r="R1392" i="21"/>
  <c r="R1526" i="21"/>
  <c r="R1628" i="21"/>
  <c r="R1117" i="21"/>
  <c r="R837" i="21"/>
  <c r="R1776" i="21"/>
  <c r="R626" i="21"/>
  <c r="S84" i="21"/>
  <c r="T84" i="21" s="1"/>
  <c r="S1519" i="21"/>
  <c r="T1519" i="21" s="1"/>
  <c r="S1296" i="21"/>
  <c r="T1296" i="21" s="1"/>
  <c r="S628" i="21"/>
  <c r="T628" i="21" s="1"/>
  <c r="S469" i="21"/>
  <c r="T469" i="21" s="1"/>
  <c r="S373" i="21"/>
  <c r="T373" i="21" s="1"/>
  <c r="S1269" i="21"/>
  <c r="T1269" i="21" s="1"/>
  <c r="R1823" i="21"/>
  <c r="S111" i="21"/>
  <c r="T111" i="21" s="1"/>
  <c r="S739" i="21"/>
  <c r="T739" i="21" s="1"/>
  <c r="S335" i="21"/>
  <c r="T335" i="21" s="1"/>
  <c r="S383" i="21"/>
  <c r="T383" i="21" s="1"/>
  <c r="S1192" i="21"/>
  <c r="T1192" i="21" s="1"/>
  <c r="S660" i="21"/>
  <c r="T660" i="21" s="1"/>
  <c r="S15" i="21"/>
  <c r="T15" i="21" s="1"/>
  <c r="R808" i="21"/>
  <c r="R36" i="21"/>
  <c r="S655" i="21"/>
  <c r="T655" i="21" s="1"/>
  <c r="R1210" i="21"/>
  <c r="R1537" i="21"/>
  <c r="R431" i="21"/>
  <c r="S180" i="21"/>
  <c r="T180" i="21" s="1"/>
  <c r="S532" i="21"/>
  <c r="T532" i="21" s="1"/>
  <c r="S339" i="21"/>
  <c r="T339" i="21" s="1"/>
  <c r="S942" i="21"/>
  <c r="T942" i="21" s="1"/>
  <c r="S722" i="21"/>
  <c r="T722" i="21" s="1"/>
  <c r="S992" i="21"/>
  <c r="T992" i="21" s="1"/>
  <c r="R481" i="21"/>
  <c r="S696" i="21"/>
  <c r="T696" i="21" s="1"/>
  <c r="R351" i="21"/>
  <c r="R1429" i="21"/>
  <c r="R446" i="21"/>
  <c r="R61" i="21"/>
  <c r="R636" i="21"/>
  <c r="R471" i="21"/>
  <c r="R557" i="21"/>
  <c r="R33" i="21"/>
  <c r="R1671" i="21"/>
  <c r="R894" i="21"/>
  <c r="R657" i="21"/>
  <c r="R1389" i="21"/>
  <c r="R764" i="21"/>
  <c r="R1146" i="21"/>
  <c r="R1125" i="21"/>
  <c r="R856" i="21"/>
  <c r="R1124" i="21"/>
  <c r="R1636" i="21"/>
  <c r="R1578" i="21"/>
  <c r="R1206" i="21"/>
  <c r="R213" i="21"/>
  <c r="R1203" i="21"/>
  <c r="S1230" i="21"/>
  <c r="T1230" i="21" s="1"/>
  <c r="R699" i="21"/>
  <c r="R984" i="21"/>
  <c r="R1066" i="21"/>
  <c r="R1287" i="21"/>
  <c r="R805" i="21"/>
  <c r="R539" i="21"/>
  <c r="R1613" i="21"/>
  <c r="R554" i="21"/>
  <c r="R1641" i="21"/>
  <c r="R292" i="21"/>
  <c r="S841" i="21"/>
  <c r="T841" i="21" s="1"/>
  <c r="S1117" i="21"/>
  <c r="T1117" i="21" s="1"/>
  <c r="S1844" i="21"/>
  <c r="T1844" i="21" s="1"/>
  <c r="S988" i="21"/>
  <c r="T988" i="21" s="1"/>
  <c r="S1815" i="21"/>
  <c r="T1815" i="21" s="1"/>
  <c r="R780" i="21"/>
  <c r="S780" i="21"/>
  <c r="T780" i="21" s="1"/>
  <c r="R841" i="21"/>
  <c r="R1821" i="21"/>
  <c r="R971" i="21"/>
  <c r="S1389" i="21"/>
  <c r="T1389" i="21" s="1"/>
  <c r="S856" i="21"/>
  <c r="T856" i="21" s="1"/>
  <c r="S1527" i="21"/>
  <c r="T1527" i="21" s="1"/>
  <c r="R1073" i="21"/>
  <c r="S1997" i="21"/>
  <c r="T1997" i="21" s="1"/>
  <c r="S1102" i="21"/>
  <c r="T1102" i="21" s="1"/>
  <c r="S1355" i="21"/>
  <c r="T1355" i="21" s="1"/>
  <c r="S114" i="21"/>
  <c r="T114" i="21" s="1"/>
  <c r="S798" i="21"/>
  <c r="T798" i="21" s="1"/>
  <c r="S164" i="21"/>
  <c r="T164" i="21" s="1"/>
  <c r="R1167" i="21"/>
  <c r="R544" i="21"/>
  <c r="R1695" i="21"/>
  <c r="R700" i="21"/>
  <c r="R632" i="21"/>
  <c r="S477" i="21"/>
  <c r="T477" i="21" s="1"/>
  <c r="S1597" i="21"/>
  <c r="T1597" i="21" s="1"/>
  <c r="S1428" i="21"/>
  <c r="T1428" i="21" s="1"/>
  <c r="R1711" i="21"/>
  <c r="S1225" i="21"/>
  <c r="T1225" i="21" s="1"/>
  <c r="S948" i="21"/>
  <c r="T948" i="21" s="1"/>
  <c r="S229" i="21"/>
  <c r="T229" i="21" s="1"/>
  <c r="S944" i="21"/>
  <c r="T944" i="21" s="1"/>
  <c r="R162" i="21"/>
  <c r="R140" i="21"/>
  <c r="S32" i="21"/>
  <c r="T32" i="21" s="1"/>
  <c r="R47" i="21"/>
  <c r="R1840" i="21"/>
  <c r="R1279" i="21"/>
  <c r="R443" i="21"/>
  <c r="R2001" i="21"/>
  <c r="S481" i="21"/>
  <c r="T481" i="21" s="1"/>
  <c r="R648" i="21"/>
  <c r="S1330" i="21"/>
  <c r="T1330" i="21" s="1"/>
  <c r="S554" i="21"/>
  <c r="T554" i="21" s="1"/>
  <c r="S321" i="21"/>
  <c r="T321" i="21" s="1"/>
  <c r="S1927" i="21"/>
  <c r="T1927" i="21" s="1"/>
  <c r="S1615" i="21"/>
  <c r="T1615" i="21" s="1"/>
  <c r="S40" i="21"/>
  <c r="T40" i="21" s="1"/>
  <c r="S1864" i="21"/>
  <c r="T1864" i="21" s="1"/>
  <c r="S1808" i="21"/>
  <c r="T1808" i="21" s="1"/>
  <c r="S717" i="21"/>
  <c r="T717" i="21" s="1"/>
  <c r="S1989" i="21"/>
  <c r="T1989" i="21" s="1"/>
  <c r="S1678" i="21"/>
  <c r="T1678" i="21" s="1"/>
  <c r="S570" i="21"/>
  <c r="T570" i="21" s="1"/>
  <c r="R1950" i="21"/>
  <c r="R68" i="21"/>
  <c r="S595" i="21"/>
  <c r="T595" i="21" s="1"/>
  <c r="R486" i="21"/>
  <c r="R439" i="21"/>
  <c r="S1370" i="21"/>
  <c r="T1370" i="21" s="1"/>
  <c r="S1540" i="21"/>
  <c r="T1540" i="21" s="1"/>
  <c r="R913" i="21"/>
  <c r="S1699" i="21"/>
  <c r="T1699" i="21" s="1"/>
  <c r="S59" i="21"/>
  <c r="T59" i="21" s="1"/>
  <c r="S308" i="21"/>
  <c r="T308" i="21" s="1"/>
  <c r="S246" i="21"/>
  <c r="T246" i="21" s="1"/>
  <c r="S1344" i="21"/>
  <c r="T1344" i="21" s="1"/>
  <c r="R463" i="21"/>
  <c r="S412" i="21"/>
  <c r="T412" i="21" s="1"/>
  <c r="R320" i="21"/>
  <c r="R737" i="21"/>
  <c r="S1949" i="21"/>
  <c r="T1949" i="21" s="1"/>
  <c r="S1596" i="21"/>
  <c r="T1596" i="21" s="1"/>
  <c r="R1619" i="21"/>
  <c r="R1887" i="21"/>
  <c r="R996" i="21"/>
  <c r="R1187" i="21"/>
  <c r="S1061" i="21"/>
  <c r="T1061" i="21" s="1"/>
  <c r="R722" i="21"/>
  <c r="S528" i="21"/>
  <c r="T528" i="21" s="1"/>
  <c r="S642" i="21"/>
  <c r="T642" i="21" s="1"/>
  <c r="S1837" i="21"/>
  <c r="T1837" i="21" s="1"/>
  <c r="R1923" i="21"/>
  <c r="S1923" i="21"/>
  <c r="T1923" i="21" s="1"/>
  <c r="R420" i="21"/>
  <c r="S996" i="21"/>
  <c r="T996" i="21" s="1"/>
  <c r="R1472" i="21"/>
  <c r="R73" i="21"/>
  <c r="R336" i="21"/>
  <c r="S336" i="21"/>
  <c r="T336" i="21" s="1"/>
  <c r="S443" i="21"/>
  <c r="T443" i="21" s="1"/>
  <c r="S1247" i="21"/>
  <c r="T1247" i="21" s="1"/>
  <c r="S790" i="21"/>
  <c r="T790" i="21" s="1"/>
  <c r="S1959" i="21"/>
  <c r="T1959" i="21" s="1"/>
  <c r="S1407" i="21"/>
  <c r="T1407" i="21" s="1"/>
  <c r="S808" i="21"/>
  <c r="T808" i="21" s="1"/>
  <c r="R185" i="21"/>
  <c r="S1030" i="21"/>
  <c r="T1030" i="21" s="1"/>
  <c r="R391" i="21"/>
  <c r="R327" i="21"/>
  <c r="S1237" i="21"/>
  <c r="T1237" i="21" s="1"/>
  <c r="S1446" i="21"/>
  <c r="T1446" i="21" s="1"/>
  <c r="S1732" i="21"/>
  <c r="T1732" i="21" s="1"/>
  <c r="S228" i="21"/>
  <c r="T228" i="21" s="1"/>
  <c r="S817" i="21"/>
  <c r="T817" i="21" s="1"/>
  <c r="S192" i="21"/>
  <c r="T192" i="21" s="1"/>
  <c r="S680" i="21"/>
  <c r="T680" i="21" s="1"/>
  <c r="S210" i="21"/>
  <c r="T210" i="21" s="1"/>
  <c r="S62" i="21"/>
  <c r="T62" i="21" s="1"/>
  <c r="S451" i="21"/>
  <c r="T451" i="21" s="1"/>
  <c r="S251" i="21"/>
  <c r="T251" i="21" s="1"/>
  <c r="R1401" i="21"/>
  <c r="R839" i="21"/>
  <c r="R225" i="21"/>
  <c r="S1852" i="21"/>
  <c r="T1852" i="21" s="1"/>
  <c r="S1591" i="21"/>
  <c r="T1591" i="21" s="1"/>
  <c r="S1028" i="21"/>
  <c r="T1028" i="21" s="1"/>
  <c r="S646" i="21"/>
  <c r="T646" i="21" s="1"/>
  <c r="S982" i="21"/>
  <c r="T982" i="21" s="1"/>
  <c r="S1113" i="21"/>
  <c r="T1113" i="21" s="1"/>
  <c r="S1522" i="21"/>
  <c r="T1522" i="21" s="1"/>
  <c r="S1093" i="21"/>
  <c r="T1093" i="21" s="1"/>
  <c r="R148" i="21"/>
  <c r="R1293" i="21"/>
  <c r="S1716" i="21"/>
  <c r="T1716" i="21" s="1"/>
  <c r="S1659" i="21"/>
  <c r="T1659" i="21" s="1"/>
  <c r="S1487" i="21"/>
  <c r="T1487" i="21" s="1"/>
  <c r="S921" i="21"/>
  <c r="T921" i="21" s="1"/>
  <c r="S1260" i="21"/>
  <c r="T1260" i="21" s="1"/>
  <c r="S1632" i="21"/>
  <c r="T1632" i="21" s="1"/>
  <c r="R1441" i="21"/>
  <c r="S1948" i="21"/>
  <c r="T1948" i="21" s="1"/>
  <c r="S133" i="21"/>
  <c r="T133" i="21" s="1"/>
  <c r="S936" i="21"/>
  <c r="T936" i="21" s="1"/>
  <c r="S826" i="21"/>
  <c r="T826" i="21" s="1"/>
  <c r="S916" i="21"/>
  <c r="T916" i="21" s="1"/>
  <c r="S1626" i="21"/>
  <c r="T1626" i="21" s="1"/>
  <c r="S970" i="21"/>
  <c r="T970" i="21" s="1"/>
  <c r="S847" i="21"/>
  <c r="T847" i="21" s="1"/>
  <c r="R484" i="21"/>
  <c r="R990" i="21"/>
  <c r="R1669" i="21"/>
  <c r="R918" i="21"/>
  <c r="R1969" i="21"/>
  <c r="S1390" i="21"/>
  <c r="T1390" i="21" s="1"/>
  <c r="S1242" i="21"/>
  <c r="T1242" i="21" s="1"/>
  <c r="R460" i="21"/>
  <c r="R813" i="21"/>
  <c r="S1099" i="21"/>
  <c r="T1099" i="21" s="1"/>
  <c r="S1309" i="21"/>
  <c r="T1309" i="21" s="1"/>
  <c r="R124" i="21"/>
  <c r="R1910" i="21"/>
  <c r="S1352" i="21"/>
  <c r="T1352" i="21" s="1"/>
  <c r="R1001" i="21"/>
  <c r="R1556" i="21"/>
  <c r="S1833" i="21"/>
  <c r="T1833" i="21" s="1"/>
  <c r="S500" i="21"/>
  <c r="T500" i="21" s="1"/>
  <c r="S1645" i="21"/>
  <c r="T1645" i="21" s="1"/>
  <c r="S1443" i="21"/>
  <c r="T1443" i="21" s="1"/>
  <c r="S1680" i="21"/>
  <c r="T1680" i="21" s="1"/>
  <c r="S234" i="21"/>
  <c r="T234" i="21" s="1"/>
  <c r="R617" i="21"/>
  <c r="S1971" i="21"/>
  <c r="T1971" i="21" s="1"/>
  <c r="R1962" i="21"/>
  <c r="S1789" i="21"/>
  <c r="T1789" i="21" s="1"/>
  <c r="R1249" i="21"/>
  <c r="R1139" i="21"/>
  <c r="R1980" i="21"/>
  <c r="R1131" i="21"/>
  <c r="S81" i="21"/>
  <c r="T81" i="21" s="1"/>
  <c r="S1410" i="21"/>
  <c r="T1410" i="21" s="1"/>
  <c r="S1328" i="21"/>
  <c r="T1328" i="21" s="1"/>
  <c r="R1611" i="21"/>
  <c r="R926" i="21"/>
  <c r="R114" i="21"/>
  <c r="R675" i="21"/>
  <c r="R791" i="21"/>
  <c r="S1202" i="21"/>
  <c r="T1202" i="21" s="1"/>
  <c r="R1890" i="21"/>
  <c r="R1457" i="21"/>
  <c r="S1647" i="21"/>
  <c r="T1647" i="21" s="1"/>
  <c r="S1868" i="21"/>
  <c r="T1868" i="21" s="1"/>
  <c r="S77" i="21"/>
  <c r="T77" i="21" s="1"/>
  <c r="S694" i="21"/>
  <c r="T694" i="21" s="1"/>
  <c r="R1364" i="21"/>
  <c r="S496" i="21"/>
  <c r="T496" i="21" s="1"/>
  <c r="R277" i="21"/>
  <c r="S1694" i="21"/>
  <c r="T1694" i="21" s="1"/>
  <c r="R701" i="21"/>
  <c r="S1022" i="21"/>
  <c r="T1022" i="21" s="1"/>
  <c r="R435" i="21"/>
  <c r="S1195" i="21"/>
  <c r="T1195" i="21" s="1"/>
  <c r="S137" i="21"/>
  <c r="T137" i="21" s="1"/>
  <c r="S118" i="21"/>
  <c r="T118" i="21" s="1"/>
  <c r="S1497" i="21"/>
  <c r="T1497" i="21" s="1"/>
  <c r="S326" i="21"/>
  <c r="T326" i="21" s="1"/>
  <c r="S151" i="21"/>
  <c r="T151" i="21" s="1"/>
  <c r="S1489" i="21"/>
  <c r="T1489" i="21" s="1"/>
  <c r="S1993" i="21"/>
  <c r="T1993" i="21" s="1"/>
  <c r="R644" i="21"/>
  <c r="S644" i="21"/>
  <c r="T644" i="21" s="1"/>
  <c r="S734" i="21"/>
  <c r="T734" i="21" s="1"/>
  <c r="S580" i="21"/>
  <c r="T580" i="21" s="1"/>
  <c r="S676" i="21"/>
  <c r="T676" i="21" s="1"/>
  <c r="S331" i="21"/>
  <c r="T331" i="21" s="1"/>
  <c r="S1174" i="21"/>
  <c r="T1174" i="21" s="1"/>
  <c r="R845" i="21"/>
  <c r="R1046" i="21"/>
  <c r="S171" i="21"/>
  <c r="T171" i="21" s="1"/>
  <c r="R848" i="21"/>
  <c r="S103" i="21"/>
  <c r="T103" i="21" s="1"/>
  <c r="R1348" i="21"/>
  <c r="R1133" i="21"/>
  <c r="S275" i="21"/>
  <c r="T275" i="21" s="1"/>
  <c r="S342" i="21"/>
  <c r="T342" i="21" s="1"/>
  <c r="S611" i="21"/>
  <c r="T611" i="21" s="1"/>
  <c r="S1995" i="21"/>
  <c r="T1995" i="21" s="1"/>
  <c r="S1430" i="21"/>
  <c r="T1430" i="21" s="1"/>
  <c r="S282" i="21"/>
  <c r="T282" i="21" s="1"/>
  <c r="S511" i="21"/>
  <c r="T511" i="21" s="1"/>
  <c r="R465" i="21"/>
  <c r="S1399" i="21"/>
  <c r="T1399" i="21" s="1"/>
  <c r="S1758" i="21"/>
  <c r="T1758" i="21" s="1"/>
  <c r="S1453" i="21"/>
  <c r="T1453" i="21" s="1"/>
  <c r="R1246" i="21"/>
  <c r="S1888" i="21"/>
  <c r="T1888" i="21" s="1"/>
  <c r="S1080" i="21"/>
  <c r="T1080" i="21" s="1"/>
  <c r="R579" i="21"/>
  <c r="S1954" i="21"/>
  <c r="T1954" i="21" s="1"/>
  <c r="S535" i="21"/>
  <c r="T535" i="21" s="1"/>
  <c r="S1905" i="21"/>
  <c r="T1905" i="21" s="1"/>
  <c r="S1478" i="21"/>
  <c r="T1478" i="21" s="1"/>
  <c r="R1050" i="21"/>
  <c r="S727" i="21"/>
  <c r="T727" i="21" s="1"/>
  <c r="S1115" i="21"/>
  <c r="T1115" i="21" s="1"/>
  <c r="R1486" i="21"/>
  <c r="S572" i="21"/>
  <c r="T572" i="21" s="1"/>
  <c r="S509" i="21"/>
  <c r="T509" i="21" s="1"/>
  <c r="S391" i="21"/>
  <c r="T391" i="21" s="1"/>
  <c r="S178" i="21"/>
  <c r="T178" i="21" s="1"/>
  <c r="S929" i="21"/>
  <c r="T929" i="21" s="1"/>
  <c r="S1986" i="21"/>
  <c r="T1986" i="21" s="1"/>
  <c r="S159" i="21"/>
  <c r="T159" i="21" s="1"/>
  <c r="R223" i="21"/>
  <c r="S1307" i="21"/>
  <c r="T1307" i="21" s="1"/>
  <c r="R1543" i="21"/>
  <c r="S1849" i="21"/>
  <c r="T1849" i="21" s="1"/>
  <c r="R1063" i="21"/>
  <c r="S195" i="21"/>
  <c r="T195" i="21" s="1"/>
  <c r="R353" i="21"/>
  <c r="S881" i="21"/>
  <c r="T881" i="21" s="1"/>
  <c r="R1832" i="21"/>
  <c r="S188" i="21"/>
  <c r="T188" i="21" s="1"/>
  <c r="S1040" i="21"/>
  <c r="T1040" i="21" s="1"/>
  <c r="S337" i="21"/>
  <c r="T337" i="21" s="1"/>
  <c r="R889" i="21"/>
  <c r="R1597" i="21"/>
  <c r="S934" i="21"/>
  <c r="T934" i="21" s="1"/>
  <c r="R660" i="21"/>
  <c r="R57" i="21"/>
  <c r="R638" i="21"/>
  <c r="R309" i="21"/>
  <c r="R1317" i="21"/>
  <c r="R1949" i="21"/>
  <c r="R474" i="21"/>
  <c r="R824" i="21"/>
  <c r="R852" i="21"/>
  <c r="R1181" i="21"/>
  <c r="S791" i="21"/>
  <c r="T791" i="21" s="1"/>
  <c r="S547" i="21"/>
  <c r="T547" i="21" s="1"/>
  <c r="S849" i="21"/>
  <c r="T849" i="21" s="1"/>
  <c r="S709" i="21"/>
  <c r="T709" i="21" s="1"/>
  <c r="S1886" i="21"/>
  <c r="T1886" i="21" s="1"/>
  <c r="S1432" i="21"/>
  <c r="T1432" i="21" s="1"/>
  <c r="S238" i="21"/>
  <c r="T238" i="21" s="1"/>
  <c r="S1928" i="21"/>
  <c r="T1928" i="21" s="1"/>
  <c r="S348" i="21"/>
  <c r="T348" i="21" s="1"/>
  <c r="S1496" i="21"/>
  <c r="T1496" i="21" s="1"/>
  <c r="S643" i="21"/>
  <c r="T643" i="21" s="1"/>
  <c r="S247" i="21"/>
  <c r="T247" i="21" s="1"/>
  <c r="R1547" i="21"/>
  <c r="S1887" i="21"/>
  <c r="T1887" i="21" s="1"/>
  <c r="R1679" i="21"/>
  <c r="R1175" i="21"/>
  <c r="R1061" i="21"/>
  <c r="S1865" i="21"/>
  <c r="T1865" i="21" s="1"/>
  <c r="R793" i="21"/>
  <c r="R461" i="21"/>
  <c r="S1685" i="21"/>
  <c r="T1685" i="21" s="1"/>
  <c r="R553" i="21"/>
  <c r="R858" i="21"/>
  <c r="S1173" i="21"/>
  <c r="T1173" i="21" s="1"/>
  <c r="R441" i="21"/>
  <c r="R119" i="21"/>
  <c r="R1427" i="21"/>
  <c r="R1675" i="21"/>
  <c r="S1426" i="21"/>
  <c r="T1426" i="21" s="1"/>
  <c r="S1962" i="21"/>
  <c r="T1962" i="21" s="1"/>
  <c r="R1885" i="21"/>
  <c r="S1281" i="21"/>
  <c r="T1281" i="21" s="1"/>
  <c r="S1038" i="21"/>
  <c r="T1038" i="21" s="1"/>
  <c r="S599" i="21"/>
  <c r="T599" i="21" s="1"/>
  <c r="R1255" i="21"/>
  <c r="R434" i="21"/>
  <c r="R1307" i="21"/>
  <c r="S1491" i="21"/>
  <c r="T1491" i="21" s="1"/>
  <c r="R208" i="21"/>
  <c r="R593" i="21"/>
  <c r="R963" i="21"/>
  <c r="R1681" i="21"/>
  <c r="R1138" i="21"/>
  <c r="S1138" i="21"/>
  <c r="T1138" i="21" s="1"/>
  <c r="Q6" i="21"/>
  <c r="Q3" i="21" s="1"/>
  <c r="G20" i="25" s="1"/>
  <c r="S1675" i="21"/>
  <c r="T1675" i="21" s="1"/>
  <c r="S1486" i="21"/>
  <c r="T1486" i="21" s="1"/>
  <c r="R1426" i="21"/>
  <c r="R289" i="21"/>
  <c r="R1637" i="21"/>
  <c r="S1688" i="21"/>
  <c r="T1688" i="21" s="1"/>
  <c r="R1688" i="21"/>
  <c r="R230" i="21"/>
  <c r="S1569" i="21"/>
  <c r="T1569" i="21" s="1"/>
  <c r="S1874" i="21"/>
  <c r="T1874" i="21" s="1"/>
  <c r="R1874" i="21"/>
  <c r="S122" i="21"/>
  <c r="T122" i="21" s="1"/>
  <c r="R589" i="21"/>
  <c r="S589" i="21"/>
  <c r="T589" i="21" s="1"/>
  <c r="S1130" i="21"/>
  <c r="T1130" i="21" s="1"/>
  <c r="S713" i="21"/>
  <c r="T713" i="21" s="1"/>
  <c r="R713" i="21"/>
  <c r="R1730" i="21"/>
  <c r="R1542" i="21"/>
  <c r="R1242" i="21"/>
  <c r="R1107" i="21"/>
  <c r="S976" i="21"/>
  <c r="T976" i="21" s="1"/>
  <c r="S908" i="21"/>
  <c r="T908" i="21" s="1"/>
  <c r="S1625" i="21"/>
  <c r="T1625" i="21" s="1"/>
  <c r="R1593" i="21"/>
  <c r="R987" i="21"/>
  <c r="S987" i="21"/>
  <c r="T987" i="21" s="1"/>
  <c r="R1292" i="21"/>
  <c r="S1292" i="21"/>
  <c r="T1292" i="21" s="1"/>
  <c r="R1968" i="21"/>
  <c r="S435" i="21"/>
  <c r="T435" i="21" s="1"/>
  <c r="S824" i="21"/>
  <c r="T824" i="21" s="1"/>
  <c r="S1246" i="21"/>
  <c r="T1246" i="21" s="1"/>
  <c r="S441" i="21"/>
  <c r="T441" i="21" s="1"/>
  <c r="S1776" i="21"/>
  <c r="T1776" i="21" s="1"/>
  <c r="S1730" i="21"/>
  <c r="T1730" i="21" s="1"/>
  <c r="R337" i="21"/>
  <c r="R329" i="21"/>
  <c r="R1456" i="21"/>
  <c r="R1801" i="21"/>
  <c r="S1733" i="21"/>
  <c r="T1733" i="21" s="1"/>
  <c r="R442" i="21"/>
  <c r="S1966" i="21"/>
  <c r="T1966" i="21" s="1"/>
  <c r="S1763" i="21"/>
  <c r="T1763" i="21" s="1"/>
  <c r="S126" i="21"/>
  <c r="T126" i="21" s="1"/>
  <c r="R1740" i="21"/>
  <c r="P5" i="21"/>
  <c r="P3" i="21" s="1"/>
  <c r="F20" i="25" s="1"/>
  <c r="R1687" i="21"/>
  <c r="R1800" i="21"/>
  <c r="R1625" i="21"/>
  <c r="R238" i="21"/>
  <c r="R375" i="21"/>
  <c r="S1620" i="21"/>
  <c r="T1620" i="21" s="1"/>
  <c r="R1759" i="21"/>
  <c r="S97" i="21"/>
  <c r="T97" i="21" s="1"/>
  <c r="R1037" i="21"/>
  <c r="R1753" i="21"/>
  <c r="S514" i="21"/>
  <c r="T514" i="21" s="1"/>
  <c r="R122" i="21"/>
  <c r="S1652" i="21"/>
  <c r="T1652" i="21" s="1"/>
  <c r="R762" i="21"/>
  <c r="S416" i="21"/>
  <c r="T416" i="21" s="1"/>
  <c r="R1644" i="21"/>
  <c r="S1958" i="21"/>
  <c r="T1958" i="21" s="1"/>
  <c r="S1402" i="21"/>
  <c r="T1402" i="21" s="1"/>
  <c r="S1546" i="21"/>
  <c r="T1546" i="21" s="1"/>
  <c r="S1238" i="21"/>
  <c r="T1238" i="21" s="1"/>
  <c r="S868" i="21"/>
  <c r="T868" i="21" s="1"/>
  <c r="S1861" i="21"/>
  <c r="T1861" i="21" s="1"/>
  <c r="S753" i="21"/>
  <c r="T753" i="21" s="1"/>
  <c r="S244" i="21"/>
  <c r="T244" i="21" s="1"/>
  <c r="R212" i="21"/>
  <c r="R388" i="21"/>
  <c r="R1436" i="21"/>
  <c r="R1078" i="21"/>
  <c r="R491" i="21"/>
  <c r="R1390" i="21"/>
  <c r="R1313" i="21"/>
  <c r="R1055" i="21"/>
  <c r="R860" i="21"/>
  <c r="R464" i="21"/>
  <c r="S558" i="21"/>
  <c r="T558" i="21" s="1"/>
  <c r="S1419" i="21"/>
  <c r="T1419" i="21" s="1"/>
  <c r="R584" i="21"/>
  <c r="R1918" i="21"/>
  <c r="S1043" i="21"/>
  <c r="T1043" i="21" s="1"/>
  <c r="R655" i="21"/>
  <c r="S360" i="21"/>
  <c r="T360" i="21" s="1"/>
  <c r="R1601" i="21"/>
  <c r="S726" i="21"/>
  <c r="T726" i="21" s="1"/>
  <c r="S1048" i="21"/>
  <c r="T1048" i="21" s="1"/>
  <c r="S1231" i="21"/>
  <c r="T1231" i="21" s="1"/>
  <c r="S1208" i="21"/>
  <c r="T1208" i="21" s="1"/>
  <c r="S879" i="21"/>
  <c r="T879" i="21" s="1"/>
  <c r="S1904" i="21"/>
  <c r="T1904" i="21" s="1"/>
  <c r="S587" i="21"/>
  <c r="T587" i="21" s="1"/>
  <c r="S1356" i="21"/>
  <c r="T1356" i="21" s="1"/>
  <c r="S1252" i="21"/>
  <c r="T1252" i="21" s="1"/>
  <c r="R750" i="21"/>
  <c r="R1155" i="21"/>
  <c r="S1193" i="21"/>
  <c r="T1193" i="21" s="1"/>
  <c r="S170" i="21"/>
  <c r="T170" i="21" s="1"/>
  <c r="R1682" i="21"/>
  <c r="S924" i="21"/>
  <c r="T924" i="21" s="1"/>
  <c r="S1684" i="21"/>
  <c r="T1684" i="21" s="1"/>
  <c r="S674" i="21"/>
  <c r="T674" i="21" s="1"/>
  <c r="S1295" i="21"/>
  <c r="T1295" i="21" s="1"/>
  <c r="R785" i="21"/>
  <c r="R113" i="21"/>
  <c r="S616" i="21"/>
  <c r="T616" i="21" s="1"/>
  <c r="R1047" i="21"/>
  <c r="R961" i="21"/>
  <c r="S95" i="21"/>
  <c r="T95" i="21" s="1"/>
  <c r="S128" i="21"/>
  <c r="T128" i="21" s="1"/>
  <c r="S822" i="21"/>
  <c r="T822" i="21" s="1"/>
  <c r="R1659" i="21"/>
  <c r="R940" i="21"/>
  <c r="S883" i="21"/>
  <c r="T883" i="21" s="1"/>
  <c r="R11" i="21"/>
  <c r="S743" i="21"/>
  <c r="T743" i="21" s="1"/>
  <c r="R900" i="21"/>
  <c r="S1892" i="21"/>
  <c r="T1892" i="21" s="1"/>
  <c r="S387" i="21"/>
  <c r="T387" i="21" s="1"/>
  <c r="S1667" i="21"/>
  <c r="T1667" i="21" s="1"/>
  <c r="S656" i="21"/>
  <c r="T656" i="21" s="1"/>
  <c r="S1385" i="21"/>
  <c r="T1385" i="21" s="1"/>
  <c r="S917" i="21"/>
  <c r="T917" i="21" s="1"/>
  <c r="S702" i="21"/>
  <c r="T702" i="21" s="1"/>
  <c r="R1102" i="21"/>
  <c r="R1188" i="21"/>
  <c r="S1094" i="21"/>
  <c r="T1094" i="21" s="1"/>
  <c r="S44" i="21"/>
  <c r="T44" i="21" s="1"/>
  <c r="R237" i="21"/>
  <c r="R1857" i="21"/>
  <c r="R1726" i="21"/>
  <c r="R721" i="21"/>
  <c r="R1781" i="21"/>
  <c r="R1334" i="21"/>
  <c r="S1379" i="21"/>
  <c r="T1379" i="21" s="1"/>
  <c r="S1346" i="21"/>
  <c r="T1346" i="21" s="1"/>
  <c r="S893" i="21"/>
  <c r="T893" i="21" s="1"/>
  <c r="R1162" i="21"/>
  <c r="S181" i="21"/>
  <c r="T181" i="21" s="1"/>
  <c r="R1867" i="21"/>
  <c r="R693" i="21"/>
  <c r="R642" i="21"/>
  <c r="R1522" i="21"/>
  <c r="S381" i="21"/>
  <c r="T381" i="21" s="1"/>
  <c r="S1583" i="21"/>
  <c r="T1583" i="21" s="1"/>
  <c r="S1378" i="21"/>
  <c r="T1378" i="21" s="1"/>
  <c r="S516" i="21"/>
  <c r="T516" i="21" s="1"/>
  <c r="S1109" i="21"/>
  <c r="T1109" i="21" s="1"/>
  <c r="S1857" i="21"/>
  <c r="T1857" i="21" s="1"/>
  <c r="S1041" i="21"/>
  <c r="T1041" i="21" s="1"/>
  <c r="S1740" i="21"/>
  <c r="T1740" i="21" s="1"/>
  <c r="R1303" i="21"/>
  <c r="S1327" i="21"/>
  <c r="T1327" i="21" s="1"/>
  <c r="R1190" i="21"/>
  <c r="S1481" i="21"/>
  <c r="T1481" i="21" s="1"/>
  <c r="R954" i="21"/>
  <c r="S1549" i="21"/>
  <c r="T1549" i="21" s="1"/>
  <c r="R1562" i="21"/>
  <c r="R408" i="21"/>
  <c r="R738" i="21"/>
  <c r="S1639" i="21"/>
  <c r="T1639" i="21" s="1"/>
  <c r="R234" i="21"/>
  <c r="S1384" i="21"/>
  <c r="T1384" i="21" s="1"/>
  <c r="S1761" i="21"/>
  <c r="T1761" i="21" s="1"/>
  <c r="R692" i="21"/>
  <c r="R1283" i="21"/>
  <c r="R1875" i="21"/>
  <c r="R1789" i="21"/>
  <c r="R864" i="21"/>
  <c r="R17" i="21"/>
  <c r="S1054" i="21"/>
  <c r="T1054" i="21" s="1"/>
  <c r="R333" i="21"/>
  <c r="R1622" i="21"/>
  <c r="R315" i="21"/>
  <c r="R1900" i="21"/>
  <c r="S357" i="21"/>
  <c r="T357" i="21" s="1"/>
  <c r="R706" i="21"/>
  <c r="R647" i="21"/>
  <c r="R1099" i="21"/>
  <c r="R1749" i="21"/>
  <c r="S494" i="21"/>
  <c r="T494" i="21" s="1"/>
  <c r="R850" i="21"/>
  <c r="S1703" i="21"/>
  <c r="T1703" i="21" s="1"/>
  <c r="S408" i="21"/>
  <c r="T408" i="21" s="1"/>
  <c r="R1355" i="21"/>
  <c r="R566" i="21"/>
  <c r="R619" i="21"/>
  <c r="R498" i="21"/>
  <c r="R1481" i="21"/>
  <c r="R404" i="21"/>
  <c r="R193" i="21"/>
  <c r="S1785" i="21"/>
  <c r="T1785" i="21" s="1"/>
  <c r="S878" i="21"/>
  <c r="T878" i="21" s="1"/>
  <c r="R588" i="21"/>
  <c r="S1001" i="21"/>
  <c r="T1001" i="21" s="1"/>
  <c r="R622" i="21"/>
  <c r="R1850" i="21"/>
  <c r="R908" i="21"/>
  <c r="R1799" i="21"/>
  <c r="R909" i="21"/>
  <c r="R403" i="21"/>
  <c r="R1833" i="21"/>
  <c r="S1376" i="21"/>
  <c r="T1376" i="21" s="1"/>
  <c r="R1256" i="21"/>
  <c r="R1584" i="21"/>
  <c r="S731" i="21"/>
  <c r="T731" i="21" s="1"/>
  <c r="R1530" i="21"/>
  <c r="R1443" i="21"/>
  <c r="R1680" i="21"/>
  <c r="S1744" i="21"/>
  <c r="T1744" i="21" s="1"/>
  <c r="S617" i="21"/>
  <c r="T617" i="21" s="1"/>
  <c r="R1971" i="21"/>
  <c r="R1079" i="21"/>
  <c r="R629" i="21"/>
  <c r="R226" i="21"/>
  <c r="R1035" i="21"/>
  <c r="R716" i="21"/>
  <c r="S1572" i="21"/>
  <c r="T1572" i="21" s="1"/>
  <c r="R1381" i="21"/>
  <c r="R300" i="21"/>
  <c r="R532" i="21"/>
  <c r="R2010" i="21"/>
  <c r="R26" i="21"/>
  <c r="R821" i="21"/>
  <c r="R1432" i="21"/>
  <c r="R1714" i="21"/>
  <c r="R1002" i="21"/>
  <c r="S1752" i="21"/>
  <c r="T1752" i="21" s="1"/>
  <c r="R90" i="21"/>
  <c r="S659" i="21"/>
  <c r="T659" i="21" s="1"/>
  <c r="R915" i="21"/>
  <c r="R976" i="21"/>
  <c r="R687" i="21"/>
  <c r="S143" i="21"/>
  <c r="T143" i="21" s="1"/>
  <c r="S1692" i="21"/>
  <c r="T1692" i="21" s="1"/>
  <c r="R1089" i="21"/>
  <c r="R960" i="21"/>
  <c r="R830" i="21"/>
  <c r="R1660" i="21"/>
  <c r="R488" i="21"/>
  <c r="R1057" i="21"/>
  <c r="R1163" i="21"/>
  <c r="R886" i="21"/>
  <c r="S735" i="21"/>
  <c r="T735" i="21" s="1"/>
  <c r="R255" i="21"/>
  <c r="R549" i="21"/>
  <c r="R560" i="21"/>
  <c r="R1410" i="21"/>
  <c r="R1747" i="21"/>
  <c r="R1906" i="21"/>
  <c r="R247" i="21"/>
  <c r="R1321" i="21"/>
  <c r="S747" i="21"/>
  <c r="T747" i="21" s="1"/>
  <c r="R1328" i="21"/>
  <c r="S1120" i="21"/>
  <c r="T1120" i="21" s="1"/>
  <c r="R179" i="21"/>
  <c r="R1388" i="21"/>
  <c r="R64" i="21"/>
  <c r="R1282" i="21"/>
  <c r="R1065" i="21"/>
  <c r="R2004" i="21"/>
  <c r="R847" i="21"/>
  <c r="R1634" i="21"/>
  <c r="R595" i="21"/>
  <c r="R562" i="21"/>
  <c r="R328" i="21"/>
  <c r="R1879" i="21"/>
  <c r="S1148" i="21"/>
  <c r="T1148" i="21" s="1"/>
  <c r="R1710" i="21"/>
  <c r="R948" i="21"/>
  <c r="R1882" i="21"/>
  <c r="S1536" i="21"/>
  <c r="T1536" i="21" s="1"/>
  <c r="S1545" i="21"/>
  <c r="T1545" i="21" s="1"/>
  <c r="R1281" i="21"/>
  <c r="R545" i="21"/>
  <c r="S204" i="21"/>
  <c r="T204" i="21" s="1"/>
  <c r="R662" i="21"/>
  <c r="S364" i="21"/>
  <c r="T364" i="21" s="1"/>
  <c r="S1169" i="21"/>
  <c r="T1169" i="21" s="1"/>
  <c r="R400" i="21"/>
  <c r="R991" i="21"/>
  <c r="R2008" i="21"/>
  <c r="R970" i="21"/>
  <c r="R1007" i="21"/>
  <c r="R663" i="21"/>
  <c r="R173" i="21"/>
  <c r="R596" i="21"/>
  <c r="S596" i="21"/>
  <c r="T596" i="21" s="1"/>
  <c r="R295" i="21"/>
  <c r="R796" i="21"/>
  <c r="R723" i="21"/>
  <c r="S233" i="21"/>
  <c r="T233" i="21" s="1"/>
  <c r="R209" i="21"/>
  <c r="S312" i="21"/>
  <c r="T312" i="21" s="1"/>
  <c r="S1308" i="21"/>
  <c r="T1308" i="21" s="1"/>
  <c r="S1760" i="21"/>
  <c r="T1760" i="21" s="1"/>
  <c r="S1082" i="21"/>
  <c r="T1082" i="21" s="1"/>
  <c r="R914" i="21"/>
  <c r="S314" i="21"/>
  <c r="T314" i="21" s="1"/>
  <c r="S149" i="21"/>
  <c r="T149" i="21" s="1"/>
  <c r="R1510" i="21"/>
  <c r="R1932" i="21"/>
  <c r="S1925" i="21"/>
  <c r="T1925" i="21" s="1"/>
  <c r="R784" i="21"/>
  <c r="S283" i="21"/>
  <c r="T283" i="21" s="1"/>
  <c r="R89" i="21"/>
  <c r="R450" i="21"/>
  <c r="R200" i="21"/>
  <c r="R1694" i="21"/>
  <c r="R1699" i="21"/>
  <c r="R1085" i="21"/>
  <c r="R1022" i="21"/>
  <c r="R144" i="21"/>
  <c r="R1288" i="21"/>
  <c r="R1415" i="21"/>
  <c r="S1839" i="21"/>
  <c r="T1839" i="21" s="1"/>
  <c r="R1905" i="21"/>
  <c r="R541" i="21"/>
  <c r="R1270" i="21"/>
  <c r="R165" i="21"/>
  <c r="R1341" i="21"/>
  <c r="R1514" i="21"/>
  <c r="S1464" i="21"/>
  <c r="T1464" i="21" s="1"/>
  <c r="S1096" i="21"/>
  <c r="T1096" i="21" s="1"/>
  <c r="R195" i="21"/>
  <c r="R324" i="21"/>
  <c r="S612" i="21"/>
  <c r="T612" i="21" s="1"/>
  <c r="S307" i="21"/>
  <c r="T307" i="21" s="1"/>
  <c r="R275" i="21"/>
  <c r="S2003" i="21"/>
  <c r="T2003" i="21" s="1"/>
  <c r="R697" i="21"/>
  <c r="R717" i="21"/>
  <c r="R1160" i="21"/>
  <c r="S1697" i="21"/>
  <c r="T1697" i="21" s="1"/>
  <c r="R862" i="21"/>
  <c r="S1835" i="21"/>
  <c r="T1835" i="21" s="1"/>
  <c r="S773" i="21"/>
  <c r="T773" i="21" s="1"/>
  <c r="S1368" i="21"/>
  <c r="T1368" i="21" s="1"/>
  <c r="S733" i="21"/>
  <c r="T733" i="21" s="1"/>
  <c r="S1737" i="21"/>
  <c r="T1737" i="21" s="1"/>
  <c r="S673" i="21"/>
  <c r="T673" i="21" s="1"/>
  <c r="S2006" i="21"/>
  <c r="T2006" i="21" s="1"/>
  <c r="S1501" i="21"/>
  <c r="T1501" i="21" s="1"/>
  <c r="S25" i="21"/>
  <c r="T25" i="21" s="1"/>
  <c r="S938" i="21"/>
  <c r="T938" i="21" s="1"/>
  <c r="S839" i="21"/>
  <c r="T839" i="21" s="1"/>
  <c r="S689" i="21"/>
  <c r="T689" i="21" s="1"/>
  <c r="S1340" i="21"/>
  <c r="T1340" i="21" s="1"/>
  <c r="S1643" i="21"/>
  <c r="T1643" i="21" s="1"/>
  <c r="S903" i="21"/>
  <c r="T903" i="21" s="1"/>
  <c r="S1930" i="21"/>
  <c r="T1930" i="21" s="1"/>
  <c r="R1585" i="21"/>
  <c r="S1606" i="21"/>
  <c r="T1606" i="21" s="1"/>
  <c r="S513" i="21"/>
  <c r="T513" i="21" s="1"/>
  <c r="S1547" i="21"/>
  <c r="T1547" i="21" s="1"/>
  <c r="S1156" i="21"/>
  <c r="T1156" i="21" s="1"/>
  <c r="S563" i="21"/>
  <c r="T563" i="21" s="1"/>
  <c r="S1081" i="21"/>
  <c r="T1081" i="21" s="1"/>
  <c r="R499" i="21"/>
  <c r="S141" i="21"/>
  <c r="T141" i="21" s="1"/>
  <c r="R97" i="21"/>
  <c r="S402" i="21"/>
  <c r="T402" i="21" s="1"/>
  <c r="R676" i="21"/>
  <c r="R1174" i="21"/>
  <c r="R250" i="21"/>
  <c r="S1425" i="21"/>
  <c r="T1425" i="21" s="1"/>
  <c r="S445" i="21"/>
  <c r="T445" i="21" s="1"/>
  <c r="R1705" i="21"/>
  <c r="R171" i="21"/>
  <c r="R740" i="21"/>
  <c r="S281" i="21"/>
  <c r="T281" i="21" s="1"/>
  <c r="R550" i="21"/>
  <c r="R838" i="21"/>
  <c r="R904" i="21"/>
  <c r="S848" i="21"/>
  <c r="T848" i="21" s="1"/>
  <c r="S645" i="21"/>
  <c r="T645" i="21" s="1"/>
  <c r="R768" i="21"/>
  <c r="R1156" i="21"/>
  <c r="S395" i="21"/>
  <c r="T395" i="21" s="1"/>
  <c r="R334" i="21"/>
  <c r="S809" i="21"/>
  <c r="T809" i="21" s="1"/>
  <c r="R517" i="21"/>
  <c r="S1348" i="21"/>
  <c r="T1348" i="21" s="1"/>
  <c r="R513" i="21"/>
  <c r="R1263" i="21"/>
  <c r="R1739" i="21"/>
  <c r="S201" i="21"/>
  <c r="T201" i="21" s="1"/>
  <c r="S977" i="21"/>
  <c r="T977" i="21" s="1"/>
  <c r="S340" i="21"/>
  <c r="T340" i="21" s="1"/>
  <c r="S370" i="21"/>
  <c r="T370" i="21" s="1"/>
  <c r="R227" i="21"/>
  <c r="S1649" i="21"/>
  <c r="T1649" i="21" s="1"/>
  <c r="S27" i="21"/>
  <c r="T27" i="21" s="1"/>
  <c r="S254" i="21"/>
  <c r="T254" i="21" s="1"/>
  <c r="S66" i="21"/>
  <c r="T66" i="21" s="1"/>
  <c r="R1646" i="21"/>
  <c r="R1977" i="21"/>
  <c r="S985" i="21"/>
  <c r="T985" i="21" s="1"/>
  <c r="S457" i="21"/>
  <c r="T457" i="21" s="1"/>
  <c r="R401" i="21"/>
  <c r="S1718" i="21"/>
  <c r="T1718" i="21" s="1"/>
  <c r="S98" i="21"/>
  <c r="T98" i="21" s="1"/>
  <c r="S1621" i="21"/>
  <c r="T1621" i="21" s="1"/>
  <c r="S1768" i="21"/>
  <c r="T1768" i="21" s="1"/>
  <c r="S624" i="21"/>
  <c r="T624" i="21" s="1"/>
  <c r="R1276" i="21"/>
  <c r="R1243" i="21"/>
  <c r="R1938" i="21"/>
  <c r="R807" i="21"/>
  <c r="R1933" i="21"/>
  <c r="R1656" i="21"/>
  <c r="R347" i="21"/>
  <c r="S1594" i="21"/>
  <c r="T1594" i="21" s="1"/>
  <c r="S293" i="21"/>
  <c r="T293" i="21" s="1"/>
  <c r="R1257" i="21"/>
  <c r="S1728" i="21"/>
  <c r="T1728" i="21" s="1"/>
  <c r="S905" i="21"/>
  <c r="T905" i="21" s="1"/>
  <c r="R1490" i="21"/>
  <c r="S625" i="21"/>
  <c r="T625" i="21" s="1"/>
  <c r="S1454" i="21"/>
  <c r="T1454" i="21" s="1"/>
  <c r="R1663" i="21"/>
  <c r="R906" i="21"/>
  <c r="R1344" i="21"/>
  <c r="R1071" i="21"/>
  <c r="S1333" i="21"/>
  <c r="T1333" i="21" s="1"/>
  <c r="S1062" i="21"/>
  <c r="T1062" i="21" s="1"/>
  <c r="R1062" i="21"/>
  <c r="R13" i="21"/>
  <c r="R475" i="21"/>
  <c r="S1803" i="21"/>
  <c r="T1803" i="21" s="1"/>
  <c r="R1959" i="21"/>
  <c r="R1354" i="21"/>
  <c r="S1917" i="21"/>
  <c r="T1917" i="21" s="1"/>
  <c r="S943" i="21"/>
  <c r="T943" i="21" s="1"/>
  <c r="R1993" i="21"/>
  <c r="R1489" i="21"/>
  <c r="R1431" i="21"/>
  <c r="S472" i="21"/>
  <c r="T472" i="21" s="1"/>
  <c r="S714" i="21"/>
  <c r="T714" i="21" s="1"/>
  <c r="R703" i="21"/>
  <c r="S1787" i="21"/>
  <c r="T1787" i="21" s="1"/>
  <c r="R1459" i="21"/>
  <c r="R1837" i="21"/>
  <c r="S1775" i="21"/>
  <c r="T1775" i="21" s="1"/>
  <c r="R1735" i="21"/>
  <c r="R868" i="21"/>
  <c r="S1514" i="21"/>
  <c r="T1514" i="21" s="1"/>
  <c r="R468" i="21"/>
  <c r="R459" i="21"/>
  <c r="R398" i="21"/>
  <c r="R1873" i="21"/>
  <c r="R1861" i="21"/>
  <c r="R1319" i="21"/>
  <c r="S1956" i="21"/>
  <c r="T1956" i="21" s="1"/>
  <c r="S1807" i="21"/>
  <c r="T1807" i="21" s="1"/>
  <c r="R1589" i="21"/>
  <c r="S529" i="21"/>
  <c r="T529" i="21" s="1"/>
  <c r="R1504" i="21"/>
  <c r="S1051" i="21"/>
  <c r="T1051" i="21" s="1"/>
  <c r="S1736" i="21"/>
  <c r="T1736" i="21" s="1"/>
  <c r="R867" i="21"/>
  <c r="S1008" i="21"/>
  <c r="T1008" i="21" s="1"/>
  <c r="R350" i="21"/>
  <c r="R949" i="21"/>
  <c r="S280" i="21"/>
  <c r="T280" i="21" s="1"/>
  <c r="S581" i="21"/>
  <c r="T581" i="21" s="1"/>
  <c r="R31" i="21"/>
  <c r="R304" i="21"/>
  <c r="R757" i="21"/>
  <c r="S43" i="21"/>
  <c r="T43" i="21" s="1"/>
  <c r="S1901" i="21"/>
  <c r="T1901" i="21" s="1"/>
  <c r="R1849" i="21"/>
  <c r="R581" i="21"/>
  <c r="R881" i="21"/>
  <c r="R412" i="21"/>
  <c r="S1918" i="21"/>
  <c r="T1918" i="21" s="1"/>
  <c r="S1285" i="21"/>
  <c r="T1285" i="21" s="1"/>
  <c r="R986" i="21"/>
  <c r="R477" i="21"/>
  <c r="R787" i="21"/>
  <c r="S1142" i="21"/>
  <c r="T1142" i="21" s="1"/>
  <c r="R556" i="21"/>
  <c r="R1782" i="21"/>
  <c r="R271" i="21"/>
  <c r="R15" i="21"/>
  <c r="R221" i="21"/>
  <c r="S986" i="21"/>
  <c r="T986" i="21" s="1"/>
  <c r="R934" i="21"/>
  <c r="R1915" i="21"/>
  <c r="R1428" i="21"/>
  <c r="S1255" i="21"/>
  <c r="T1255" i="21" s="1"/>
  <c r="R1182" i="21"/>
  <c r="R249" i="21"/>
  <c r="R1311" i="21"/>
  <c r="R1119" i="21"/>
  <c r="S309" i="21"/>
  <c r="T309" i="21" s="1"/>
  <c r="R1612" i="21"/>
  <c r="R183" i="21"/>
  <c r="R1655" i="21"/>
  <c r="R99" i="21"/>
  <c r="S1393" i="21"/>
  <c r="T1393" i="21" s="1"/>
  <c r="R1409" i="21"/>
  <c r="R280" i="21"/>
  <c r="R1596" i="21"/>
  <c r="S1465" i="21"/>
  <c r="T1465" i="21" s="1"/>
  <c r="R1870" i="21"/>
  <c r="S1163" i="21"/>
  <c r="T1163" i="21" s="1"/>
  <c r="S333" i="21"/>
  <c r="T333" i="21" s="1"/>
  <c r="R116" i="21"/>
  <c r="R942" i="21"/>
  <c r="R1325" i="21"/>
  <c r="R84" i="21"/>
  <c r="R199" i="21"/>
  <c r="R944" i="21"/>
  <c r="R1798" i="21"/>
  <c r="S112" i="21"/>
  <c r="T112" i="21" s="1"/>
  <c r="S1748" i="21"/>
  <c r="T1748" i="21" s="1"/>
  <c r="R1858" i="21"/>
  <c r="R570" i="21"/>
  <c r="R180" i="21"/>
  <c r="R1362" i="21"/>
  <c r="S730" i="21"/>
  <c r="T730" i="21" s="1"/>
  <c r="R1771" i="21"/>
  <c r="S677" i="21"/>
  <c r="T677" i="21" s="1"/>
  <c r="R202" i="21"/>
  <c r="S1420" i="21"/>
  <c r="T1420" i="21" s="1"/>
  <c r="R1420" i="21"/>
  <c r="R1407" i="21"/>
  <c r="R1320" i="21"/>
  <c r="S1320" i="21"/>
  <c r="T1320" i="21" s="1"/>
  <c r="R1770" i="21"/>
  <c r="S1770" i="21"/>
  <c r="T1770" i="21" s="1"/>
  <c r="R1461" i="21"/>
  <c r="S1461" i="21"/>
  <c r="T1461" i="21" s="1"/>
  <c r="R1677" i="21"/>
  <c r="R243" i="21"/>
  <c r="S243" i="21"/>
  <c r="T243" i="21" s="1"/>
  <c r="R1417" i="21"/>
  <c r="R1796" i="21"/>
  <c r="S1871" i="21"/>
  <c r="T1871" i="21" s="1"/>
  <c r="R1871" i="21"/>
  <c r="R1488" i="21"/>
  <c r="R411" i="21"/>
  <c r="R538" i="21"/>
  <c r="R207" i="21"/>
  <c r="S207" i="21"/>
  <c r="T207" i="21" s="1"/>
  <c r="R1315" i="21"/>
  <c r="S1315" i="21"/>
  <c r="T1315" i="21" s="1"/>
  <c r="R978" i="21"/>
  <c r="R1604" i="21"/>
  <c r="S1409" i="21"/>
  <c r="T1409" i="21" s="1"/>
  <c r="S1714" i="21"/>
  <c r="T1714" i="21" s="1"/>
  <c r="S1875" i="21"/>
  <c r="T1875" i="21" s="1"/>
  <c r="S499" i="21"/>
  <c r="T499" i="21" s="1"/>
  <c r="S1089" i="21"/>
  <c r="T1089" i="21" s="1"/>
  <c r="R1545" i="21"/>
  <c r="R1393" i="21"/>
  <c r="R263" i="21"/>
  <c r="R677" i="21"/>
  <c r="R1563" i="21"/>
  <c r="R587" i="21"/>
  <c r="R1631" i="21"/>
  <c r="R136" i="21"/>
  <c r="R40" i="21"/>
  <c r="R1974" i="21"/>
  <c r="R985" i="21"/>
  <c r="R1698" i="21"/>
  <c r="S361" i="21"/>
  <c r="T361" i="21" s="1"/>
  <c r="R1549" i="21"/>
  <c r="S586" i="21"/>
  <c r="T586" i="21" s="1"/>
  <c r="S1401" i="21"/>
  <c r="T1401" i="21" s="1"/>
  <c r="R1416" i="21"/>
  <c r="R50" i="21"/>
  <c r="R992" i="21"/>
  <c r="S1565" i="21"/>
  <c r="T1565" i="21" s="1"/>
  <c r="R939" i="21"/>
  <c r="S1548" i="21"/>
  <c r="T1548" i="21" s="1"/>
  <c r="R485" i="21"/>
  <c r="R1109" i="21"/>
  <c r="S1889" i="21"/>
  <c r="T1889" i="21" s="1"/>
  <c r="R1627" i="21"/>
  <c r="R1852" i="21"/>
  <c r="R1692" i="21"/>
  <c r="R143" i="21"/>
  <c r="R543" i="21"/>
  <c r="R368" i="21"/>
  <c r="R866" i="21"/>
  <c r="R730" i="21"/>
  <c r="R1703" i="21"/>
  <c r="R1941" i="21"/>
  <c r="R1880" i="21"/>
  <c r="S1967" i="21"/>
  <c r="T1967" i="21" s="1"/>
  <c r="R975" i="21"/>
  <c r="R1100" i="21"/>
  <c r="R1197" i="21"/>
  <c r="R1896" i="21"/>
  <c r="R1886" i="21"/>
  <c r="R1691" i="21"/>
  <c r="S1854" i="21"/>
  <c r="T1854" i="21" s="1"/>
  <c r="R1854" i="21"/>
  <c r="R1148" i="21"/>
  <c r="R1761" i="21"/>
  <c r="S1266" i="21"/>
  <c r="T1266" i="21" s="1"/>
  <c r="R610" i="21"/>
  <c r="R1706" i="21"/>
  <c r="R149" i="21"/>
  <c r="S1723" i="21"/>
  <c r="T1723" i="21" s="1"/>
  <c r="R1054" i="21"/>
  <c r="R531" i="21"/>
  <c r="S531" i="21"/>
  <c r="T531" i="21" s="1"/>
  <c r="R1595" i="21"/>
  <c r="R445" i="21"/>
  <c r="R2005" i="21"/>
  <c r="S631" i="21"/>
  <c r="T631" i="21" s="1"/>
  <c r="R631" i="21"/>
  <c r="R455" i="21"/>
  <c r="S776" i="21"/>
  <c r="T776" i="21" s="1"/>
  <c r="R776" i="21"/>
  <c r="S1558" i="21"/>
  <c r="T1558" i="21" s="1"/>
  <c r="R1558" i="21"/>
  <c r="R1141" i="21"/>
  <c r="S1141" i="21"/>
  <c r="T1141" i="21" s="1"/>
  <c r="R875" i="21"/>
  <c r="R563" i="21"/>
  <c r="R1008" i="21"/>
  <c r="R1213" i="21"/>
  <c r="R694" i="21"/>
  <c r="R771" i="21"/>
  <c r="S1182" i="21"/>
  <c r="T1182" i="21" s="1"/>
  <c r="S1695" i="21"/>
  <c r="T1695" i="21" s="1"/>
  <c r="S991" i="21"/>
  <c r="T991" i="21" s="1"/>
  <c r="S1334" i="21"/>
  <c r="T1334" i="21" s="1"/>
  <c r="S1057" i="21"/>
  <c r="T1057" i="21" s="1"/>
  <c r="S1584" i="21"/>
  <c r="T1584" i="21" s="1"/>
  <c r="S1858" i="21"/>
  <c r="T1858" i="21" s="1"/>
  <c r="S906" i="21"/>
  <c r="T906" i="21" s="1"/>
  <c r="S295" i="21"/>
  <c r="T295" i="21" s="1"/>
  <c r="S1838" i="21"/>
  <c r="T1838" i="21" s="1"/>
  <c r="S1933" i="21"/>
  <c r="T1933" i="21" s="1"/>
  <c r="S1282" i="21"/>
  <c r="T1282" i="21" s="1"/>
  <c r="S334" i="21"/>
  <c r="T334" i="21" s="1"/>
  <c r="S1915" i="21"/>
  <c r="T1915" i="21" s="1"/>
  <c r="S550" i="21"/>
  <c r="T550" i="21" s="1"/>
  <c r="S1705" i="21"/>
  <c r="T1705" i="21" s="1"/>
  <c r="R1727" i="21"/>
  <c r="R731" i="21"/>
  <c r="R957" i="21"/>
  <c r="S206" i="21"/>
  <c r="T206" i="21" s="1"/>
  <c r="R417" i="21"/>
  <c r="R52" i="21"/>
  <c r="R1780" i="21"/>
  <c r="R885" i="21"/>
  <c r="S430" i="21"/>
  <c r="T430" i="21" s="1"/>
  <c r="R752" i="21"/>
  <c r="R1439" i="21"/>
  <c r="R1445" i="21"/>
  <c r="S575" i="21"/>
  <c r="T575" i="21" s="1"/>
  <c r="R478" i="21"/>
  <c r="R462" i="21"/>
  <c r="R1475" i="21"/>
  <c r="S358" i="21"/>
  <c r="T358" i="21" s="1"/>
  <c r="R820" i="21"/>
  <c r="S1507" i="21"/>
  <c r="T1507" i="21" s="1"/>
  <c r="S1126" i="21"/>
  <c r="T1126" i="21" s="1"/>
  <c r="R951" i="21"/>
  <c r="R349" i="21"/>
  <c r="R819" i="21"/>
  <c r="S87" i="21"/>
  <c r="T87" i="21" s="1"/>
  <c r="R1690" i="21"/>
  <c r="R1228" i="21"/>
  <c r="R1323" i="21"/>
  <c r="R1988" i="21"/>
  <c r="R1931" i="21"/>
  <c r="R1093" i="21"/>
  <c r="R1869" i="21"/>
  <c r="R1173" i="21"/>
  <c r="R1042" i="21"/>
  <c r="R1379" i="21"/>
  <c r="R1794" i="21"/>
  <c r="R1921" i="21"/>
  <c r="R1028" i="21"/>
  <c r="R842" i="21"/>
  <c r="R1667" i="21"/>
  <c r="R1236" i="21"/>
  <c r="S601" i="21"/>
  <c r="T601" i="21" s="1"/>
  <c r="R1329" i="21"/>
  <c r="R381" i="21"/>
  <c r="R467" i="21"/>
  <c r="R1828" i="21"/>
  <c r="R1732" i="21"/>
  <c r="S974" i="21"/>
  <c r="T974" i="21" s="1"/>
  <c r="R1661" i="21"/>
  <c r="S635" i="21"/>
  <c r="T635" i="21" s="1"/>
  <c r="R1842" i="21"/>
  <c r="R1987" i="21"/>
  <c r="R1189" i="21"/>
  <c r="R705" i="21"/>
  <c r="S1696" i="21"/>
  <c r="T1696" i="21" s="1"/>
  <c r="R817" i="21"/>
  <c r="S1460" i="21"/>
  <c r="T1460" i="21" s="1"/>
  <c r="S956" i="21"/>
  <c r="T956" i="21" s="1"/>
  <c r="R242" i="21"/>
  <c r="R192" i="21"/>
  <c r="R1194" i="21"/>
  <c r="R93" i="21"/>
  <c r="S100" i="21"/>
  <c r="T100" i="21" s="1"/>
  <c r="R1755" i="21"/>
  <c r="R1658" i="21"/>
  <c r="R569" i="21"/>
  <c r="R1123" i="21"/>
  <c r="R732" i="21"/>
  <c r="R1944" i="21"/>
  <c r="R1184" i="21"/>
  <c r="R628" i="21"/>
  <c r="R748" i="21"/>
  <c r="R667" i="21"/>
  <c r="R1783" i="21"/>
  <c r="S1783" i="21"/>
  <c r="T1783" i="21" s="1"/>
  <c r="R680" i="21"/>
  <c r="R85" i="21"/>
  <c r="S1398" i="21"/>
  <c r="T1398" i="21" s="1"/>
  <c r="S1794" i="21"/>
  <c r="T1794" i="21" s="1"/>
  <c r="S376" i="21"/>
  <c r="T376" i="21" s="1"/>
  <c r="R1346" i="21"/>
  <c r="R409" i="21"/>
  <c r="R620" i="21"/>
  <c r="R883" i="21"/>
  <c r="R175" i="21"/>
  <c r="R763" i="21"/>
  <c r="R348" i="21"/>
  <c r="R586" i="21"/>
  <c r="R62" i="21"/>
  <c r="R1713" i="21"/>
  <c r="R1222" i="21"/>
  <c r="R112" i="21"/>
  <c r="R251" i="21"/>
  <c r="R833" i="21"/>
  <c r="R555" i="21"/>
  <c r="S899" i="21"/>
  <c r="T899" i="21" s="1"/>
  <c r="R1161" i="21"/>
  <c r="R1371" i="21"/>
  <c r="R167" i="21"/>
  <c r="R1936" i="21"/>
  <c r="S672" i="21"/>
  <c r="T672" i="21" s="1"/>
  <c r="R1104" i="21"/>
  <c r="S1158" i="21"/>
  <c r="T1158" i="21" s="1"/>
  <c r="S1205" i="21"/>
  <c r="T1205" i="21" s="1"/>
  <c r="R916" i="21"/>
  <c r="S225" i="21"/>
  <c r="T225" i="21" s="1"/>
  <c r="R60" i="21"/>
  <c r="R522" i="21"/>
  <c r="R508" i="21"/>
  <c r="R232" i="21"/>
  <c r="R95" i="21"/>
  <c r="R935" i="21"/>
  <c r="R1762" i="21"/>
  <c r="R158" i="21"/>
  <c r="R1983" i="21"/>
  <c r="R387" i="21"/>
  <c r="R643" i="21"/>
  <c r="R38" i="21"/>
  <c r="R933" i="21"/>
  <c r="R147" i="21"/>
  <c r="R1216" i="21"/>
  <c r="R1358" i="21"/>
  <c r="R1385" i="21"/>
  <c r="R20" i="21"/>
  <c r="R1786" i="21"/>
  <c r="R994" i="21"/>
  <c r="R917" i="21"/>
  <c r="R702" i="21"/>
  <c r="S1445" i="21"/>
  <c r="T1445" i="21" s="1"/>
  <c r="S788" i="21"/>
  <c r="T788" i="21" s="1"/>
  <c r="R1577" i="21"/>
  <c r="R887" i="21"/>
  <c r="R469" i="21"/>
  <c r="R600" i="21"/>
  <c r="R1676" i="21"/>
  <c r="R792" i="21"/>
  <c r="R982" i="21"/>
  <c r="R125" i="21"/>
  <c r="R482" i="21"/>
  <c r="S166" i="21"/>
  <c r="T166" i="21" s="1"/>
  <c r="R688" i="21"/>
  <c r="R1168" i="21"/>
  <c r="S951" i="21"/>
  <c r="T951" i="21" s="1"/>
  <c r="R989" i="21"/>
  <c r="R1180" i="21"/>
  <c r="R1508" i="21"/>
  <c r="R1094" i="21"/>
  <c r="R278" i="21"/>
  <c r="R252" i="21"/>
  <c r="R1113" i="21"/>
  <c r="R1468" i="21"/>
  <c r="R44" i="21"/>
  <c r="R197" i="21"/>
  <c r="R1716" i="21"/>
  <c r="S14" i="21"/>
  <c r="T14" i="21" s="1"/>
  <c r="S55" i="21"/>
  <c r="T55" i="21" s="1"/>
  <c r="S1162" i="21"/>
  <c r="T1162" i="21" s="1"/>
  <c r="S1693" i="21"/>
  <c r="T1693" i="21" s="1"/>
  <c r="S1036" i="21"/>
  <c r="T1036" i="21" s="1"/>
  <c r="R1939" i="21"/>
  <c r="R1878" i="21"/>
  <c r="R92" i="21"/>
  <c r="S958" i="21"/>
  <c r="T958" i="21" s="1"/>
  <c r="R30" i="21"/>
  <c r="S745" i="21"/>
  <c r="T745" i="21" s="1"/>
  <c r="R1285" i="21"/>
  <c r="R753" i="21"/>
  <c r="R1901" i="21"/>
  <c r="R1024" i="21"/>
  <c r="S1646" i="21"/>
  <c r="T1646" i="21" s="1"/>
  <c r="R214" i="21"/>
  <c r="R1519" i="21"/>
  <c r="S1440" i="21"/>
  <c r="T1440" i="21" s="1"/>
  <c r="S1337" i="21"/>
  <c r="T1337" i="21" s="1"/>
  <c r="S214" i="21"/>
  <c r="T214" i="21" s="1"/>
  <c r="S1494" i="21"/>
  <c r="T1494" i="21" s="1"/>
  <c r="R1111" i="21"/>
  <c r="S338" i="21"/>
  <c r="T338" i="21" s="1"/>
  <c r="R884" i="21"/>
  <c r="R332" i="21"/>
  <c r="R224" i="21"/>
  <c r="R681" i="21"/>
  <c r="S132" i="21"/>
  <c r="T132" i="21" s="1"/>
  <c r="S1147" i="21"/>
  <c r="T1147" i="21" s="1"/>
  <c r="R1529" i="21"/>
  <c r="R1075" i="21"/>
  <c r="R719" i="21"/>
  <c r="S1601" i="21"/>
  <c r="T1601" i="21" s="1"/>
  <c r="R155" i="21"/>
  <c r="S37" i="21"/>
  <c r="T37" i="21" s="1"/>
  <c r="S1474" i="21"/>
  <c r="T1474" i="21" s="1"/>
  <c r="S1883" i="21"/>
  <c r="T1883" i="21" s="1"/>
  <c r="R878" i="21"/>
  <c r="R369" i="21"/>
  <c r="R1744" i="21"/>
  <c r="R359" i="21"/>
  <c r="R1978" i="21"/>
  <c r="S1480" i="21"/>
  <c r="T1480" i="21" s="1"/>
  <c r="R924" i="21"/>
  <c r="S297" i="21"/>
  <c r="T297" i="21" s="1"/>
  <c r="R564" i="21"/>
  <c r="S831" i="21"/>
  <c r="T831" i="21" s="1"/>
  <c r="S123" i="21"/>
  <c r="T123" i="21" s="1"/>
  <c r="R1559" i="21"/>
  <c r="R109" i="21"/>
  <c r="S814" i="21"/>
  <c r="T814" i="21" s="1"/>
  <c r="S259" i="21"/>
  <c r="T259" i="21" s="1"/>
  <c r="S1271" i="21"/>
  <c r="T1271" i="21" s="1"/>
  <c r="R973" i="21"/>
  <c r="R1668" i="21"/>
  <c r="R857" i="21"/>
  <c r="S177" i="21"/>
  <c r="T177" i="21" s="1"/>
  <c r="S69" i="21"/>
  <c r="T69" i="21" s="1"/>
  <c r="R1308" i="21"/>
  <c r="S1493" i="21"/>
  <c r="T1493" i="21" s="1"/>
  <c r="R1122" i="21"/>
  <c r="S421" i="21"/>
  <c r="T421" i="21" s="1"/>
  <c r="S602" i="21"/>
  <c r="T602" i="21" s="1"/>
  <c r="R1925" i="21"/>
  <c r="S784" i="21"/>
  <c r="T784" i="21" s="1"/>
  <c r="R1899" i="21"/>
  <c r="R495" i="21"/>
  <c r="R801" i="21"/>
  <c r="S1769" i="21"/>
  <c r="T1769" i="21" s="1"/>
  <c r="R1245" i="21"/>
  <c r="S530" i="21"/>
  <c r="T530" i="21" s="1"/>
  <c r="S423" i="21"/>
  <c r="T423" i="21" s="1"/>
  <c r="R394" i="21"/>
  <c r="R1743" i="21"/>
  <c r="S1301" i="21"/>
  <c r="T1301" i="21" s="1"/>
  <c r="R1360" i="21"/>
  <c r="R46" i="21"/>
  <c r="S1189" i="21"/>
  <c r="T1189" i="21" s="1"/>
  <c r="R325" i="21"/>
  <c r="S1934" i="21"/>
  <c r="T1934" i="21" s="1"/>
  <c r="S1273" i="21"/>
  <c r="T1273" i="21" s="1"/>
  <c r="S1483" i="21"/>
  <c r="T1483" i="21" s="1"/>
  <c r="S1564" i="21"/>
  <c r="T1564" i="21" s="1"/>
  <c r="S1221" i="21"/>
  <c r="T1221" i="21" s="1"/>
  <c r="S1351" i="21"/>
  <c r="T1351" i="21" s="1"/>
  <c r="S1867" i="21"/>
  <c r="T1867" i="21" s="1"/>
  <c r="R1201" i="21"/>
  <c r="S1579" i="21"/>
  <c r="T1579" i="21" s="1"/>
  <c r="S493" i="21"/>
  <c r="T493" i="21" s="1"/>
  <c r="S427" i="21"/>
  <c r="T427" i="21" s="1"/>
  <c r="S1312" i="21"/>
  <c r="T1312" i="21" s="1"/>
  <c r="S1672" i="21"/>
  <c r="T1672" i="21" s="1"/>
  <c r="R1476" i="21"/>
  <c r="S1726" i="21"/>
  <c r="T1726" i="21" s="1"/>
  <c r="S1418" i="21"/>
  <c r="T1418" i="21" s="1"/>
  <c r="S467" i="21"/>
  <c r="T467" i="21" s="1"/>
  <c r="S345" i="21"/>
  <c r="T345" i="21" s="1"/>
  <c r="S1502" i="21"/>
  <c r="T1502" i="21" s="1"/>
  <c r="S311" i="21"/>
  <c r="T311" i="21" s="1"/>
  <c r="S1795" i="21"/>
  <c r="T1795" i="21" s="1"/>
  <c r="S1303" i="21"/>
  <c r="T1303" i="21" s="1"/>
  <c r="R1626" i="21"/>
  <c r="R1572" i="21"/>
  <c r="R1233" i="21"/>
  <c r="S1996" i="21"/>
  <c r="T1996" i="21" s="1"/>
  <c r="R77" i="21"/>
  <c r="R679" i="21"/>
  <c r="R1299" i="21"/>
  <c r="R1262" i="21"/>
  <c r="R910" i="21"/>
  <c r="R1678" i="21"/>
  <c r="R1809" i="21"/>
  <c r="R1731" i="21"/>
  <c r="R524" i="21"/>
  <c r="R574" i="21"/>
  <c r="R1289" i="21"/>
  <c r="R1573" i="21"/>
  <c r="R1902" i="21"/>
  <c r="R1897" i="21"/>
  <c r="S1253" i="21"/>
  <c r="T1253" i="21" s="1"/>
  <c r="S619" i="21"/>
  <c r="T619" i="21" s="1"/>
  <c r="S1910" i="21"/>
  <c r="T1910" i="21" s="1"/>
  <c r="S1408" i="21"/>
  <c r="T1408" i="21" s="1"/>
  <c r="S1764" i="21"/>
  <c r="T1764" i="21" s="1"/>
  <c r="R1135" i="21"/>
  <c r="S1377" i="21"/>
  <c r="T1377" i="21" s="1"/>
  <c r="S403" i="21"/>
  <c r="T403" i="21" s="1"/>
  <c r="S1256" i="21"/>
  <c r="T1256" i="21" s="1"/>
  <c r="S1530" i="21"/>
  <c r="T1530" i="21" s="1"/>
  <c r="S300" i="21"/>
  <c r="T300" i="21" s="1"/>
  <c r="S574" i="21"/>
  <c r="T574" i="21" s="1"/>
  <c r="S2010" i="21"/>
  <c r="T2010" i="21" s="1"/>
  <c r="R1686" i="21"/>
  <c r="R1805" i="21"/>
  <c r="R19" i="21"/>
  <c r="R1406" i="21"/>
  <c r="R843" i="21"/>
  <c r="R1098" i="21"/>
  <c r="S94" i="21"/>
  <c r="T94" i="21" s="1"/>
  <c r="R1588" i="21"/>
  <c r="S915" i="21"/>
  <c r="T915" i="21" s="1"/>
  <c r="R466" i="21"/>
  <c r="R972" i="21"/>
  <c r="R1624" i="21"/>
  <c r="R696" i="21"/>
  <c r="R1607" i="21"/>
  <c r="R1200" i="21"/>
  <c r="R1847" i="21"/>
  <c r="R377" i="21"/>
  <c r="R1349" i="21"/>
  <c r="R709" i="21"/>
  <c r="S328" i="21"/>
  <c r="T328" i="21" s="1"/>
  <c r="S1710" i="21"/>
  <c r="T1710" i="21" s="1"/>
  <c r="R1225" i="21"/>
  <c r="S48" i="21"/>
  <c r="T48" i="21" s="1"/>
  <c r="R923" i="21"/>
  <c r="R1106" i="21"/>
  <c r="R1582" i="21"/>
  <c r="R339" i="21"/>
  <c r="S692" i="21"/>
  <c r="T692" i="21" s="1"/>
  <c r="S1007" i="21"/>
  <c r="T1007" i="21" s="1"/>
  <c r="S1457" i="21"/>
  <c r="T1457" i="21" s="1"/>
  <c r="S796" i="21"/>
  <c r="T796" i="21" s="1"/>
  <c r="S1375" i="21"/>
  <c r="T1375" i="21" s="1"/>
  <c r="S1510" i="21"/>
  <c r="T1510" i="21" s="1"/>
  <c r="S871" i="21"/>
  <c r="T871" i="21" s="1"/>
  <c r="S1085" i="21"/>
  <c r="T1085" i="21" s="1"/>
  <c r="S843" i="21"/>
  <c r="T843" i="21" s="1"/>
  <c r="S1555" i="21"/>
  <c r="T1555" i="21" s="1"/>
  <c r="S1086" i="21"/>
  <c r="T1086" i="21" s="1"/>
  <c r="R1377" i="21"/>
  <c r="S199" i="21"/>
  <c r="T199" i="21" s="1"/>
  <c r="R1813" i="21"/>
  <c r="R141" i="21"/>
  <c r="R1374" i="21"/>
  <c r="S1374" i="21"/>
  <c r="T1374" i="21" s="1"/>
  <c r="S35" i="21"/>
  <c r="T35" i="21" s="1"/>
  <c r="R419" i="21"/>
  <c r="R734" i="21"/>
  <c r="S518" i="21"/>
  <c r="T518" i="21" s="1"/>
  <c r="R922" i="21"/>
  <c r="R633" i="21"/>
  <c r="R135" i="21"/>
  <c r="R580" i="21"/>
  <c r="R552" i="21"/>
  <c r="R1812" i="21"/>
  <c r="R1018" i="21"/>
  <c r="R786" i="21"/>
  <c r="R1425" i="21"/>
  <c r="R818" i="21"/>
  <c r="R363" i="21"/>
  <c r="R189" i="21"/>
  <c r="R1251" i="21"/>
  <c r="R1633" i="21"/>
  <c r="R1290" i="21"/>
  <c r="R281" i="21"/>
  <c r="R519" i="21"/>
  <c r="R1423" i="21"/>
  <c r="R907" i="21"/>
  <c r="R22" i="21"/>
  <c r="R1865" i="21"/>
  <c r="R264" i="21"/>
  <c r="R231" i="21"/>
  <c r="R1449" i="21"/>
  <c r="S1341" i="21"/>
  <c r="T1341" i="21" s="1"/>
  <c r="R809" i="21"/>
  <c r="R151" i="21"/>
  <c r="R313" i="21"/>
  <c r="R1839" i="21"/>
  <c r="R1702" i="21"/>
  <c r="R1566" i="21"/>
  <c r="R605" i="21"/>
  <c r="S1288" i="21"/>
  <c r="T1288" i="21" s="1"/>
  <c r="R308" i="21"/>
  <c r="R201" i="21"/>
  <c r="R977" i="21"/>
  <c r="R340" i="21"/>
  <c r="R559" i="21"/>
  <c r="R370" i="21"/>
  <c r="S227" i="21"/>
  <c r="T227" i="21" s="1"/>
  <c r="R27" i="21"/>
  <c r="R118" i="21"/>
  <c r="S216" i="21"/>
  <c r="T216" i="21" s="1"/>
  <c r="S1972" i="21"/>
  <c r="T1972" i="21" s="1"/>
  <c r="S1005" i="21"/>
  <c r="T1005" i="21" s="1"/>
  <c r="R1546" i="21"/>
  <c r="R386" i="21"/>
  <c r="S665" i="21"/>
  <c r="T665" i="21" s="1"/>
  <c r="S579" i="21"/>
  <c r="T579" i="21" s="1"/>
  <c r="S1276" i="21"/>
  <c r="T1276" i="21" s="1"/>
  <c r="S703" i="21"/>
  <c r="T703" i="21" s="1"/>
  <c r="S1128" i="21"/>
  <c r="T1128" i="21" s="1"/>
  <c r="S169" i="21"/>
  <c r="T169" i="21" s="1"/>
  <c r="S1810" i="21"/>
  <c r="T1810" i="21" s="1"/>
  <c r="R1511" i="21"/>
  <c r="R1337" i="21"/>
  <c r="S1668" i="21"/>
  <c r="T1668" i="21" s="1"/>
  <c r="R259" i="21"/>
  <c r="R1170" i="21"/>
  <c r="R132" i="21"/>
  <c r="R912" i="21"/>
  <c r="R1608" i="21"/>
  <c r="R953" i="21"/>
  <c r="R1769" i="21"/>
  <c r="R117" i="21"/>
  <c r="R698" i="21"/>
  <c r="R601" i="21"/>
  <c r="R1026" i="21"/>
  <c r="R358" i="21"/>
  <c r="R316" i="21"/>
  <c r="R317" i="21"/>
  <c r="R656" i="21"/>
  <c r="R646" i="21"/>
  <c r="R160" i="21"/>
  <c r="R1012" i="21"/>
  <c r="R1072" i="21"/>
  <c r="R929" i="21"/>
  <c r="R1440" i="21"/>
  <c r="R1651" i="21"/>
  <c r="R1412" i="21"/>
  <c r="S1245" i="21"/>
  <c r="T1245" i="21" s="1"/>
  <c r="S417" i="21"/>
  <c r="T417" i="21" s="1"/>
  <c r="R507" i="21"/>
  <c r="R1568" i="21"/>
  <c r="R1474" i="21"/>
  <c r="R1048" i="21"/>
  <c r="R342" i="21"/>
  <c r="R254" i="21"/>
  <c r="R80" i="21"/>
  <c r="R1116" i="21"/>
  <c r="R407" i="21"/>
  <c r="R1621" i="21"/>
  <c r="R297" i="21"/>
  <c r="R1214" i="21"/>
  <c r="R1820" i="21"/>
  <c r="R184" i="21"/>
  <c r="S857" i="21"/>
  <c r="T857" i="21" s="1"/>
  <c r="S1559" i="21"/>
  <c r="T1559" i="21" s="1"/>
  <c r="S1878" i="21"/>
  <c r="T1878" i="21" s="1"/>
  <c r="R67" i="21"/>
  <c r="R635" i="21"/>
  <c r="R1241" i="21"/>
  <c r="S885" i="21"/>
  <c r="T885" i="21" s="1"/>
  <c r="R1935" i="21"/>
  <c r="S1581" i="21"/>
  <c r="T1581" i="21" s="1"/>
  <c r="S685" i="21"/>
  <c r="T685" i="21" s="1"/>
  <c r="S1380" i="21"/>
  <c r="T1380" i="21" s="1"/>
  <c r="S752" i="21"/>
  <c r="T752" i="21" s="1"/>
  <c r="R1841" i="21"/>
  <c r="R111" i="21"/>
  <c r="R1811" i="21"/>
  <c r="S1772" i="21"/>
  <c r="T1772" i="21" s="1"/>
  <c r="R602" i="21"/>
  <c r="R319" i="21"/>
  <c r="S1476" i="21"/>
  <c r="T1476" i="21" s="1"/>
  <c r="R1864" i="21"/>
  <c r="R810" i="21"/>
  <c r="S732" i="21"/>
  <c r="T732" i="21" s="1"/>
  <c r="S316" i="21"/>
  <c r="T316" i="21" s="1"/>
  <c r="S1371" i="21"/>
  <c r="T1371" i="21" s="1"/>
  <c r="S1936" i="21"/>
  <c r="T1936" i="21" s="1"/>
  <c r="S462" i="21"/>
  <c r="T462" i="21" s="1"/>
  <c r="S437" i="21"/>
  <c r="T437" i="21" s="1"/>
  <c r="S232" i="21"/>
  <c r="T232" i="21" s="1"/>
  <c r="R1496" i="21"/>
  <c r="S1946" i="21"/>
  <c r="T1946" i="21" s="1"/>
  <c r="R726" i="21"/>
  <c r="R598" i="21"/>
  <c r="R597" i="21"/>
  <c r="R14" i="21"/>
  <c r="S1058" i="21"/>
  <c r="T1058" i="21" s="1"/>
  <c r="S322" i="21"/>
  <c r="T322" i="21" s="1"/>
  <c r="R55" i="21"/>
  <c r="R882" i="21"/>
  <c r="R83" i="21"/>
  <c r="R921" i="21"/>
  <c r="R191" i="21"/>
  <c r="R1981" i="21"/>
  <c r="R1378" i="21"/>
  <c r="S405" i="21"/>
  <c r="T405" i="21" s="1"/>
  <c r="R823" i="21"/>
  <c r="R1738" i="21"/>
  <c r="R1948" i="21"/>
  <c r="R760" i="21"/>
  <c r="R311" i="21"/>
  <c r="S1168" i="21"/>
  <c r="T1168" i="21" s="1"/>
  <c r="R770" i="21"/>
  <c r="R1327" i="21"/>
  <c r="R496" i="21"/>
  <c r="R1630" i="21"/>
  <c r="R1442" i="21"/>
  <c r="S1851" i="21"/>
  <c r="T1851" i="21" s="1"/>
  <c r="R534" i="21"/>
  <c r="R831" i="21"/>
  <c r="R661" i="21"/>
  <c r="R110" i="21"/>
  <c r="R1466" i="21"/>
  <c r="S1691" i="21"/>
  <c r="T1691" i="21" s="1"/>
  <c r="R1083" i="21"/>
  <c r="R1976" i="21"/>
  <c r="R1602" i="21"/>
  <c r="R1384" i="21"/>
  <c r="R1033" i="21"/>
  <c r="R150" i="21"/>
  <c r="S782" i="21"/>
  <c r="T782" i="21" s="1"/>
  <c r="R1372" i="21"/>
  <c r="R1176" i="21"/>
  <c r="R1300" i="21"/>
  <c r="R59" i="21"/>
  <c r="R1996" i="21"/>
  <c r="R983" i="21"/>
  <c r="R331" i="21"/>
  <c r="S746" i="21"/>
  <c r="T746" i="21" s="1"/>
  <c r="R379" i="21"/>
  <c r="R1220" i="21"/>
  <c r="R645" i="21"/>
  <c r="R1497" i="21"/>
  <c r="R979" i="21"/>
  <c r="R1294" i="21"/>
  <c r="R611" i="21"/>
  <c r="R1995" i="21"/>
  <c r="R216" i="21"/>
  <c r="R414" i="21"/>
  <c r="S215" i="21"/>
  <c r="T215" i="21" s="1"/>
  <c r="R174" i="21"/>
  <c r="R724" i="21"/>
  <c r="S1525" i="21"/>
  <c r="T1525" i="21" s="1"/>
  <c r="R739" i="21"/>
  <c r="S290" i="21"/>
  <c r="T290" i="21" s="1"/>
  <c r="S332" i="21"/>
  <c r="T332" i="21" s="1"/>
  <c r="R361" i="21"/>
  <c r="R1729" i="21"/>
  <c r="R228" i="21"/>
  <c r="R432" i="21"/>
  <c r="S359" i="21"/>
  <c r="T359" i="21" s="1"/>
  <c r="S380" i="21"/>
  <c r="T380" i="21" s="1"/>
  <c r="S1122" i="21"/>
  <c r="T1122" i="21" s="1"/>
  <c r="R1909" i="21"/>
  <c r="S1520" i="21"/>
  <c r="T1520" i="21" s="1"/>
  <c r="R181" i="21"/>
  <c r="S1658" i="21"/>
  <c r="T1658" i="21" s="1"/>
  <c r="R1483" i="21"/>
  <c r="S1144" i="21"/>
  <c r="T1144" i="21" s="1"/>
  <c r="R704" i="21"/>
  <c r="R1382" i="21"/>
  <c r="R1159" i="21"/>
  <c r="S953" i="21"/>
  <c r="T953" i="21" s="1"/>
  <c r="S1277" i="21"/>
  <c r="T1277" i="21" s="1"/>
  <c r="R437" i="21"/>
  <c r="S704" i="21"/>
  <c r="T704" i="21" s="1"/>
  <c r="R1640" i="21"/>
  <c r="R1855" i="21"/>
  <c r="R1368" i="21"/>
  <c r="S1439" i="21"/>
  <c r="T1439" i="21" s="1"/>
  <c r="R670" i="21"/>
  <c r="S1194" i="21"/>
  <c r="T1194" i="21" s="1"/>
  <c r="R1397" i="21"/>
  <c r="R1509" i="21"/>
  <c r="R1152" i="21"/>
  <c r="S113" i="21"/>
  <c r="T113" i="21" s="1"/>
  <c r="S85" i="21"/>
  <c r="T85" i="21" s="1"/>
  <c r="R210" i="21"/>
  <c r="R1916" i="21"/>
  <c r="R743" i="21"/>
  <c r="R899" i="21"/>
  <c r="S1161" i="21"/>
  <c r="T1161" i="21" s="1"/>
  <c r="R672" i="21"/>
  <c r="R1248" i="21"/>
  <c r="R1591" i="21"/>
  <c r="R1928" i="21"/>
  <c r="S1358" i="21"/>
  <c r="T1358" i="21" s="1"/>
  <c r="S994" i="21"/>
  <c r="T994" i="21" s="1"/>
  <c r="S278" i="21"/>
  <c r="T278" i="21" s="1"/>
  <c r="R707" i="21"/>
  <c r="R1930" i="21"/>
  <c r="R832" i="21"/>
  <c r="S130" i="21"/>
  <c r="T130" i="21" s="1"/>
  <c r="R12" i="21"/>
  <c r="S1900" i="21"/>
  <c r="T1900" i="21" s="1"/>
  <c r="S1484" i="21"/>
  <c r="T1484" i="21" s="1"/>
  <c r="R1177" i="21"/>
  <c r="R1989" i="21"/>
  <c r="R1351" i="21"/>
  <c r="R997" i="21"/>
  <c r="R458" i="21"/>
  <c r="R1907" i="21"/>
  <c r="S1738" i="21"/>
  <c r="T1738" i="21" s="1"/>
  <c r="S741" i="21"/>
  <c r="T741" i="21" s="1"/>
  <c r="R641" i="21"/>
  <c r="R1561" i="21"/>
  <c r="S1323" i="21"/>
  <c r="T1323" i="21" s="1"/>
  <c r="S1893" i="21"/>
  <c r="T1893" i="21" s="1"/>
  <c r="S28" i="21"/>
  <c r="T28" i="21" s="1"/>
  <c r="R1036" i="21"/>
  <c r="R804" i="21"/>
  <c r="S993" i="21"/>
  <c r="T993" i="21" s="1"/>
  <c r="R765" i="21"/>
  <c r="R1893" i="21"/>
  <c r="R1038" i="21"/>
  <c r="R825" i="21"/>
  <c r="R1779" i="21"/>
  <c r="R1666" i="21"/>
  <c r="R1359" i="21"/>
  <c r="R322" i="21"/>
  <c r="R893" i="21"/>
  <c r="R1350" i="21"/>
  <c r="R1487" i="21"/>
  <c r="R1693" i="21"/>
  <c r="R1477" i="21"/>
  <c r="R568" i="21"/>
  <c r="R1186" i="21"/>
  <c r="R736" i="21"/>
  <c r="R718" i="21"/>
  <c r="R1312" i="21"/>
  <c r="R616" i="21"/>
  <c r="R1260" i="21"/>
  <c r="S444" i="21"/>
  <c r="T444" i="21" s="1"/>
  <c r="R928" i="21"/>
  <c r="R1232" i="21"/>
  <c r="R1301" i="21"/>
  <c r="R1326" i="21"/>
  <c r="R1516" i="21"/>
  <c r="R1196" i="21"/>
  <c r="R1662" i="21"/>
  <c r="S191" i="21"/>
  <c r="T191" i="21" s="1"/>
  <c r="R1144" i="21"/>
  <c r="R240" i="21"/>
  <c r="R671" i="21"/>
  <c r="R34" i="21"/>
  <c r="S1250" i="21"/>
  <c r="T1250" i="21" s="1"/>
  <c r="R1145" i="21"/>
  <c r="S1331" i="21"/>
  <c r="T1331" i="21" s="1"/>
  <c r="R528" i="21"/>
  <c r="R1632" i="21"/>
  <c r="R1708" i="21"/>
  <c r="R45" i="21"/>
  <c r="R1567" i="21"/>
  <c r="S1373" i="21"/>
  <c r="T1373" i="21" s="1"/>
  <c r="R456" i="21"/>
  <c r="R344" i="21"/>
  <c r="R1342" i="21"/>
  <c r="R590" i="21"/>
  <c r="S1090" i="21"/>
  <c r="T1090" i="21" s="1"/>
  <c r="R741" i="21"/>
  <c r="R385" i="21"/>
  <c r="R288" i="21"/>
  <c r="S819" i="21"/>
  <c r="T819" i="21" s="1"/>
  <c r="R1532" i="21"/>
  <c r="R222" i="21"/>
  <c r="R1153" i="21"/>
  <c r="R487" i="21"/>
  <c r="S1475" i="21"/>
  <c r="T1475" i="21" s="1"/>
  <c r="R378" i="21"/>
  <c r="S1157" i="21"/>
  <c r="T1157" i="21" s="1"/>
  <c r="R755" i="21"/>
  <c r="R133" i="21"/>
  <c r="S502" i="21"/>
  <c r="T502" i="21" s="1"/>
  <c r="S1084" i="21"/>
  <c r="T1084" i="21" s="1"/>
  <c r="R542" i="21"/>
  <c r="S266" i="21"/>
  <c r="T266" i="21" s="1"/>
  <c r="S1006" i="21"/>
  <c r="T1006" i="21" s="1"/>
  <c r="R245" i="21"/>
  <c r="R870" i="21"/>
  <c r="R1548" i="21"/>
  <c r="R930" i="21"/>
  <c r="S892" i="21"/>
  <c r="T892" i="21" s="1"/>
  <c r="R1555" i="21"/>
  <c r="R1239" i="21"/>
  <c r="R1086" i="21"/>
  <c r="R690" i="21"/>
  <c r="R749" i="21"/>
  <c r="S760" i="21"/>
  <c r="T760" i="21" s="1"/>
  <c r="R1845" i="21"/>
  <c r="R1034" i="21"/>
  <c r="S820" i="21"/>
  <c r="T820" i="21" s="1"/>
  <c r="R530" i="21"/>
  <c r="R640" i="21"/>
  <c r="R1166" i="21"/>
  <c r="S1921" i="21"/>
  <c r="T1921" i="21" s="1"/>
  <c r="R1041" i="21"/>
  <c r="R341" i="21"/>
  <c r="R287" i="21"/>
  <c r="R829" i="21"/>
  <c r="S842" i="21"/>
  <c r="T842" i="21" s="1"/>
  <c r="R826" i="21"/>
  <c r="R1264" i="21"/>
  <c r="R1942" i="21"/>
  <c r="S237" i="21"/>
  <c r="T237" i="21" s="1"/>
  <c r="R1029" i="21"/>
  <c r="S1592" i="21"/>
  <c r="T1592" i="21" s="1"/>
  <c r="S770" i="21"/>
  <c r="T770" i="21" s="1"/>
  <c r="R373" i="21"/>
  <c r="R1247" i="21"/>
  <c r="R1764" i="21"/>
  <c r="R1826" i="21"/>
  <c r="R494" i="21"/>
  <c r="R1309" i="21"/>
  <c r="S124" i="21"/>
  <c r="T124" i="21" s="1"/>
  <c r="R1020" i="21"/>
  <c r="R1470" i="21"/>
  <c r="R1253" i="21"/>
  <c r="R1269" i="21"/>
  <c r="R1927" i="21"/>
  <c r="R1785" i="21"/>
  <c r="S651" i="21"/>
  <c r="T651" i="21" s="1"/>
  <c r="R1990" i="21"/>
  <c r="R1408" i="21"/>
  <c r="R1352" i="21"/>
  <c r="R1087" i="21"/>
  <c r="R490" i="21"/>
  <c r="R24" i="21"/>
  <c r="R1376" i="21"/>
  <c r="R1664" i="21"/>
  <c r="R268" i="21"/>
  <c r="R500" i="21"/>
  <c r="R783" i="21"/>
  <c r="R664" i="21"/>
  <c r="R1827" i="21"/>
  <c r="R1645" i="21"/>
  <c r="R1967" i="21"/>
  <c r="R945" i="21"/>
  <c r="R1193" i="21"/>
  <c r="R1021" i="21"/>
  <c r="S226" i="21"/>
  <c r="T226" i="21" s="1"/>
  <c r="S1531" i="21"/>
  <c r="T1531" i="21" s="1"/>
  <c r="R1684" i="21"/>
  <c r="S1756" i="21"/>
  <c r="T1756" i="21" s="1"/>
  <c r="R1717" i="21"/>
  <c r="R1302" i="21"/>
  <c r="R1515" i="21"/>
  <c r="R88" i="21"/>
  <c r="R153" i="21"/>
  <c r="R527" i="21"/>
  <c r="R310" i="21"/>
  <c r="R256" i="21"/>
  <c r="R515" i="21"/>
  <c r="R964" i="21"/>
  <c r="R599" i="21"/>
  <c r="R627" i="21"/>
  <c r="R1991" i="21"/>
  <c r="R1872" i="21"/>
  <c r="R911" i="21"/>
  <c r="R429" i="21"/>
  <c r="R720" i="21"/>
  <c r="R891" i="21"/>
  <c r="R1274" i="21"/>
  <c r="R81" i="21"/>
  <c r="R585" i="21"/>
  <c r="R1834" i="21"/>
  <c r="R270" i="21"/>
  <c r="R1403" i="21"/>
  <c r="R747" i="21"/>
  <c r="R1120" i="21"/>
  <c r="R523" i="21"/>
  <c r="S64" i="21"/>
  <c r="T64" i="21" s="1"/>
  <c r="R1134" i="21"/>
  <c r="R712" i="21"/>
  <c r="R774" i="21"/>
  <c r="R355" i="21"/>
  <c r="R1895" i="21"/>
  <c r="R241" i="21"/>
  <c r="R1894" i="21"/>
  <c r="R1536" i="21"/>
  <c r="R1724" i="21"/>
  <c r="R204" i="21"/>
  <c r="R1383" i="21"/>
  <c r="R1235" i="21"/>
  <c r="R547" i="21"/>
  <c r="R1169" i="21"/>
  <c r="R816" i="21"/>
  <c r="R1266" i="21"/>
  <c r="R1411" i="21"/>
  <c r="S400" i="21"/>
  <c r="T400" i="21" s="1"/>
  <c r="R846" i="21"/>
  <c r="S610" i="21"/>
  <c r="T610" i="21" s="1"/>
  <c r="S1677" i="21"/>
  <c r="T1677" i="21" s="1"/>
  <c r="R1202" i="21"/>
  <c r="R1689" i="21"/>
  <c r="R393" i="21"/>
  <c r="R253" i="21"/>
  <c r="R1370" i="21"/>
  <c r="S173" i="21"/>
  <c r="T173" i="21" s="1"/>
  <c r="R233" i="21"/>
  <c r="R855" i="21"/>
  <c r="R1070" i="21"/>
  <c r="R312" i="21"/>
  <c r="R803" i="21"/>
  <c r="S1654" i="21"/>
  <c r="T1654" i="21" s="1"/>
  <c r="R685" i="21"/>
  <c r="R1380" i="21"/>
  <c r="R1898" i="21"/>
  <c r="S1595" i="21"/>
  <c r="T1595" i="21" s="1"/>
  <c r="S710" i="21"/>
  <c r="T710" i="21" s="1"/>
  <c r="R782" i="21"/>
  <c r="R1082" i="21"/>
  <c r="R314" i="21"/>
  <c r="R49" i="21"/>
  <c r="R1639" i="21"/>
  <c r="R1868" i="21"/>
  <c r="S1176" i="21"/>
  <c r="T1176" i="21" s="1"/>
  <c r="S418" i="21"/>
  <c r="T418" i="21" s="1"/>
  <c r="S1909" i="21"/>
  <c r="T1909" i="21" s="1"/>
  <c r="S450" i="21"/>
  <c r="T450" i="21" s="1"/>
  <c r="S303" i="21"/>
  <c r="T303" i="21" s="1"/>
  <c r="S428" i="21"/>
  <c r="T428" i="21" s="1"/>
  <c r="R1791" i="21"/>
  <c r="R756" i="21"/>
  <c r="R1229" i="21"/>
  <c r="S1417" i="21"/>
  <c r="T1417" i="21" s="1"/>
  <c r="R1853" i="21"/>
  <c r="R794" i="21"/>
  <c r="S1818" i="21"/>
  <c r="T1818" i="21" s="1"/>
  <c r="R1773" i="21"/>
  <c r="R501" i="21"/>
  <c r="R1240" i="21"/>
  <c r="R267" i="21"/>
  <c r="S1922" i="21"/>
  <c r="T1922" i="21" s="1"/>
  <c r="R1000" i="21"/>
  <c r="R1594" i="21"/>
  <c r="R293" i="21"/>
  <c r="R1399" i="21"/>
  <c r="R1903" i="21"/>
  <c r="S1721" i="21"/>
  <c r="T1721" i="21" s="1"/>
  <c r="R766" i="21"/>
  <c r="R1318" i="21"/>
  <c r="R1728" i="21"/>
  <c r="R905" i="21"/>
  <c r="R1081" i="21"/>
  <c r="R1758" i="21"/>
  <c r="R625" i="21"/>
  <c r="R70" i="21"/>
  <c r="R1454" i="21"/>
  <c r="S1796" i="21"/>
  <c r="T1796" i="21" s="1"/>
  <c r="R269" i="21"/>
  <c r="R869" i="21"/>
  <c r="R1888" i="21"/>
  <c r="R630" i="21"/>
  <c r="S1463" i="21"/>
  <c r="T1463" i="21" s="1"/>
  <c r="R1463" i="21"/>
  <c r="R1369" i="21"/>
  <c r="R789" i="21"/>
  <c r="R665" i="21"/>
  <c r="R1333" i="21"/>
  <c r="S13" i="21"/>
  <c r="T13" i="21" s="1"/>
  <c r="S475" i="21"/>
  <c r="T475" i="21" s="1"/>
  <c r="R1615" i="21"/>
  <c r="R1803" i="21"/>
  <c r="S154" i="21"/>
  <c r="T154" i="21" s="1"/>
  <c r="R1707" i="21"/>
  <c r="R1544" i="21"/>
  <c r="R1917" i="21"/>
  <c r="R591" i="21"/>
  <c r="S1590" i="21"/>
  <c r="T1590" i="21" s="1"/>
  <c r="R1590" i="21"/>
  <c r="R205" i="21"/>
  <c r="R326" i="21"/>
  <c r="R186" i="21"/>
  <c r="R472" i="21"/>
  <c r="R714" i="21"/>
  <c r="R798" i="21"/>
  <c r="R1149" i="21"/>
  <c r="R145" i="21"/>
  <c r="R535" i="21"/>
  <c r="S1459" i="21"/>
  <c r="T1459" i="21" s="1"/>
  <c r="R1478" i="21"/>
  <c r="S1050" i="21"/>
  <c r="T1050" i="21" s="1"/>
  <c r="R1137" i="21"/>
  <c r="R1775" i="21"/>
  <c r="R1115" i="21"/>
  <c r="R362" i="21"/>
  <c r="R137" i="21"/>
  <c r="R447" i="21"/>
  <c r="R1768" i="21"/>
  <c r="R1665" i="21"/>
  <c r="R1807" i="21"/>
  <c r="S433" i="21"/>
  <c r="T433" i="21" s="1"/>
  <c r="R164" i="21"/>
  <c r="S890" i="21"/>
  <c r="T890" i="21" s="1"/>
  <c r="R1366" i="21"/>
  <c r="S1741" i="21"/>
  <c r="T1741" i="21" s="1"/>
  <c r="S392" i="21"/>
  <c r="T392" i="21" s="1"/>
  <c r="R169" i="21"/>
  <c r="R178" i="21"/>
  <c r="S1504" i="21"/>
  <c r="T1504" i="21" s="1"/>
  <c r="R1610" i="21"/>
  <c r="S767" i="21"/>
  <c r="T767" i="21" s="1"/>
  <c r="R1940" i="21"/>
  <c r="S867" i="21"/>
  <c r="T867" i="21" s="1"/>
  <c r="R1499" i="21"/>
  <c r="S155" i="21"/>
  <c r="T155" i="21" s="1"/>
  <c r="S1528" i="21"/>
  <c r="T1528" i="21" s="1"/>
  <c r="S431" i="21"/>
  <c r="T431" i="21" s="1"/>
  <c r="R1539" i="21"/>
  <c r="R1025" i="21"/>
  <c r="R1606" i="21"/>
  <c r="R335" i="21"/>
  <c r="R35" i="21"/>
  <c r="R2000" i="21"/>
  <c r="R518" i="21"/>
  <c r="R402" i="21"/>
  <c r="R383" i="21"/>
  <c r="R746" i="21"/>
  <c r="R1129" i="21"/>
  <c r="R1620" i="21"/>
  <c r="R449" i="21"/>
  <c r="R514" i="21"/>
  <c r="R797" i="21"/>
  <c r="R103" i="21"/>
  <c r="R53" i="21"/>
  <c r="R769" i="21"/>
  <c r="R1227" i="21"/>
  <c r="R614" i="21"/>
  <c r="S455" i="21"/>
  <c r="T455" i="21" s="1"/>
  <c r="R1040" i="21"/>
  <c r="R1649" i="21"/>
  <c r="R1500" i="21"/>
  <c r="R1598" i="21"/>
  <c r="R130" i="21"/>
  <c r="R215" i="21"/>
  <c r="R416" i="21"/>
  <c r="S401" i="21"/>
  <c r="T401" i="21" s="1"/>
  <c r="R1231" i="21"/>
  <c r="S1529" i="21"/>
  <c r="T1529" i="21" s="1"/>
  <c r="R1128" i="21"/>
  <c r="R1787" i="21"/>
  <c r="R298" i="21"/>
  <c r="S1243" i="21"/>
  <c r="T1243" i="21" s="1"/>
  <c r="R1143" i="21"/>
  <c r="R1778" i="21"/>
  <c r="R1448" i="21"/>
  <c r="R1039" i="21"/>
  <c r="R1958" i="21"/>
  <c r="R1922" i="21"/>
  <c r="S1257" i="21"/>
  <c r="T1257" i="21" s="1"/>
  <c r="S1903" i="21"/>
  <c r="T1903" i="21" s="1"/>
  <c r="R1721" i="21"/>
  <c r="R32" i="21"/>
  <c r="R235" i="21"/>
  <c r="R919" i="21"/>
  <c r="S144" i="21"/>
  <c r="T144" i="21" s="1"/>
  <c r="R1453" i="21"/>
  <c r="R1402" i="21"/>
  <c r="R1080" i="21"/>
  <c r="R257" i="21"/>
  <c r="S630" i="21"/>
  <c r="T630" i="21" s="1"/>
  <c r="R352" i="21"/>
  <c r="R1458" i="21"/>
  <c r="R1856" i="21"/>
  <c r="R1979" i="21"/>
  <c r="R154" i="21"/>
  <c r="S1707" i="21"/>
  <c r="T1707" i="21" s="1"/>
  <c r="R624" i="21"/>
  <c r="R1831" i="21"/>
  <c r="R678" i="21"/>
  <c r="R1802" i="21"/>
  <c r="R1954" i="21"/>
  <c r="R1580" i="21"/>
  <c r="R1238" i="21"/>
  <c r="R1992" i="21"/>
  <c r="R727" i="21"/>
  <c r="R1830" i="21"/>
  <c r="S362" i="21"/>
  <c r="T362" i="21" s="1"/>
  <c r="R1961" i="21"/>
  <c r="R1027" i="21"/>
  <c r="R1179" i="21"/>
  <c r="R1818" i="21"/>
  <c r="S1589" i="21"/>
  <c r="T1589" i="21" s="1"/>
  <c r="R1130" i="21"/>
  <c r="R781" i="21"/>
  <c r="R1195" i="21"/>
  <c r="R1741" i="21"/>
  <c r="S1185" i="21"/>
  <c r="T1185" i="21" s="1"/>
  <c r="R920" i="21"/>
  <c r="R1998" i="21"/>
  <c r="S1499" i="21"/>
  <c r="T1499" i="21" s="1"/>
  <c r="R525" i="21"/>
  <c r="S1133" i="21"/>
  <c r="T1133" i="21" s="1"/>
  <c r="R943" i="21"/>
  <c r="S250" i="21"/>
  <c r="T250" i="21" s="1"/>
  <c r="S1150" i="21"/>
  <c r="T1150" i="21" s="1"/>
  <c r="R1956" i="21"/>
  <c r="R395" i="21"/>
  <c r="R1074" i="21"/>
  <c r="R575" i="21"/>
  <c r="S86" i="21"/>
  <c r="T86" i="21" s="1"/>
  <c r="S666" i="21"/>
  <c r="T666" i="21" s="1"/>
  <c r="R773" i="21"/>
  <c r="R1784" i="21"/>
  <c r="R1304" i="21"/>
  <c r="S1310" i="21"/>
  <c r="T1310" i="21" s="1"/>
  <c r="S800" i="21"/>
  <c r="T800" i="21" s="1"/>
  <c r="R2003" i="21"/>
  <c r="S83" i="21"/>
  <c r="T83" i="21" s="1"/>
  <c r="R493" i="21"/>
  <c r="R1482" i="21"/>
  <c r="R413" i="21"/>
  <c r="R307" i="21"/>
  <c r="R888" i="21"/>
  <c r="R800" i="21"/>
  <c r="R993" i="21"/>
  <c r="R516" i="21"/>
  <c r="R863" i="21"/>
  <c r="R423" i="21"/>
  <c r="R266" i="21"/>
  <c r="R834" i="21"/>
  <c r="R708" i="21"/>
  <c r="R1095" i="21"/>
  <c r="R1889" i="21"/>
  <c r="R91" i="21"/>
  <c r="R1165" i="21"/>
  <c r="S818" i="21"/>
  <c r="T818" i="21" s="1"/>
  <c r="S1539" i="21"/>
  <c r="T1539" i="21" s="1"/>
  <c r="S833" i="21"/>
  <c r="T833" i="21" s="1"/>
  <c r="S1573" i="21"/>
  <c r="T1573" i="21" s="1"/>
  <c r="S1987" i="21"/>
  <c r="T1987" i="21" s="1"/>
  <c r="S1369" i="21"/>
  <c r="T1369" i="21" s="1"/>
  <c r="S1137" i="21"/>
  <c r="T1137" i="21" s="1"/>
  <c r="S240" i="21"/>
  <c r="T240" i="21" s="1"/>
  <c r="S231" i="21"/>
  <c r="T231" i="21" s="1"/>
  <c r="S508" i="21"/>
  <c r="T508" i="21" s="1"/>
  <c r="S945" i="21"/>
  <c r="T945" i="21" s="1"/>
  <c r="S501" i="21"/>
  <c r="T501" i="21" s="1"/>
  <c r="S1582" i="21"/>
  <c r="T1582" i="21" s="1"/>
  <c r="S519" i="21"/>
  <c r="T519" i="21" s="1"/>
  <c r="S585" i="21"/>
  <c r="T585" i="21" s="1"/>
  <c r="S1423" i="21"/>
  <c r="T1423" i="21" s="1"/>
  <c r="S983" i="21"/>
  <c r="T983" i="21" s="1"/>
  <c r="S1342" i="21"/>
  <c r="T1342" i="21" s="1"/>
  <c r="S1087" i="21"/>
  <c r="T1087" i="21" s="1"/>
  <c r="S138" i="21"/>
  <c r="T138" i="21" s="1"/>
  <c r="R735" i="21"/>
  <c r="R364" i="21"/>
  <c r="R659" i="21"/>
  <c r="R1752" i="21"/>
  <c r="R422" i="21"/>
  <c r="R1031" i="21"/>
  <c r="R1310" i="21"/>
  <c r="R28" i="21"/>
  <c r="R357" i="21"/>
  <c r="R1760" i="21"/>
  <c r="R710" i="21"/>
  <c r="S1945" i="21"/>
  <c r="T1945" i="21" s="1"/>
  <c r="R206" i="21"/>
  <c r="R1171" i="21"/>
  <c r="S1112" i="21"/>
  <c r="T1112" i="21" s="1"/>
  <c r="R71" i="21"/>
  <c r="S1998" i="21"/>
  <c r="T1998" i="21" s="1"/>
  <c r="R1386" i="21"/>
  <c r="S1551" i="21"/>
  <c r="T1551" i="21" s="1"/>
  <c r="R37" i="21"/>
  <c r="R273" i="21"/>
  <c r="R1883" i="21"/>
  <c r="R853" i="21"/>
  <c r="R66" i="21"/>
  <c r="S432" i="21"/>
  <c r="T432" i="21" s="1"/>
  <c r="R236" i="21"/>
  <c r="R890" i="21"/>
  <c r="R1296" i="21"/>
  <c r="S729" i="21"/>
  <c r="T729" i="21" s="1"/>
  <c r="S407" i="21"/>
  <c r="T407" i="21" s="1"/>
  <c r="R1484" i="21"/>
  <c r="R392" i="21"/>
  <c r="R76" i="21"/>
  <c r="R457" i="21"/>
  <c r="R1525" i="21"/>
  <c r="R1451" i="21"/>
  <c r="S236" i="21"/>
  <c r="T236" i="21" s="1"/>
  <c r="R1734" i="21"/>
  <c r="S927" i="21"/>
  <c r="T927" i="21" s="1"/>
  <c r="S92" i="21"/>
  <c r="T92" i="21" s="1"/>
  <c r="R1198" i="21"/>
  <c r="R43" i="21"/>
  <c r="R480" i="21"/>
  <c r="R1121" i="21"/>
  <c r="R107" i="21"/>
  <c r="S1774" i="21"/>
  <c r="T1774" i="21" s="1"/>
  <c r="R1096" i="21"/>
  <c r="R1763" i="21"/>
  <c r="R433" i="21"/>
  <c r="R751" i="21"/>
  <c r="R108" i="21"/>
  <c r="R1494" i="21"/>
  <c r="R1265" i="21"/>
  <c r="R509" i="21"/>
  <c r="R1696" i="21"/>
  <c r="R126" i="21"/>
  <c r="R479" i="21"/>
  <c r="S506" i="21"/>
  <c r="T506" i="21" s="1"/>
  <c r="R1051" i="21"/>
  <c r="R1400" i="21"/>
  <c r="R1367" i="21"/>
  <c r="R603" i="21"/>
  <c r="R1005" i="21"/>
  <c r="R1718" i="21"/>
  <c r="S272" i="21"/>
  <c r="T272" i="21" s="1"/>
  <c r="S832" i="21"/>
  <c r="T832" i="21" s="1"/>
  <c r="R492" i="21"/>
  <c r="R1430" i="21"/>
  <c r="R239" i="21"/>
  <c r="R1208" i="21"/>
  <c r="R78" i="21"/>
  <c r="R198" i="21"/>
  <c r="R1736" i="21"/>
  <c r="R1810" i="21"/>
  <c r="R440" i="21"/>
  <c r="S1105" i="21"/>
  <c r="T1105" i="21" s="1"/>
  <c r="R282" i="21"/>
  <c r="R879" i="21"/>
  <c r="R1904" i="21"/>
  <c r="R384" i="21"/>
  <c r="R536" i="21"/>
  <c r="R767" i="21"/>
  <c r="S176" i="21"/>
  <c r="T176" i="21" s="1"/>
  <c r="R505" i="21"/>
  <c r="S876" i="21"/>
  <c r="T876" i="21" s="1"/>
  <c r="R1957" i="21"/>
  <c r="R131" i="21"/>
  <c r="S561" i="21"/>
  <c r="T561" i="21" s="1"/>
  <c r="R1947" i="21"/>
  <c r="R649" i="21"/>
  <c r="R1617" i="21"/>
  <c r="R1405" i="21"/>
  <c r="R1523" i="21"/>
  <c r="R775" i="21"/>
  <c r="S1049" i="21"/>
  <c r="T1049" i="21" s="1"/>
  <c r="R512" i="21"/>
  <c r="R302" i="21"/>
  <c r="S962" i="21"/>
  <c r="T962" i="21" s="1"/>
  <c r="S1965" i="21"/>
  <c r="T1965" i="21" s="1"/>
  <c r="R1252" i="21"/>
  <c r="S750" i="21"/>
  <c r="T750" i="21" s="1"/>
  <c r="R795" i="21"/>
  <c r="R1851" i="21"/>
  <c r="R1019" i="21"/>
  <c r="S592" i="21"/>
  <c r="T592" i="21" s="1"/>
  <c r="R291" i="21"/>
  <c r="R170" i="21"/>
  <c r="R1985" i="21"/>
  <c r="R1876" i="21"/>
  <c r="R1756" i="21"/>
  <c r="R1003" i="21"/>
  <c r="R452" i="21"/>
  <c r="R123" i="21"/>
  <c r="R1136" i="21"/>
  <c r="R139" i="21"/>
  <c r="S855" i="21"/>
  <c r="T855" i="21" s="1"/>
  <c r="S1070" i="21"/>
  <c r="T1070" i="21" s="1"/>
  <c r="R430" i="21"/>
  <c r="R814" i="21"/>
  <c r="R343" i="21"/>
  <c r="R849" i="21"/>
  <c r="R1375" i="21"/>
  <c r="R1271" i="21"/>
  <c r="R1495" i="21"/>
  <c r="R1151" i="21"/>
  <c r="R1654" i="21"/>
  <c r="R941" i="21"/>
  <c r="R177" i="21"/>
  <c r="R69" i="21"/>
  <c r="S470" i="21"/>
  <c r="T470" i="21" s="1"/>
  <c r="R1493" i="21"/>
  <c r="R1491" i="21"/>
  <c r="R410" i="21"/>
  <c r="R1540" i="21"/>
  <c r="R421" i="21"/>
  <c r="R1772" i="21"/>
  <c r="R871" i="21"/>
  <c r="S319" i="21"/>
  <c r="T319" i="21" s="1"/>
  <c r="R418" i="21"/>
  <c r="R283" i="21"/>
  <c r="R1437" i="21"/>
  <c r="R1569" i="21"/>
  <c r="R1295" i="21"/>
  <c r="R1058" i="21"/>
  <c r="R1960" i="21"/>
  <c r="R1892" i="21"/>
  <c r="R827" i="21"/>
  <c r="R1250" i="21"/>
  <c r="R146" i="21"/>
  <c r="R25" i="21"/>
  <c r="R1685" i="21"/>
  <c r="R1183" i="21"/>
  <c r="R1946" i="21"/>
  <c r="R1642" i="21"/>
  <c r="R1587" i="21"/>
  <c r="R1205" i="21"/>
  <c r="R947" i="21"/>
  <c r="S1509" i="21"/>
  <c r="T1509" i="21" s="1"/>
  <c r="R182" i="21"/>
  <c r="R128" i="21"/>
  <c r="R691" i="21"/>
  <c r="R321" i="21"/>
  <c r="R1722" i="21"/>
  <c r="R2006" i="21"/>
  <c r="R1460" i="21"/>
  <c r="R956" i="21"/>
  <c r="R999" i="21"/>
  <c r="S670" i="21"/>
  <c r="T670" i="21" s="1"/>
  <c r="S698" i="21"/>
  <c r="T698" i="21" s="1"/>
  <c r="R399" i="21"/>
  <c r="S276" i="21"/>
  <c r="T276" i="21" s="1"/>
  <c r="S1755" i="21"/>
  <c r="T1755" i="21" s="1"/>
  <c r="R1737" i="21"/>
  <c r="S569" i="21"/>
  <c r="T569" i="21" s="1"/>
  <c r="R51" i="21"/>
  <c r="R673" i="21"/>
  <c r="R526" i="21"/>
  <c r="R1520" i="21"/>
  <c r="R354" i="21"/>
  <c r="R1398" i="21"/>
  <c r="R436" i="21"/>
  <c r="R1501" i="21"/>
  <c r="R1204" i="21"/>
  <c r="R451" i="21"/>
  <c r="R1267" i="21"/>
  <c r="R1994" i="21"/>
  <c r="R654" i="21"/>
  <c r="R1158" i="21"/>
  <c r="R1507" i="21"/>
  <c r="R689" i="21"/>
  <c r="R1819" i="21"/>
  <c r="R87" i="21"/>
  <c r="S947" i="21"/>
  <c r="T947" i="21" s="1"/>
  <c r="R872" i="21"/>
  <c r="R1860" i="21"/>
  <c r="R1237" i="21"/>
  <c r="R1913" i="21"/>
  <c r="S1216" i="21"/>
  <c r="T1216" i="21" s="1"/>
  <c r="R129" i="21"/>
  <c r="R1340" i="21"/>
  <c r="R86" i="21"/>
  <c r="R1011" i="21"/>
  <c r="S1577" i="21"/>
  <c r="T1577" i="21" s="1"/>
  <c r="R1306" i="21"/>
  <c r="R1650" i="21"/>
  <c r="R1361" i="21"/>
  <c r="S1188" i="21"/>
  <c r="T1188" i="21" s="1"/>
  <c r="R1101" i="21"/>
  <c r="R96" i="21"/>
  <c r="R903" i="21"/>
  <c r="R1224" i="21"/>
  <c r="R777" i="21"/>
  <c r="S1516" i="21"/>
  <c r="T1516" i="21" s="1"/>
  <c r="R63" i="21"/>
  <c r="R444" i="21"/>
  <c r="R1469" i="21"/>
  <c r="R82" i="21"/>
  <c r="R835" i="21"/>
  <c r="R1748" i="21"/>
  <c r="R668" i="21"/>
  <c r="R623" i="21"/>
  <c r="R229" i="21"/>
  <c r="R758" i="21"/>
  <c r="S1359" i="21"/>
  <c r="T1359" i="21" s="1"/>
  <c r="R1719" i="21"/>
  <c r="R1564" i="21"/>
  <c r="R1221" i="21"/>
  <c r="R612" i="21"/>
  <c r="R1579" i="21"/>
  <c r="S184" i="21"/>
  <c r="T184" i="21" s="1"/>
  <c r="R427" i="21"/>
  <c r="S693" i="21"/>
  <c r="T693" i="21" s="1"/>
  <c r="S413" i="21"/>
  <c r="T413" i="21" s="1"/>
  <c r="R18" i="21"/>
  <c r="R822" i="21"/>
  <c r="S623" i="21"/>
  <c r="T623" i="21" s="1"/>
  <c r="R1934" i="21"/>
  <c r="R1964" i="21"/>
  <c r="R318" i="21"/>
  <c r="S1196" i="21"/>
  <c r="T1196" i="21" s="1"/>
  <c r="R1952" i="21"/>
  <c r="R1331" i="21"/>
  <c r="R1583" i="21"/>
  <c r="R405" i="21"/>
  <c r="R1792" i="21"/>
  <c r="S1907" i="21"/>
  <c r="T1907" i="21" s="1"/>
  <c r="R345" i="21"/>
  <c r="R1565" i="21"/>
  <c r="S23" i="21"/>
  <c r="T23" i="21" s="1"/>
  <c r="S997" i="21"/>
  <c r="T997" i="21" s="1"/>
  <c r="R1277" i="21"/>
  <c r="R1446" i="21"/>
  <c r="R1032" i="21"/>
  <c r="R902" i="21"/>
  <c r="R1881" i="21"/>
  <c r="S222" i="21"/>
  <c r="T222" i="21" s="1"/>
  <c r="R1126" i="21"/>
  <c r="S1153" i="21"/>
  <c r="T1153" i="21" s="1"/>
  <c r="R1261" i="21"/>
  <c r="R1140" i="21"/>
  <c r="S378" i="21"/>
  <c r="T378" i="21" s="1"/>
  <c r="S937" i="21"/>
  <c r="T937" i="21" s="1"/>
  <c r="R937" i="21"/>
  <c r="R1211" i="21"/>
  <c r="R502" i="21"/>
  <c r="R1084" i="21"/>
  <c r="R142" i="21"/>
  <c r="S142" i="21"/>
  <c r="T142" i="21" s="1"/>
  <c r="R1006" i="21"/>
  <c r="S930" i="21"/>
  <c r="T930" i="21" s="1"/>
  <c r="R892" i="21"/>
  <c r="S801" i="21"/>
  <c r="T801" i="21" s="1"/>
  <c r="S749" i="21"/>
  <c r="T749" i="21" s="1"/>
  <c r="S834" i="21"/>
  <c r="T834" i="21" s="1"/>
  <c r="S1034" i="21"/>
  <c r="T1034" i="21" s="1"/>
  <c r="R936" i="21"/>
  <c r="S341" i="21"/>
  <c r="T341" i="21" s="1"/>
  <c r="R121" i="21"/>
  <c r="S1165" i="21"/>
  <c r="T1165" i="21" s="1"/>
  <c r="S1828" i="21"/>
  <c r="T1828" i="21" s="1"/>
  <c r="S1880" i="21"/>
  <c r="T1880" i="21" s="1"/>
  <c r="S675" i="21"/>
  <c r="T675" i="21" s="1"/>
  <c r="S615" i="21"/>
  <c r="T615" i="21" s="1"/>
  <c r="R1574" i="21"/>
  <c r="R276" i="21"/>
  <c r="R653" i="21"/>
  <c r="R473" i="21"/>
  <c r="R1822" i="21"/>
  <c r="R190" i="21"/>
  <c r="R1297" i="21"/>
  <c r="R658" i="21"/>
  <c r="S1811" i="21"/>
  <c r="T1811" i="21" s="1"/>
  <c r="S80" i="21"/>
  <c r="T80" i="21" s="1"/>
  <c r="S887" i="21"/>
  <c r="T887" i="21" s="1"/>
  <c r="S60" i="21"/>
  <c r="T60" i="21" s="1"/>
  <c r="S1974" i="21"/>
  <c r="T1974" i="21" s="1"/>
  <c r="S252" i="21"/>
  <c r="T252" i="21" s="1"/>
  <c r="S1841" i="21"/>
  <c r="T1841" i="21" s="1"/>
  <c r="S482" i="21"/>
  <c r="T482" i="21" s="1"/>
  <c r="R778" i="21"/>
  <c r="R1373" i="21"/>
  <c r="R967" i="21"/>
  <c r="R674" i="21"/>
  <c r="R1090" i="21"/>
  <c r="R1030" i="21"/>
  <c r="R48" i="21"/>
  <c r="R274" i="21"/>
  <c r="R428" i="21"/>
  <c r="R634" i="21"/>
  <c r="R974" i="21"/>
  <c r="R476" i="21"/>
  <c r="R1273" i="21"/>
  <c r="R788" i="21"/>
  <c r="R651" i="21"/>
  <c r="R303" i="21"/>
  <c r="R166" i="21"/>
  <c r="R94" i="21"/>
  <c r="R1697" i="21"/>
  <c r="R790" i="21"/>
  <c r="R565" i="21"/>
  <c r="R558" i="21"/>
  <c r="S1396" i="21"/>
  <c r="T1396" i="21" s="1"/>
  <c r="R1464" i="21"/>
  <c r="R1700" i="21"/>
  <c r="R1178" i="21"/>
  <c r="R529" i="21"/>
  <c r="R1150" i="21"/>
  <c r="R425" i="21"/>
  <c r="R244" i="21"/>
  <c r="R218" i="21"/>
  <c r="S912" i="21"/>
  <c r="T912" i="21" s="1"/>
  <c r="R927" i="21"/>
  <c r="R958" i="21"/>
  <c r="R1272" i="21"/>
  <c r="R1332" i="21"/>
  <c r="R504" i="21"/>
  <c r="R1533" i="21"/>
  <c r="R572" i="21"/>
  <c r="R1797" i="21"/>
  <c r="R745" i="21"/>
  <c r="R338" i="21"/>
  <c r="R1725" i="21"/>
  <c r="R1396" i="21"/>
  <c r="R290" i="21"/>
  <c r="S1012" i="21"/>
  <c r="T1012" i="21" s="1"/>
  <c r="R1560" i="21"/>
  <c r="R1817" i="21"/>
  <c r="R1462" i="21"/>
  <c r="R1192" i="21"/>
  <c r="S1455" i="21"/>
  <c r="T1455" i="21" s="1"/>
  <c r="R1419" i="21"/>
  <c r="R1600" i="21"/>
  <c r="R1742" i="21"/>
  <c r="R1963" i="21"/>
  <c r="R1091" i="21"/>
  <c r="S1990" i="21"/>
  <c r="T1990" i="21" s="1"/>
  <c r="R1053" i="21"/>
  <c r="R1531" i="21"/>
  <c r="R1480" i="21"/>
  <c r="S1136" i="21"/>
  <c r="T1136" i="21" s="1"/>
  <c r="R262" i="21"/>
  <c r="R1015" i="21"/>
  <c r="R1581" i="21"/>
  <c r="R380" i="21"/>
  <c r="R453" i="21"/>
  <c r="R1723" i="21"/>
  <c r="S241" i="21"/>
  <c r="T241" i="21" s="1"/>
  <c r="S1220" i="21"/>
  <c r="T1220" i="21" s="1"/>
  <c r="S453" i="21"/>
  <c r="T453" i="21" s="1"/>
  <c r="S591" i="21"/>
  <c r="T591" i="21" s="1"/>
  <c r="S1897" i="21"/>
  <c r="T1897" i="21" s="1"/>
  <c r="S1180" i="21"/>
  <c r="T1180" i="21" s="1"/>
  <c r="S549" i="21"/>
  <c r="T549" i="21" s="1"/>
  <c r="S850" i="21"/>
  <c r="T850" i="21" s="1"/>
  <c r="S270" i="21"/>
  <c r="T270" i="21" s="1"/>
  <c r="S1406" i="21"/>
  <c r="T1406" i="21" s="1"/>
  <c r="S20" i="21"/>
  <c r="T20" i="21" s="1"/>
  <c r="S1201" i="21"/>
  <c r="T1201" i="21" s="1"/>
  <c r="S1598" i="21"/>
  <c r="T1598" i="21" s="1"/>
  <c r="S440" i="21"/>
  <c r="T440" i="21" s="1"/>
  <c r="S198" i="21"/>
  <c r="T198" i="21" s="1"/>
  <c r="R1324" i="21"/>
  <c r="S1947" i="21"/>
  <c r="T1947" i="21" s="1"/>
  <c r="R1972" i="21"/>
  <c r="R1652" i="21"/>
  <c r="R219" i="21"/>
  <c r="R1118" i="21"/>
  <c r="R301" i="21"/>
  <c r="S896" i="21"/>
  <c r="T896" i="21" s="1"/>
  <c r="R246" i="21"/>
  <c r="S1488" i="21"/>
  <c r="T1488" i="21" s="1"/>
  <c r="R1185" i="21"/>
  <c r="R742" i="21"/>
  <c r="R1984" i="21"/>
  <c r="S1734" i="21"/>
  <c r="T1734" i="21" s="1"/>
  <c r="R1254" i="21"/>
  <c r="R1069" i="21"/>
  <c r="R1982" i="21"/>
  <c r="R1142" i="21"/>
  <c r="R188" i="21"/>
  <c r="R669" i="21"/>
  <c r="R279" i="21"/>
  <c r="S399" i="21"/>
  <c r="T399" i="21" s="1"/>
  <c r="S1562" i="21"/>
  <c r="T1562" i="21" s="1"/>
  <c r="S1665" i="21"/>
  <c r="T1665" i="21" s="1"/>
  <c r="R1322" i="21"/>
  <c r="M6" i="21"/>
  <c r="R1966" i="21"/>
  <c r="R995" i="21"/>
  <c r="R98" i="21"/>
  <c r="R1112" i="21"/>
  <c r="R511" i="21"/>
  <c r="R684" i="21"/>
  <c r="P2011" i="21"/>
  <c r="R1986" i="21"/>
  <c r="N6" i="21"/>
  <c r="N3" i="21" s="1"/>
  <c r="D20" i="25" s="1"/>
  <c r="R754" i="21"/>
  <c r="R744" i="21"/>
  <c r="S465" i="21"/>
  <c r="T465" i="21" s="1"/>
  <c r="R1356" i="21"/>
  <c r="R497" i="21"/>
  <c r="R1506" i="21"/>
  <c r="R1164" i="21"/>
  <c r="Q2012" i="21"/>
  <c r="S93" i="21"/>
  <c r="T93" i="21" s="1"/>
  <c r="S1676" i="21"/>
  <c r="T1676" i="21" s="1"/>
  <c r="S175" i="21"/>
  <c r="T175" i="21" s="1"/>
  <c r="S1690" i="21"/>
  <c r="T1690" i="21" s="1"/>
  <c r="R1535" i="21"/>
  <c r="R1733" i="21"/>
  <c r="R1502" i="21"/>
  <c r="R1774" i="21"/>
  <c r="R938" i="21"/>
  <c r="R1643" i="21"/>
  <c r="R1835" i="21"/>
  <c r="R1808" i="21"/>
  <c r="R376" i="21"/>
  <c r="R592" i="21"/>
  <c r="R470" i="21"/>
  <c r="R733" i="21"/>
  <c r="R1592" i="21"/>
  <c r="R962" i="21"/>
  <c r="R729" i="21"/>
  <c r="R1418" i="21"/>
  <c r="R666" i="21"/>
  <c r="R1672" i="21"/>
  <c r="S21" i="21"/>
  <c r="T21" i="21" s="1"/>
  <c r="S291" i="21"/>
  <c r="T291" i="21" s="1"/>
  <c r="S1700" i="21"/>
  <c r="T1700" i="21" s="1"/>
  <c r="S690" i="21"/>
  <c r="T690" i="21" s="1"/>
  <c r="S1899" i="21"/>
  <c r="T1899" i="21" s="1"/>
  <c r="S1026" i="21"/>
  <c r="T1026" i="21" s="1"/>
  <c r="S1091" i="21"/>
  <c r="T1091" i="21" s="1"/>
  <c r="S1617" i="21"/>
  <c r="T1617" i="21" s="1"/>
  <c r="S38" i="21"/>
  <c r="T38" i="21" s="1"/>
  <c r="S1797" i="21"/>
  <c r="T1797" i="21" s="1"/>
  <c r="M2011" i="21"/>
  <c r="N2011" i="21"/>
  <c r="S1306" i="21"/>
  <c r="T1306" i="21" s="1"/>
  <c r="S1029" i="21"/>
  <c r="T1029" i="21" s="1"/>
  <c r="S218" i="21"/>
  <c r="T218" i="21" s="1"/>
  <c r="S888" i="21"/>
  <c r="T888" i="21" s="1"/>
  <c r="S167" i="21"/>
  <c r="T167" i="21" s="1"/>
  <c r="S1719" i="21"/>
  <c r="T1719" i="21" s="1"/>
  <c r="S1101" i="21"/>
  <c r="T1101" i="21" s="1"/>
  <c r="S182" i="21"/>
  <c r="T182" i="21" s="1"/>
  <c r="S1661" i="21"/>
  <c r="T1661" i="21" s="1"/>
  <c r="S129" i="21"/>
  <c r="T129" i="21" s="1"/>
  <c r="S1095" i="21"/>
  <c r="T1095" i="21" s="1"/>
  <c r="S555" i="21"/>
  <c r="T555" i="21" s="1"/>
  <c r="S1053" i="21"/>
  <c r="T1053" i="21" s="1"/>
  <c r="S107" i="21"/>
  <c r="T107" i="21" s="1"/>
  <c r="S1567" i="21"/>
  <c r="T1567" i="21" s="1"/>
  <c r="S835" i="21"/>
  <c r="T835" i="21" s="1"/>
  <c r="S668" i="21"/>
  <c r="T668" i="21" s="1"/>
  <c r="S1817" i="21"/>
  <c r="T1817" i="21" s="1"/>
  <c r="S1666" i="21"/>
  <c r="T1666" i="21" s="1"/>
  <c r="S827" i="21"/>
  <c r="T827" i="21" s="1"/>
  <c r="R1147" i="21"/>
  <c r="R1975" i="21"/>
  <c r="R21" i="21"/>
  <c r="R100" i="21"/>
  <c r="R1945" i="21"/>
  <c r="R356" i="21"/>
  <c r="R23" i="21"/>
  <c r="R1795" i="21"/>
  <c r="S671" i="21"/>
  <c r="T671" i="21" s="1"/>
  <c r="S288" i="21"/>
  <c r="T288" i="21" s="1"/>
  <c r="S1988" i="21"/>
  <c r="T1988" i="21" s="1"/>
  <c r="S1019" i="21"/>
  <c r="T1019" i="21" s="1"/>
  <c r="S1264" i="21"/>
  <c r="T1264" i="21" s="1"/>
  <c r="R1157" i="21"/>
  <c r="R1108" i="21"/>
  <c r="R615" i="21"/>
  <c r="S76" i="21"/>
  <c r="T76" i="21" s="1"/>
  <c r="S1111" i="21"/>
  <c r="T1111" i="21" s="1"/>
  <c r="S1322" i="21"/>
  <c r="T1322" i="21" s="1"/>
  <c r="S108" i="21"/>
  <c r="T108" i="21" s="1"/>
  <c r="R284" i="21"/>
  <c r="R1647" i="21"/>
  <c r="R897" i="21"/>
  <c r="R1357" i="21"/>
  <c r="S106" i="21"/>
  <c r="T106" i="21" s="1"/>
  <c r="R159" i="21"/>
  <c r="R1450" i="21"/>
  <c r="R1199" i="21"/>
  <c r="O2012" i="21"/>
  <c r="S1103" i="21"/>
  <c r="T1103" i="21" s="1"/>
  <c r="R1226" i="21"/>
  <c r="R1790" i="21"/>
  <c r="R176" i="21"/>
  <c r="R1455" i="21"/>
  <c r="Q8" i="21"/>
  <c r="R1049" i="21"/>
  <c r="R272" i="21"/>
  <c r="S520" i="21"/>
  <c r="T520" i="21" s="1"/>
  <c r="R1316" i="21"/>
  <c r="R2002" i="21"/>
  <c r="S1367" i="21"/>
  <c r="T1367" i="21" s="1"/>
  <c r="R1330" i="21"/>
  <c r="R1298" i="21"/>
  <c r="R415" i="21"/>
  <c r="R521" i="21"/>
  <c r="R1004" i="21"/>
  <c r="R1551" i="21"/>
  <c r="R75" i="21"/>
  <c r="S273" i="21"/>
  <c r="T273" i="21" s="1"/>
  <c r="R1750" i="21"/>
  <c r="S1746" i="21"/>
  <c r="T1746" i="21" s="1"/>
  <c r="R360" i="21"/>
  <c r="R1215" i="21"/>
  <c r="R1844" i="21"/>
  <c r="R1846" i="21"/>
  <c r="R374" i="21"/>
  <c r="R1023" i="21"/>
  <c r="R551" i="21"/>
  <c r="S1412" i="21"/>
  <c r="T1412" i="21" s="1"/>
  <c r="R1132" i="21"/>
  <c r="R448" i="21"/>
  <c r="R896" i="21"/>
  <c r="S1267" i="21"/>
  <c r="T1267" i="21" s="1"/>
  <c r="S667" i="21"/>
  <c r="T667" i="21" s="1"/>
  <c r="S1779" i="21"/>
  <c r="T1779" i="21" s="1"/>
  <c r="S1047" i="21"/>
  <c r="T1047" i="21" s="1"/>
  <c r="P6" i="21"/>
  <c r="M2012" i="21"/>
  <c r="O5" i="21"/>
  <c r="O3" i="21" s="1"/>
  <c r="E20" i="25" s="1"/>
  <c r="N5" i="21"/>
  <c r="S1982" i="21"/>
  <c r="T1982" i="21" s="1"/>
  <c r="S995" i="21"/>
  <c r="T995" i="21" s="1"/>
  <c r="S521" i="21"/>
  <c r="T521" i="21" s="1"/>
  <c r="S1254" i="21"/>
  <c r="T1254" i="21" s="1"/>
  <c r="S2002" i="21"/>
  <c r="T2002" i="21" s="1"/>
  <c r="S219" i="21"/>
  <c r="T219" i="21" s="1"/>
  <c r="S775" i="21"/>
  <c r="T775" i="21" s="1"/>
  <c r="S279" i="21"/>
  <c r="T279" i="21" s="1"/>
  <c r="S603" i="21"/>
  <c r="T603" i="21" s="1"/>
  <c r="S52" i="21"/>
  <c r="T52" i="21" s="1"/>
  <c r="S1324" i="21"/>
  <c r="T1324" i="21" s="1"/>
  <c r="S584" i="21"/>
  <c r="T584" i="21" s="1"/>
  <c r="S448" i="21"/>
  <c r="T448" i="21" s="1"/>
  <c r="R1715" i="21"/>
  <c r="R296" i="21"/>
  <c r="R106" i="21"/>
  <c r="R1746" i="21"/>
  <c r="R1103" i="21"/>
  <c r="R1965" i="21"/>
  <c r="R506" i="21"/>
  <c r="R711" i="21"/>
  <c r="R39" i="21"/>
  <c r="R520" i="21"/>
  <c r="R561" i="21"/>
  <c r="R1043" i="21"/>
  <c r="R1570" i="21"/>
  <c r="S565" i="21"/>
  <c r="T565" i="21" s="1"/>
  <c r="Q2011" i="21"/>
  <c r="Q5" i="21"/>
  <c r="P2012" i="21"/>
  <c r="M5" i="21"/>
  <c r="O6" i="21"/>
  <c r="N2012" i="21"/>
  <c r="S505" i="21"/>
  <c r="T505" i="21" s="1"/>
  <c r="S1450" i="21"/>
  <c r="T1450" i="21" s="1"/>
  <c r="S1750" i="21"/>
  <c r="T1750" i="21" s="1"/>
  <c r="S742" i="21"/>
  <c r="T742" i="21" s="1"/>
  <c r="S1957" i="21"/>
  <c r="T1957" i="21" s="1"/>
  <c r="R861" i="21"/>
  <c r="R1105" i="21"/>
  <c r="R876" i="21"/>
  <c r="O2011" i="21"/>
  <c r="S1506" i="21"/>
  <c r="T1506" i="21" s="1"/>
  <c r="S374" i="21"/>
  <c r="T374" i="21" s="1"/>
  <c r="R1997" i="21"/>
  <c r="S1294" i="21"/>
  <c r="T1294" i="21" s="1"/>
  <c r="S1610" i="21"/>
  <c r="T1610" i="21" s="1"/>
  <c r="F94" i="25"/>
  <c r="G94" i="25"/>
  <c r="I94" i="25" s="1"/>
  <c r="H149" i="25"/>
  <c r="G95" i="25"/>
  <c r="H95" i="25" s="1"/>
  <c r="H147" i="25"/>
  <c r="G97" i="25"/>
  <c r="H97" i="25" s="1"/>
  <c r="F95" i="25"/>
  <c r="H150" i="25"/>
  <c r="H148" i="25"/>
  <c r="H146" i="25"/>
  <c r="G96" i="25"/>
  <c r="G98" i="25"/>
  <c r="H98" i="25" s="1"/>
  <c r="F122" i="25"/>
  <c r="F121" i="25"/>
  <c r="E122" i="25"/>
  <c r="D122" i="25"/>
  <c r="F123" i="25"/>
  <c r="C121" i="25"/>
  <c r="C123" i="25"/>
  <c r="D123" i="25"/>
  <c r="E125" i="25"/>
  <c r="E124" i="25"/>
  <c r="D121" i="25"/>
  <c r="D125" i="25"/>
  <c r="G125" i="25"/>
  <c r="E121" i="25"/>
  <c r="F125" i="25"/>
  <c r="G121" i="25"/>
  <c r="C122" i="25"/>
  <c r="C124" i="25"/>
  <c r="G122" i="25"/>
  <c r="G124" i="25"/>
  <c r="E123" i="25"/>
  <c r="C125" i="25"/>
  <c r="D124" i="25"/>
  <c r="G123" i="25"/>
  <c r="F124" i="25"/>
  <c r="B69" i="25" l="1" a="1"/>
  <c r="B69" i="25" s="1"/>
  <c r="C71" i="25" a="1"/>
  <c r="F72" i="25" s="1"/>
  <c r="I62" i="25"/>
  <c r="D84" i="25"/>
  <c r="H80" i="25" s="1"/>
  <c r="J62" i="25"/>
  <c r="S9" i="21" a="1"/>
  <c r="S9" i="21" s="1"/>
  <c r="T2017" i="21" s="1"/>
  <c r="Q2049" i="21" a="1"/>
  <c r="Q2050" i="21" a="1"/>
  <c r="Q2048" i="21" a="1"/>
  <c r="Q2048" i="21" s="1"/>
  <c r="R3" i="21"/>
  <c r="T2015" i="21" s="1"/>
  <c r="M3" i="21"/>
  <c r="C20" i="25" s="1"/>
  <c r="R4" i="21"/>
  <c r="M2014" i="21" a="1"/>
  <c r="N2016" i="21" s="1"/>
  <c r="S3" i="21"/>
  <c r="T2014" i="21" s="1"/>
  <c r="Q2049" i="21"/>
  <c r="S4" i="21"/>
  <c r="T2013" i="21"/>
  <c r="Q2050" i="21"/>
  <c r="Q2045" i="21"/>
  <c r="Q2047" i="21"/>
  <c r="Q2046" i="21"/>
  <c r="H96" i="25"/>
  <c r="I95" i="25"/>
  <c r="H151" i="25"/>
  <c r="I150" i="25" s="1"/>
  <c r="F137" i="25" s="1"/>
  <c r="A137" i="25" s="1"/>
  <c r="I96" i="25"/>
  <c r="H94" i="25"/>
  <c r="I97" i="25"/>
  <c r="I98" i="25"/>
  <c r="G100" i="25"/>
  <c r="V1826" i="21" a="1"/>
  <c r="V979" i="21" a="1"/>
  <c r="V918" i="21" a="1"/>
  <c r="V1837" i="21" a="1"/>
  <c r="V989" i="21" a="1"/>
  <c r="V1054" i="21" a="1"/>
  <c r="V1720" i="21" a="1"/>
  <c r="V22" i="21" a="1"/>
  <c r="V1829" i="21" a="1"/>
  <c r="V1824" i="21" a="1"/>
  <c r="V455" i="21" a="1"/>
  <c r="V1761" i="21" a="1"/>
  <c r="V893" i="21" a="1"/>
  <c r="V700" i="21" a="1"/>
  <c r="V786" i="21" a="1"/>
  <c r="V1184" i="21" a="1"/>
  <c r="V355" i="21" a="1"/>
  <c r="V1891" i="21" a="1"/>
  <c r="V546" i="21" a="1"/>
  <c r="V1377" i="21" a="1"/>
  <c r="V1605" i="21" a="1"/>
  <c r="V432" i="21" a="1"/>
  <c r="V537" i="21" a="1"/>
  <c r="V628" i="21" a="1"/>
  <c r="V1221" i="21" a="1"/>
  <c r="V1226" i="21" a="1"/>
  <c r="V97" i="21" a="1"/>
  <c r="V1898" i="21" a="1"/>
  <c r="V289" i="21" a="1"/>
  <c r="V1460" i="21" a="1"/>
  <c r="V1078" i="21" a="1"/>
  <c r="V1806" i="21" a="1"/>
  <c r="V1217" i="21" a="1"/>
  <c r="V899" i="21" a="1"/>
  <c r="V1038" i="21" a="1"/>
  <c r="V1291" i="21" a="1"/>
  <c r="V436" i="21" a="1"/>
  <c r="V822" i="21" a="1"/>
  <c r="V195" i="21" a="1"/>
  <c r="V1943" i="21" a="1"/>
  <c r="V1962" i="21" a="1"/>
  <c r="V93" i="21" a="1"/>
  <c r="V1906" i="21" a="1"/>
  <c r="V729" i="21" a="1"/>
  <c r="V197" i="21" a="1"/>
  <c r="V486" i="21" a="1"/>
  <c r="V1556" i="21" a="1"/>
  <c r="V1405" i="21" a="1"/>
  <c r="V1461" i="21" a="1"/>
  <c r="V421" i="21" a="1"/>
  <c r="V1309" i="21" a="1"/>
  <c r="V814" i="21" a="1"/>
  <c r="V387" i="21" a="1"/>
  <c r="V388" i="21" a="1"/>
  <c r="V1989" i="21" a="1"/>
  <c r="V579" i="21" a="1"/>
  <c r="V1540" i="21" a="1"/>
  <c r="V952" i="21" a="1"/>
  <c r="V1381" i="21" a="1"/>
  <c r="V865" i="21" a="1"/>
  <c r="V341" i="21" a="1"/>
  <c r="V859" i="21" a="1"/>
  <c r="V359" i="21" a="1"/>
  <c r="V1967" i="21" a="1"/>
  <c r="V832" i="21" a="1"/>
  <c r="V1784" i="21" a="1"/>
  <c r="V1813" i="21" a="1"/>
  <c r="V261" i="21" a="1"/>
  <c r="V1414" i="21" a="1"/>
  <c r="V942" i="21" a="1"/>
  <c r="V806" i="21" a="1"/>
  <c r="V1172" i="21" a="1"/>
  <c r="V240" i="21" a="1"/>
  <c r="V1574" i="21" a="1"/>
  <c r="V1866" i="21" a="1"/>
  <c r="V878" i="21" a="1"/>
  <c r="V1709" i="21" a="1"/>
  <c r="V1500" i="21" a="1"/>
  <c r="V756" i="21" a="1"/>
  <c r="V664" i="21" a="1"/>
  <c r="V1099" i="21" a="1"/>
  <c r="V1359" i="21" a="1"/>
  <c r="V400" i="21" a="1"/>
  <c r="V1836" i="21" a="1"/>
  <c r="V881" i="21" a="1"/>
  <c r="V658" i="21" a="1"/>
  <c r="V1065" i="21" a="1"/>
  <c r="V31" i="21" a="1"/>
  <c r="V1750" i="21" a="1"/>
  <c r="V946" i="21" a="1"/>
  <c r="V552" i="21" a="1"/>
  <c r="V602" i="21" a="1"/>
  <c r="V57" i="21" a="1"/>
  <c r="V415" i="21" a="1"/>
  <c r="V1508" i="21" a="1"/>
  <c r="V133" i="21" a="1"/>
  <c r="V2003" i="21" a="1"/>
  <c r="V1614" i="21" a="1"/>
  <c r="V1229" i="21" a="1"/>
  <c r="V1120" i="21" a="1"/>
  <c r="V1583" i="21" a="1"/>
  <c r="V531" i="21" a="1"/>
  <c r="V772" i="21" a="1"/>
  <c r="V1657" i="21" a="1"/>
  <c r="V1185" i="21" a="1"/>
  <c r="V326" i="21" a="1"/>
  <c r="V1537" i="21" a="1"/>
  <c r="V1378" i="21" a="1"/>
  <c r="V1454" i="21" a="1"/>
  <c r="V246" i="21" a="1"/>
  <c r="V218" i="21" a="1"/>
  <c r="V1819" i="21" a="1"/>
  <c r="V1322" i="21" a="1"/>
  <c r="V344" i="21" a="1"/>
  <c r="V219" i="21" a="1"/>
  <c r="V1729" i="21" a="1"/>
  <c r="V462" i="21" a="1"/>
  <c r="V518" i="21" a="1"/>
  <c r="V1408" i="21" a="1"/>
  <c r="V801" i="21" a="1"/>
  <c r="V1916" i="21" a="1"/>
  <c r="V587" i="21" a="1"/>
  <c r="V194" i="21" a="1"/>
  <c r="V1151" i="21" a="1"/>
  <c r="V668" i="21" a="1"/>
  <c r="V1162" i="21" a="1"/>
  <c r="V1197" i="21" a="1"/>
  <c r="V932" i="21" a="1"/>
  <c r="V1100" i="21" a="1"/>
  <c r="V1293" i="21" a="1"/>
  <c r="V318" i="21" a="1"/>
  <c r="V1259" i="21" a="1"/>
  <c r="V2007" i="21" a="1"/>
  <c r="V1231" i="21" a="1"/>
  <c r="V1126" i="21" a="1"/>
  <c r="V1835" i="21" a="1"/>
  <c r="V402" i="21" a="1"/>
  <c r="V288" i="21" a="1"/>
  <c r="V92" i="21" a="1"/>
  <c r="V828" i="21" a="1"/>
  <c r="V937" i="21" a="1"/>
  <c r="V383" i="21" a="1"/>
  <c r="V807" i="21" a="1"/>
  <c r="V1004" i="21" a="1"/>
  <c r="V183" i="21" a="1"/>
  <c r="V354" i="21" a="1"/>
  <c r="V1688" i="21" a="1"/>
  <c r="V740" i="21" a="1"/>
  <c r="V977" i="21" a="1"/>
  <c r="V463" i="21" a="1"/>
  <c r="V1161" i="21" a="1"/>
  <c r="V1305" i="21" a="1"/>
  <c r="V389" i="21" a="1"/>
  <c r="V2008" i="21" a="1"/>
  <c r="V1897" i="21" a="1"/>
  <c r="V1588" i="21" a="1"/>
  <c r="V1206" i="21" a="1"/>
  <c r="V1584" i="21" a="1"/>
  <c r="V659" i="21" a="1"/>
  <c r="V594" i="21" a="1"/>
  <c r="V1403" i="21" a="1"/>
  <c r="V883" i="21" a="1"/>
  <c r="V1781" i="21" a="1"/>
  <c r="V1050" i="21" a="1"/>
  <c r="V642" i="21" a="1"/>
  <c r="V1125" i="21" a="1"/>
  <c r="V1010" i="21" a="1"/>
  <c r="V255" i="21" a="1"/>
  <c r="V816" i="21" a="1"/>
  <c r="V1266" i="21" a="1"/>
  <c r="V365" i="21" a="1"/>
  <c r="V1696" i="21" a="1"/>
  <c r="V938" i="21" a="1"/>
  <c r="V991" i="21" a="1"/>
  <c r="V1639" i="21" a="1"/>
  <c r="V506" i="21" a="1"/>
  <c r="V660" i="21" a="1"/>
  <c r="V155" i="21" a="1"/>
  <c r="V1493" i="21" a="1"/>
  <c r="V1773" i="21" a="1"/>
  <c r="V262" i="21" a="1"/>
  <c r="V1613" i="21" a="1"/>
  <c r="V733" i="21" a="1"/>
  <c r="V284" i="21" a="1"/>
  <c r="V111" i="21" a="1"/>
  <c r="V706" i="21" a="1"/>
  <c r="V1843" i="21" a="1"/>
  <c r="V913" i="21" a="1"/>
  <c r="V1328" i="21" a="1"/>
  <c r="V544" i="21" a="1"/>
  <c r="V1202" i="21" a="1"/>
  <c r="V244" i="21" a="1"/>
  <c r="V292" i="21" a="1"/>
  <c r="V1760" i="21" a="1"/>
  <c r="V1557" i="21" a="1"/>
  <c r="V1392" i="21" a="1"/>
  <c r="V656" i="21" a="1"/>
  <c r="V1315" i="21" a="1"/>
  <c r="V555" i="21" a="1"/>
  <c r="V1808" i="21" a="1"/>
  <c r="V258" i="21" a="1"/>
  <c r="V237" i="21" a="1"/>
  <c r="V640" i="21" a="1"/>
  <c r="V1946" i="21" a="1"/>
  <c r="V1260" i="21" a="1"/>
  <c r="V713" i="21" a="1"/>
  <c r="V1854" i="21" a="1"/>
  <c r="V1083" i="21" a="1"/>
  <c r="V63" i="21" a="1"/>
  <c r="V74" i="21" a="1"/>
  <c r="V1097" i="21" a="1"/>
  <c r="V1895" i="21" a="1"/>
  <c r="V1525" i="21" a="1"/>
  <c r="V1074" i="21" a="1"/>
  <c r="V1441" i="21" a="1"/>
  <c r="V1825" i="21" a="1"/>
  <c r="V457" i="21" a="1"/>
  <c r="V162" i="21" a="1"/>
  <c r="V670" i="21" a="1"/>
  <c r="V1651" i="21" a="1"/>
  <c r="V1679" i="21" a="1"/>
  <c r="V575" i="21" a="1"/>
  <c r="V137" i="21" a="1"/>
  <c r="V521" i="21" a="1"/>
  <c r="V271" i="21" a="1"/>
  <c r="V851" i="21" a="1"/>
  <c r="V233" i="21" a="1"/>
  <c r="V1978" i="21" a="1"/>
  <c r="V941" i="21" a="1"/>
  <c r="V104" i="21" a="1"/>
  <c r="V1427" i="21" a="1"/>
  <c r="V1706" i="21" a="1"/>
  <c r="V208" i="21" a="1"/>
  <c r="V1180" i="21" a="1"/>
  <c r="V755" i="21" a="1"/>
  <c r="V1423" i="21" a="1"/>
  <c r="V1678" i="21" a="1"/>
  <c r="V171" i="21" a="1"/>
  <c r="V703" i="21" a="1"/>
  <c r="V281" i="21" a="1"/>
  <c r="V624" i="21" a="1"/>
  <c r="V598" i="21" a="1"/>
  <c r="V2010" i="21" a="1"/>
  <c r="V891" i="21" a="1"/>
  <c r="V248" i="21" a="1"/>
  <c r="V508" i="21" a="1"/>
  <c r="V1261" i="21" a="1"/>
  <c r="V320" i="21" a="1"/>
  <c r="V434" i="21" a="1"/>
  <c r="V572" i="21" a="1"/>
  <c r="V1799" i="21" a="1"/>
  <c r="V849" i="21" a="1"/>
  <c r="V392" i="21" a="1"/>
  <c r="V1474" i="21" a="1"/>
  <c r="V108" i="21" a="1"/>
  <c r="V177" i="21" a="1"/>
  <c r="V212" i="21" a="1"/>
  <c r="V1889" i="21" a="1"/>
  <c r="V1909" i="21" a="1"/>
  <c r="V1780" i="21" a="1"/>
  <c r="V369" i="21" a="1"/>
  <c r="V1990" i="21" a="1"/>
  <c r="V818" i="21" a="1"/>
  <c r="V109" i="21" a="1"/>
  <c r="V298" i="21" a="1"/>
  <c r="V1448" i="21" a="1"/>
  <c r="V1737" i="21" a="1"/>
  <c r="V1008" i="21" a="1"/>
  <c r="V1735" i="21" a="1"/>
  <c r="V599" i="21" a="1"/>
  <c r="V127" i="21" a="1"/>
  <c r="V1289" i="21" a="1"/>
  <c r="V517" i="21" a="1"/>
  <c r="V1697" i="21" a="1"/>
  <c r="V1042" i="21" a="1"/>
  <c r="V570" i="21" a="1"/>
  <c r="V1771" i="21" a="1"/>
  <c r="V563" i="21" a="1"/>
  <c r="V957" i="21" a="1"/>
  <c r="V1875" i="21" a="1"/>
  <c r="V1009" i="21" a="1"/>
  <c r="V945" i="21" a="1"/>
  <c r="V523" i="21" a="1"/>
  <c r="V106" i="21" a="1"/>
  <c r="V1901" i="21" a="1"/>
  <c r="V1148" i="21" a="1"/>
  <c r="V1490" i="21" a="1"/>
  <c r="V1607" i="21" a="1"/>
  <c r="V1484" i="21" a="1"/>
  <c r="V886" i="21" a="1"/>
  <c r="V381" i="21" a="1"/>
  <c r="V817" i="21" a="1"/>
  <c r="V1416" i="21" a="1"/>
  <c r="V1077" i="21" a="1"/>
  <c r="V1003" i="21" a="1"/>
  <c r="V192" i="21" a="1"/>
  <c r="V1214" i="21" a="1"/>
  <c r="V1675" i="21" a="1"/>
  <c r="V267" i="21" a="1"/>
  <c r="V1541" i="21" a="1"/>
  <c r="V1969" i="21" a="1"/>
  <c r="V545" i="21" a="1"/>
  <c r="V1338" i="21" a="1"/>
  <c r="V45" i="21" a="1"/>
  <c r="V146" i="21" a="1"/>
  <c r="V868" i="21" a="1"/>
  <c r="V1787" i="21" a="1"/>
  <c r="V1160" i="21" a="1"/>
  <c r="V854" i="21" a="1"/>
  <c r="V1710" i="21" a="1"/>
  <c r="V586" i="21" a="1"/>
  <c r="V1142" i="21" a="1"/>
  <c r="V1567" i="21" a="1"/>
  <c r="V906" i="21" a="1"/>
  <c r="V1944" i="21" a="1"/>
  <c r="V1279" i="21" a="1"/>
  <c r="V905" i="21" a="1"/>
  <c r="V897" i="21" a="1"/>
  <c r="V1764" i="21" a="1"/>
  <c r="V922" i="21" a="1"/>
  <c r="V1201" i="21" a="1"/>
  <c r="V131" i="21" a="1"/>
  <c r="V224" i="21" a="1"/>
  <c r="V824" i="21" a="1"/>
  <c r="V1351" i="21" a="1"/>
  <c r="V581" i="21" a="1"/>
  <c r="V1736" i="21" a="1"/>
  <c r="V1048" i="21" a="1"/>
  <c r="V1093" i="21" a="1"/>
  <c r="V866" i="21" a="1"/>
  <c r="V182" i="21" a="1"/>
  <c r="V894" i="21" a="1"/>
  <c r="V669" i="21" a="1"/>
  <c r="V437" i="21" a="1"/>
  <c r="V835" i="21" a="1"/>
  <c r="V948" i="21" a="1"/>
  <c r="V1463" i="21" a="1"/>
  <c r="V1111" i="21" a="1"/>
  <c r="V51" i="21" a="1"/>
  <c r="V1917" i="21" a="1"/>
  <c r="V26" i="21" a="1"/>
  <c r="V229" i="21" a="1"/>
  <c r="V662" i="21" a="1"/>
  <c r="V970" i="21" a="1"/>
  <c r="V561" i="21" a="1"/>
  <c r="V1637" i="21" a="1"/>
  <c r="V1798" i="21" a="1"/>
  <c r="V837" i="21" a="1"/>
  <c r="V184" i="21" a="1"/>
  <c r="V1256" i="21" a="1"/>
  <c r="V239" i="21" a="1"/>
  <c r="V120" i="21" a="1"/>
  <c r="V672" i="21" a="1"/>
  <c r="V16" i="21" a="1"/>
  <c r="V674" i="21" a="1"/>
  <c r="V771" i="21" a="1"/>
  <c r="V81" i="21" a="1"/>
  <c r="V707" i="21" a="1"/>
  <c r="V685" i="21" a="1"/>
  <c r="V1859" i="21" a="1"/>
  <c r="V747" i="21" a="1"/>
  <c r="V2002" i="21" a="1"/>
  <c r="V1652" i="21" a="1"/>
  <c r="V1150" i="21" a="1"/>
  <c r="V529" i="21" a="1"/>
  <c r="V1779" i="21" a="1"/>
  <c r="V593" i="21" a="1"/>
  <c r="V1752" i="21" a="1"/>
  <c r="V73" i="21" a="1"/>
  <c r="V761" i="21" a="1"/>
  <c r="V533" i="21" a="1"/>
  <c r="V1108" i="21" a="1"/>
  <c r="V969" i="21" a="1"/>
  <c r="V1867" i="21" a="1"/>
  <c r="V892" i="21" a="1"/>
  <c r="V113" i="21" a="1"/>
  <c r="V1765" i="21" a="1"/>
  <c r="V376" i="21" a="1"/>
  <c r="V1712" i="21" a="1"/>
  <c r="V68" i="21" a="1"/>
  <c r="V1746" i="21" a="1"/>
  <c r="V1005" i="21" a="1"/>
  <c r="V629" i="21" a="1"/>
  <c r="V1216" i="21" a="1"/>
  <c r="V919" i="21" a="1"/>
  <c r="V295" i="21" a="1"/>
  <c r="V373" i="21" a="1"/>
  <c r="V1431" i="21" a="1"/>
  <c r="V1232" i="21" a="1"/>
  <c r="V950" i="21" a="1"/>
  <c r="V1937" i="21" a="1"/>
  <c r="V82" i="21" a="1"/>
  <c r="V1554" i="21" a="1"/>
  <c r="V1262" i="21" a="1"/>
  <c r="V1928" i="21" a="1"/>
  <c r="V1296" i="21" a="1"/>
  <c r="V1634" i="21" a="1"/>
  <c r="V926" i="21" a="1"/>
  <c r="V1884" i="21" a="1"/>
  <c r="V799" i="21" a="1"/>
  <c r="V1442" i="21" a="1"/>
  <c r="V920" i="21" a="1"/>
  <c r="V1527" i="21" a="1"/>
  <c r="V1538" i="21" a="1"/>
  <c r="V28" i="21" a="1"/>
  <c r="V114" i="21" a="1"/>
  <c r="V1703" i="21" a="1"/>
  <c r="V690" i="21" a="1"/>
  <c r="V1326" i="21" a="1"/>
  <c r="V423" i="21" a="1"/>
  <c r="V876" i="21" a="1"/>
  <c r="V1970" i="21" a="1"/>
  <c r="V653" i="21" a="1"/>
  <c r="V809" i="21" a="1"/>
  <c r="V1618" i="21" a="1"/>
  <c r="V998" i="21" a="1"/>
  <c r="V1443" i="21" a="1"/>
  <c r="V1842" i="21" a="1"/>
  <c r="V655" i="21" a="1"/>
  <c r="V1295" i="21" a="1"/>
  <c r="V1844" i="21" a="1"/>
  <c r="V1941" i="21" a="1"/>
  <c r="V739" i="21" a="1"/>
  <c r="V1899" i="21" a="1"/>
  <c r="V1080" i="21" a="1"/>
  <c r="V963" i="21" a="1"/>
  <c r="V686" i="21" a="1"/>
  <c r="V1212" i="21" a="1"/>
  <c r="V1608" i="21" a="1"/>
  <c r="V1951" i="21" a="1"/>
  <c r="V159" i="21" a="1"/>
  <c r="V272" i="21" a="1"/>
  <c r="V525" i="21" a="1"/>
  <c r="V1587" i="21" a="1"/>
  <c r="V1501" i="21" a="1"/>
  <c r="V1173" i="21" a="1"/>
  <c r="V1690" i="21" a="1"/>
  <c r="V1388" i="21" a="1"/>
  <c r="V1977" i="21" a="1"/>
  <c r="V716" i="21" a="1"/>
  <c r="V1705" i="21" a="1"/>
  <c r="V1904" i="21" a="1"/>
  <c r="V1023" i="21" a="1"/>
  <c r="V43" i="21" a="1"/>
  <c r="V1873" i="21" a="1"/>
  <c r="V717" i="21" a="1"/>
  <c r="V1227" i="21" a="1"/>
  <c r="V196" i="21" a="1"/>
  <c r="V1629" i="21" a="1"/>
  <c r="V1619" i="21" a="1"/>
  <c r="V1320" i="21" a="1"/>
  <c r="V1020" i="21" a="1"/>
  <c r="V1638" i="21" a="1"/>
  <c r="V80" i="21" a="1"/>
  <c r="V1277" i="21" a="1"/>
  <c r="V1595" i="21" a="1"/>
  <c r="V86" i="21" a="1"/>
  <c r="V538" i="21" a="1"/>
  <c r="V1014" i="21" a="1"/>
  <c r="V635" i="21" a="1"/>
  <c r="V138" i="21" a="1"/>
  <c r="V1624" i="21" a="1"/>
  <c r="V1247" i="21" a="1"/>
  <c r="V1446" i="21" a="1"/>
  <c r="V565" i="21" a="1"/>
  <c r="V749" i="21" a="1"/>
  <c r="V430" i="21" a="1"/>
  <c r="V180" i="21" a="1"/>
  <c r="V610" i="21" a="1"/>
  <c r="V370" i="21" a="1"/>
  <c r="V556" i="21" a="1"/>
  <c r="V1791" i="21" a="1"/>
  <c r="V1075" i="21" a="1"/>
  <c r="V592" i="21" a="1"/>
  <c r="V571" i="21" a="1"/>
  <c r="V1640" i="21" a="1"/>
  <c r="V500" i="21" a="1"/>
  <c r="V520" i="21" a="1"/>
  <c r="V1848" i="21" a="1"/>
  <c r="V1049" i="21" a="1"/>
  <c r="V1762" i="21" a="1"/>
  <c r="V433" i="21" a="1"/>
  <c r="V1482" i="21" a="1"/>
  <c r="V198" i="21" a="1"/>
  <c r="V1795" i="21" a="1"/>
  <c r="V276" i="21" a="1"/>
  <c r="V676" i="21" a="1"/>
  <c r="V1724" i="21" a="1"/>
  <c r="V1940" i="21" a="1"/>
  <c r="V446" i="21" a="1"/>
  <c r="V1991" i="21" a="1"/>
  <c r="V1612" i="21" a="1"/>
  <c r="V1313" i="21" a="1"/>
  <c r="V1868" i="21" a="1"/>
  <c r="V1617" i="21" a="1"/>
  <c r="V285" i="21" a="1"/>
  <c r="V627" i="21" a="1"/>
  <c r="V72" i="21" a="1"/>
  <c r="V1683" i="21" a="1"/>
  <c r="V1626" i="21" a="1"/>
  <c r="V1033" i="21" a="1"/>
  <c r="V1802" i="21" a="1"/>
  <c r="V1872" i="21" a="1"/>
  <c r="V1130" i="21" a="1"/>
  <c r="V1365" i="21" a="1"/>
  <c r="V461" i="21" a="1"/>
  <c r="V362" i="21" a="1"/>
  <c r="V912" i="21" a="1"/>
  <c r="V1633" i="21" a="1"/>
  <c r="V64" i="21" a="1"/>
  <c r="V230" i="21" a="1"/>
  <c r="V452" i="21" a="1"/>
  <c r="V1119" i="21" a="1"/>
  <c r="V1986" i="21" a="1"/>
  <c r="V319" i="21" a="1"/>
  <c r="V477" i="21" a="1"/>
  <c r="V1127" i="21" a="1"/>
  <c r="V1592" i="21" a="1"/>
  <c r="V95" i="21" a="1"/>
  <c r="V306" i="21" a="1"/>
  <c r="V562" i="21" a="1"/>
  <c r="V1422" i="21" a="1"/>
  <c r="V254" i="21" a="1"/>
  <c r="V23" i="21" a="1"/>
  <c r="V479" i="21" a="1"/>
  <c r="V1445" i="21" a="1"/>
  <c r="V522" i="21" a="1"/>
  <c r="V439" i="21" a="1"/>
  <c r="V930" i="21" a="1"/>
  <c r="V1797" i="21" a="1"/>
  <c r="V1186" i="21" a="1"/>
  <c r="V61" i="21" a="1"/>
  <c r="V542" i="21" a="1"/>
  <c r="V1573" i="21" a="1"/>
  <c r="V1993" i="21" a="1"/>
  <c r="V1230" i="21" a="1"/>
  <c r="V313" i="21" a="1"/>
  <c r="V519" i="21" a="1"/>
  <c r="V1714" i="21" a="1"/>
  <c r="V1932" i="21" a="1"/>
  <c r="V1439" i="21" a="1"/>
  <c r="V617" i="21" a="1"/>
  <c r="V1331" i="21" a="1"/>
  <c r="V654" i="21" a="1"/>
  <c r="V782" i="21" a="1"/>
  <c r="V1641" i="21" a="1"/>
  <c r="V1393" i="21" a="1"/>
  <c r="V909" i="21" a="1"/>
  <c r="V1594" i="21" a="1"/>
  <c r="V677" i="21" a="1"/>
  <c r="V1497" i="21" a="1"/>
  <c r="V90" i="21" a="1"/>
  <c r="V483" i="21" a="1"/>
  <c r="V156" i="21" a="1"/>
  <c r="V527" i="21" a="1"/>
  <c r="V784" i="21" a="1"/>
  <c r="V349" i="21" a="1"/>
  <c r="V1694" i="21" a="1"/>
  <c r="V1856" i="21" a="1"/>
  <c r="V1114" i="21" a="1"/>
  <c r="V165" i="21" a="1"/>
  <c r="V1402" i="21" a="1"/>
  <c r="V1721" i="21" a="1"/>
  <c r="V1061" i="21" a="1"/>
  <c r="V1902" i="21" a="1"/>
  <c r="V1547" i="21" a="1"/>
  <c r="V1081" i="21" a="1"/>
  <c r="V473" i="21" a="1"/>
  <c r="V649" i="21" a="1"/>
  <c r="V1076" i="21" a="1"/>
  <c r="V1418" i="21" a="1"/>
  <c r="V1913" i="21" a="1"/>
  <c r="V975" i="21" a="1"/>
  <c r="V1457" i="21" a="1"/>
  <c r="V346" i="21" a="1"/>
  <c r="V907" i="21" a="1"/>
  <c r="V1390" i="21" a="1"/>
  <c r="V724" i="21" a="1"/>
  <c r="V1094" i="21" a="1"/>
  <c r="V1599" i="21" a="1"/>
  <c r="V270" i="21" a="1"/>
  <c r="V758" i="21" a="1"/>
  <c r="V425" i="21" a="1"/>
  <c r="V1576" i="21" a="1"/>
  <c r="V1952" i="21" a="1"/>
  <c r="V422" i="21" a="1"/>
  <c r="V1923" i="21" a="1"/>
  <c r="V1491" i="21" a="1"/>
  <c r="V764" i="21" a="1"/>
  <c r="V1233" i="21" a="1"/>
  <c r="V1070" i="21" a="1"/>
  <c r="V1968" i="21" a="1"/>
  <c r="V1376" i="21" a="1"/>
  <c r="V1072" i="21" a="1"/>
  <c r="V1211" i="21" a="1"/>
  <c r="V1398" i="21" a="1"/>
  <c r="V1144" i="21" a="1"/>
  <c r="V443" i="21" a="1"/>
  <c r="V1163" i="21" a="1"/>
  <c r="V1656" i="21" a="1"/>
  <c r="V1071" i="21" a="1"/>
  <c r="V1858" i="21" a="1"/>
  <c r="V217" i="21" a="1"/>
  <c r="V1936" i="21" a="1"/>
  <c r="V1860" i="21" a="1"/>
  <c r="V1353" i="21" a="1"/>
  <c r="V1661" i="21" a="1"/>
  <c r="V524" i="21" a="1"/>
  <c r="V1456" i="21" a="1"/>
  <c r="V1817" i="21" a="1"/>
  <c r="V1124" i="21" a="1"/>
  <c r="V435" i="21" a="1"/>
  <c r="V1681" i="21" a="1"/>
  <c r="V1840" i="21" a="1"/>
  <c r="V1248" i="21" a="1"/>
  <c r="V595" i="21" a="1"/>
  <c r="V176" i="21" a="1"/>
  <c r="V1975" i="21" a="1"/>
  <c r="V252" i="21" a="1"/>
  <c r="V600" i="21" a="1"/>
  <c r="V188" i="21" a="1"/>
  <c r="V1179" i="21" a="1"/>
  <c r="V1794" i="21" a="1"/>
  <c r="V964" i="21" a="1"/>
  <c r="V1064" i="21" a="1"/>
  <c r="V1196" i="21" a="1"/>
  <c r="V1339" i="21" a="1"/>
  <c r="V1677" i="21" a="1"/>
  <c r="V1570" i="21" a="1"/>
  <c r="V1145" i="21" a="1"/>
  <c r="V371" i="21" a="1"/>
  <c r="V695" i="21" a="1"/>
  <c r="V882" i="21" a="1"/>
  <c r="V1413" i="21" a="1"/>
  <c r="V291" i="21" a="1"/>
  <c r="V1827" i="21" a="1"/>
  <c r="V744" i="21" a="1"/>
  <c r="V1462" i="21" a="1"/>
  <c r="V1636" i="21" a="1"/>
  <c r="V582" i="21" a="1"/>
  <c r="V528" i="21" a="1"/>
  <c r="V186" i="21" a="1"/>
  <c r="V1290" i="21" a="1"/>
  <c r="V175" i="21" a="1"/>
  <c r="V1250" i="21" a="1"/>
  <c r="V30" i="21" a="1"/>
  <c r="V896" i="21" a="1"/>
  <c r="V712" i="21" a="1"/>
  <c r="V898" i="21" a="1"/>
  <c r="V98" i="21" a="1"/>
  <c r="V1549" i="21" a="1"/>
  <c r="V431" i="21" a="1"/>
  <c r="V396" i="21" a="1"/>
  <c r="V343" i="21" a="1"/>
  <c r="V1622" i="21" a="1"/>
  <c r="V1871" i="21" a="1"/>
  <c r="V759" i="21" a="1"/>
  <c r="V540" i="21" a="1"/>
  <c r="V583" i="21" a="1"/>
  <c r="V735" i="21" a="1"/>
  <c r="V1263" i="21" a="1"/>
  <c r="V406" i="21" a="1"/>
  <c r="V1483" i="21" a="1"/>
  <c r="V322" i="21" a="1"/>
  <c r="V1506" i="21" a="1"/>
  <c r="V418" i="21" a="1"/>
  <c r="V568" i="21" a="1"/>
  <c r="V1239" i="21" a="1"/>
  <c r="V384" i="21" a="1"/>
  <c r="V79" i="21" a="1"/>
  <c r="V1552" i="21" a="1"/>
  <c r="V1999" i="21" a="1"/>
  <c r="V1738" i="21" a="1"/>
  <c r="V1195" i="21" a="1"/>
  <c r="V736" i="21" a="1"/>
  <c r="V1748" i="21" a="1"/>
  <c r="V1407" i="21" a="1"/>
  <c r="V1270" i="21" a="1"/>
  <c r="V848" i="21" a="1"/>
  <c r="V779" i="21" a="1"/>
  <c r="V199" i="21" a="1"/>
  <c r="V972" i="21" a="1"/>
  <c r="V585" i="21" a="1"/>
  <c r="V1156" i="21" a="1"/>
  <c r="V1981" i="21" a="1"/>
  <c r="V1674" i="21" a="1"/>
  <c r="V451" i="21" a="1"/>
  <c r="V1310" i="21" a="1"/>
  <c r="V805" i="21" a="1"/>
  <c r="V49" i="21" a="1"/>
  <c r="V102" i="21" a="1"/>
  <c r="V997" i="21" a="1"/>
  <c r="V1933" i="21" a="1"/>
  <c r="V1611" i="21" a="1"/>
  <c r="V1057" i="21" a="1"/>
  <c r="V1243" i="21" a="1"/>
  <c r="V200" i="21" a="1"/>
  <c r="V18" i="21" a="1"/>
  <c r="V667" i="21" a="1"/>
  <c r="V770" i="21" a="1"/>
  <c r="V1803" i="21" a="1"/>
  <c r="V931" i="21" a="1"/>
  <c r="V144" i="21" a="1"/>
  <c r="V485" i="21" a="1"/>
  <c r="V278" i="21" a="1"/>
  <c r="V1272" i="21" a="1"/>
  <c r="V1450" i="21" a="1"/>
  <c r="V1934" i="21" a="1"/>
  <c r="V813" i="21" a="1"/>
  <c r="V128" i="21" a="1"/>
  <c r="V1646" i="21" a="1"/>
  <c r="V983" i="21" a="1"/>
  <c r="V460" i="21" a="1"/>
  <c r="V1387" i="21" a="1"/>
  <c r="V1438" i="21" a="1"/>
  <c r="V1149" i="21" a="1"/>
  <c r="V1223" i="21" a="1"/>
  <c r="V1096" i="21" a="1"/>
  <c r="V611" i="21" a="1"/>
  <c r="V274" i="21" a="1"/>
  <c r="V1565" i="21" a="1"/>
  <c r="V77" i="21" a="1"/>
  <c r="V117" i="21" a="1"/>
  <c r="V1670" i="21" a="1"/>
  <c r="V493" i="21" a="1"/>
  <c r="V1783" i="21" a="1"/>
  <c r="V951" i="21" a="1"/>
  <c r="V754" i="21" a="1"/>
  <c r="V547" i="21" a="1"/>
  <c r="V935" i="21" a="1"/>
  <c r="V1985" i="21" a="1"/>
  <c r="V1621" i="21" a="1"/>
  <c r="V1579" i="21" a="1"/>
  <c r="V1340" i="21" a="1"/>
  <c r="V871" i="21" a="1"/>
  <c r="V1426" i="21" a="1"/>
  <c r="V1026" i="21" a="1"/>
  <c r="V181" i="21" a="1"/>
  <c r="V787" i="21" a="1"/>
  <c r="V1425" i="21" a="1"/>
  <c r="V564" i="21" a="1"/>
  <c r="V1739" i="21" a="1"/>
  <c r="V1421" i="21" a="1"/>
  <c r="V409" i="21" a="1"/>
  <c r="V714" i="21" a="1"/>
  <c r="V1273" i="21" a="1"/>
  <c r="V955" i="21" a="1"/>
  <c r="V260" i="21" a="1"/>
  <c r="V39" i="21" a="1"/>
  <c r="V1055" i="21" a="1"/>
  <c r="V1623" i="21" a="1"/>
  <c r="V37" i="21" a="1"/>
  <c r="V1169" i="21" a="1"/>
  <c r="V52" i="21" a="1"/>
  <c r="V234" i="21" a="1"/>
  <c r="V836" i="21" a="1"/>
  <c r="V209" i="21" a="1"/>
  <c r="V903" i="21" a="1"/>
  <c r="V352" i="21" a="1"/>
  <c r="V709" i="21" a="1"/>
  <c r="V1198" i="21" a="1"/>
  <c r="V216" i="21" a="1"/>
  <c r="V804" i="21" a="1"/>
  <c r="V1034" i="21" a="1"/>
  <c r="V1370" i="21" a="1"/>
  <c r="V1084" i="21" a="1"/>
  <c r="V273" i="21" a="1"/>
  <c r="V995" i="21" a="1"/>
  <c r="V259" i="21" a="1"/>
  <c r="V986" i="21" a="1"/>
  <c r="V719" i="21" a="1"/>
  <c r="V1745" i="21" a="1"/>
  <c r="V971" i="21" a="1"/>
  <c r="V833" i="21" a="1"/>
  <c r="V1698" i="21" a="1"/>
  <c r="V1087" i="21" a="1"/>
  <c r="V488" i="21" a="1"/>
  <c r="V213" i="21" a="1"/>
  <c r="V974" i="21" a="1"/>
  <c r="V1914" i="21" a="1"/>
  <c r="V1789" i="21" a="1"/>
  <c r="V820" i="21" a="1"/>
  <c r="V1839" i="21" a="1"/>
  <c r="V791" i="21" a="1"/>
  <c r="V1591" i="21" a="1"/>
  <c r="V1052" i="21" a="1"/>
  <c r="V76" i="21" a="1"/>
  <c r="V1345" i="21" a="1"/>
  <c r="V794" i="21" a="1"/>
  <c r="V601" i="21" a="1"/>
  <c r="V708" i="21" a="1"/>
  <c r="V1335" i="21" a="1"/>
  <c r="V846" i="21" a="1"/>
  <c r="V1428" i="21" a="1"/>
  <c r="V1006" i="21" a="1"/>
  <c r="V1155" i="21" a="1"/>
  <c r="V1786" i="21" a="1"/>
  <c r="V1194" i="21" a="1"/>
  <c r="V536" i="21" a="1"/>
  <c r="V1386" i="21" a="1"/>
  <c r="V825" i="21" a="1"/>
  <c r="V1056" i="21" a="1"/>
  <c r="V1522" i="21" a="1"/>
  <c r="V1040" i="21" a="1"/>
  <c r="V476" i="21" a="1"/>
  <c r="V1486" i="21" a="1"/>
  <c r="V1319" i="21" a="1"/>
  <c r="V567" i="21" a="1"/>
  <c r="V967" i="21" a="1"/>
  <c r="V105" i="21" a="1"/>
  <c r="V839" i="21" a="1"/>
  <c r="V1430" i="21" a="1"/>
  <c r="V902" i="21" a="1"/>
  <c r="V1511" i="21" a="1"/>
  <c r="V112" i="21" a="1"/>
  <c r="V1920" i="21" a="1"/>
  <c r="V1958" i="21" a="1"/>
  <c r="V742" i="21" a="1"/>
  <c r="V89" i="21" a="1"/>
  <c r="V750" i="21" a="1"/>
  <c r="V296" i="21" a="1"/>
  <c r="V1271" i="21" a="1"/>
  <c r="V1159" i="21" a="1"/>
  <c r="V1593" i="21" a="1"/>
  <c r="V698" i="21" a="1"/>
  <c r="V1027" i="21" a="1"/>
  <c r="V1800" i="21" a="1"/>
  <c r="V1881" i="21" a="1"/>
  <c r="V459" i="21" a="1"/>
  <c r="V1911" i="21" a="1"/>
  <c r="V1354" i="21" a="1"/>
  <c r="V1496" i="21" a="1"/>
  <c r="V34" i="21" a="1"/>
  <c r="V1469" i="21" a="1"/>
  <c r="V340" i="21" a="1"/>
  <c r="V790" i="21" a="1"/>
  <c r="V798" i="21" a="1"/>
  <c r="V1274" i="21" a="1"/>
  <c r="V1973" i="21" a="1"/>
  <c r="V1665" i="21" a="1"/>
  <c r="V1032" i="21" a="1"/>
  <c r="V1219" i="21" a="1"/>
  <c r="V1116" i="21" a="1"/>
  <c r="V1241" i="21" a="1"/>
  <c r="V1134" i="21" a="1"/>
  <c r="V1627" i="21" a="1"/>
  <c r="V1938" i="21" a="1"/>
  <c r="V927" i="21" a="1"/>
  <c r="V91" i="21" a="1"/>
  <c r="V1528" i="21" a="1"/>
  <c r="V1039" i="21" a="1"/>
  <c r="V125" i="21" a="1"/>
  <c r="V853" i="21" a="1"/>
  <c r="V1957" i="21" a="1"/>
  <c r="V1327" i="21" a="1"/>
  <c r="V1143" i="21" a="1"/>
  <c r="V20" i="21" a="1"/>
  <c r="V1199" i="21" a="1"/>
  <c r="V767" i="21" a="1"/>
  <c r="V193" i="21" a="1"/>
  <c r="V1874" i="21" a="1"/>
  <c r="V944" i="21" a="1"/>
  <c r="V339" i="21" a="1"/>
  <c r="V1758" i="21" a="1"/>
  <c r="V559" i="21" a="1"/>
  <c r="V317" i="21" a="1"/>
  <c r="V361" i="21" a="1"/>
  <c r="V253" i="21" a="1"/>
  <c r="V557" i="21" a="1"/>
  <c r="V1833" i="21" a="1"/>
  <c r="V1112" i="21" a="1"/>
  <c r="V618" i="21" a="1"/>
  <c r="V925" i="21" a="1"/>
  <c r="V802" i="21" a="1"/>
  <c r="V151" i="21" a="1"/>
  <c r="V1166" i="21" a="1"/>
  <c r="V1869" i="21" a="1"/>
  <c r="V746" i="21" a="1"/>
  <c r="V503" i="21" a="1"/>
  <c r="V1823" i="21" a="1"/>
  <c r="V1394" i="21" a="1"/>
  <c r="V1090" i="21" a="1"/>
  <c r="V1775" i="21" a="1"/>
  <c r="V1580" i="21" a="1"/>
  <c r="V631" i="21" a="1"/>
  <c r="V856" i="21" a="1"/>
  <c r="V444" i="21" a="1"/>
  <c r="V1955" i="21" a="1"/>
  <c r="V1589" i="21" a="1"/>
  <c r="V614" i="21" a="1"/>
  <c r="V1770" i="21" a="1"/>
  <c r="V1164" i="21" a="1"/>
  <c r="V1372" i="21" a="1"/>
  <c r="V141" i="21" a="1"/>
  <c r="V1018" i="21" a="1"/>
  <c r="V232" i="21" a="1"/>
  <c r="V1723" i="21" a="1"/>
  <c r="V498" i="21" a="1"/>
  <c r="V1892" i="21" a="1"/>
  <c r="V1342" i="21" a="1"/>
  <c r="V953" i="21" a="1"/>
  <c r="V35" i="21" a="1"/>
  <c r="V1165" i="21" a="1"/>
  <c r="V1453" i="21" a="1"/>
  <c r="V1053" i="21" a="1"/>
  <c r="V580" i="21" a="1"/>
  <c r="V831" i="21" a="1"/>
  <c r="V496" i="21" a="1"/>
  <c r="V403" i="21" a="1"/>
  <c r="V226" i="21" a="1"/>
  <c r="V1807" i="21" a="1"/>
  <c r="V1181" i="21" a="1"/>
  <c r="V1276" i="21" a="1"/>
  <c r="V243" i="21" a="1"/>
  <c r="V810" i="21" a="1"/>
  <c r="V1465" i="21" a="1"/>
  <c r="V762" i="21" a="1"/>
  <c r="V1930" i="21" a="1"/>
  <c r="V1886" i="21" a="1"/>
  <c r="V1543" i="21" a="1"/>
  <c r="V356" i="21" a="1"/>
  <c r="V1852" i="21" a="1"/>
  <c r="V1470" i="21" a="1"/>
  <c r="V235" i="21" a="1"/>
  <c r="V1051" i="21" a="1"/>
  <c r="V1029" i="21" a="1"/>
  <c r="V1950" i="21" a="1"/>
  <c r="V1926" i="21" a="1"/>
  <c r="V1420" i="21" a="1"/>
  <c r="V1717" i="21" a="1"/>
  <c r="V178" i="21" a="1"/>
  <c r="V726" i="21" a="1"/>
  <c r="V447" i="21" a="1"/>
  <c r="V1949" i="21" a="1"/>
  <c r="V1123" i="21" a="1"/>
  <c r="V1063" i="21" a="1"/>
  <c r="V1396" i="21" a="1"/>
  <c r="V1616" i="21" a="1"/>
  <c r="V596" i="21" a="1"/>
  <c r="V411" i="21" a="1"/>
  <c r="V283" i="21" a="1"/>
  <c r="V1122" i="21" a="1"/>
  <c r="V1059" i="21" a="1"/>
  <c r="V454" i="21" a="1"/>
  <c r="V1701" i="21" a="1"/>
  <c r="V1585" i="21" a="1"/>
  <c r="V692" i="21" a="1"/>
  <c r="V1189" i="21" a="1"/>
  <c r="V1045" i="21" a="1"/>
  <c r="V574" i="21" a="1"/>
  <c r="V1404" i="21" a="1"/>
  <c r="V510" i="21" a="1"/>
  <c r="V1855" i="21" a="1"/>
  <c r="V1686" i="21" a="1"/>
  <c r="V458" i="21" a="1"/>
  <c r="V1135" i="21" a="1"/>
  <c r="V584" i="21" a="1"/>
  <c r="V69" i="21" a="1"/>
  <c r="V1146" i="21" a="1"/>
  <c r="V1715" i="21" a="1"/>
  <c r="V1945" i="21" a="1"/>
  <c r="V1210" i="21" a="1"/>
  <c r="V1373" i="21" a="1"/>
  <c r="V412" i="21" a="1"/>
  <c r="V426" i="21" a="1"/>
  <c r="V1058" i="21" a="1"/>
  <c r="V1532" i="21" a="1"/>
  <c r="V1790" i="21" a="1"/>
  <c r="V1069" i="21" a="1"/>
  <c r="V173" i="21" a="1"/>
  <c r="V1269" i="21" a="1"/>
  <c r="V710" i="21" a="1"/>
  <c r="V286" i="21" a="1"/>
  <c r="V38" i="21" a="1"/>
  <c r="V1193" i="21" a="1"/>
  <c r="V1847" i="21" a="1"/>
  <c r="V1546" i="21" a="1"/>
  <c r="V323" i="21" a="1"/>
  <c r="V1285" i="21" a="1"/>
  <c r="V1743" i="21" a="1"/>
  <c r="V101" i="21" a="1"/>
  <c r="V1002" i="21" a="1"/>
  <c r="V1905" i="21" a="1"/>
  <c r="V1747" i="21" a="1"/>
  <c r="V1364" i="21" a="1"/>
  <c r="V1091" i="21" a="1"/>
  <c r="V1533" i="21" a="1"/>
  <c r="V1466" i="21" a="1"/>
  <c r="V1356" i="21" a="1"/>
  <c r="V860" i="21" a="1"/>
  <c r="V1774" i="21" a="1"/>
  <c r="V1329" i="21" a="1"/>
  <c r="V236" i="21" a="1"/>
  <c r="V1324" i="21" a="1"/>
  <c r="V1689" i="21" a="1"/>
  <c r="V701" i="21" a="1"/>
  <c r="V603" i="21" a="1"/>
  <c r="V1167" i="21" a="1"/>
  <c r="V737" i="21" a="1"/>
  <c r="V1666" i="21" a="1"/>
  <c r="V1719" i="21" a="1"/>
  <c r="V501" i="21" a="1"/>
  <c r="V280" i="21" a="1"/>
  <c r="V917" i="21" a="1"/>
  <c r="V449" i="21" a="1"/>
  <c r="V1578" i="21" a="1"/>
  <c r="V1139" i="21" a="1"/>
  <c r="V164" i="21" a="1"/>
  <c r="V873" i="21" a="1"/>
  <c r="V773" i="21" a="1"/>
  <c r="V645" i="21" a="1"/>
  <c r="V625" i="21" a="1"/>
  <c r="V845" i="21" a="1"/>
  <c r="V1667" i="21" a="1"/>
  <c r="V982" i="21" a="1"/>
  <c r="V153" i="21" a="1"/>
  <c r="V163" i="21" a="1"/>
  <c r="V1713" i="21" a="1"/>
  <c r="V429" i="21" a="1"/>
  <c r="V303" i="21" a="1"/>
  <c r="V1246" i="21" a="1"/>
  <c r="V682" i="21" a="1"/>
  <c r="V829" i="21" a="1"/>
  <c r="V330" i="21" a="1"/>
  <c r="V826" i="21" a="1"/>
  <c r="V910" i="21" a="1"/>
  <c r="V1767" i="21" a="1"/>
  <c r="V220" i="21" a="1"/>
  <c r="V391" i="21" a="1"/>
  <c r="V673" i="21" a="1"/>
  <c r="V257" i="21" a="1"/>
  <c r="V728" i="21" a="1"/>
  <c r="V651" i="21" a="1"/>
  <c r="V225" i="21" a="1"/>
  <c r="V1782" i="21" a="1"/>
  <c r="V1304" i="21" a="1"/>
  <c r="V190" i="21" a="1"/>
  <c r="V1343" i="21" a="1"/>
  <c r="V99" i="21" a="1"/>
  <c r="V1473" i="21" a="1"/>
  <c r="V70" i="21" a="1"/>
  <c r="V775" i="21" a="1"/>
  <c r="V1480" i="21" a="1"/>
  <c r="V1953" i="21" a="1"/>
  <c r="V395" i="21" a="1"/>
  <c r="V1348" i="21" a="1"/>
  <c r="V808" i="21" a="1"/>
  <c r="V1174" i="21" a="1"/>
  <c r="V811" i="21" a="1"/>
  <c r="V1000" i="21" a="1"/>
  <c r="V852" i="21" a="1"/>
  <c r="V1929" i="21" a="1"/>
  <c r="V1286" i="21" a="1"/>
  <c r="V1893" i="21" a="1"/>
  <c r="V1306" i="21" a="1"/>
  <c r="V1602" i="21" a="1"/>
  <c r="V1368" i="21" a="1"/>
  <c r="V1152" i="21" a="1"/>
  <c r="V880" i="21" a="1"/>
  <c r="V1399" i="21" a="1"/>
  <c r="V795" i="21" a="1"/>
  <c r="V471" i="21" a="1"/>
  <c r="V1759" i="21" a="1"/>
  <c r="V1218" i="21" a="1"/>
  <c r="V666" i="21" a="1"/>
  <c r="V474" i="21" a="1"/>
  <c r="V1391" i="21" a="1"/>
  <c r="V227" i="21" a="1"/>
  <c r="V300" i="21" a="1"/>
  <c r="V469" i="21" a="1"/>
  <c r="V1879" i="21" a="1"/>
  <c r="V329" i="21" a="1"/>
  <c r="V921" i="21" a="1"/>
  <c r="V44" i="21" a="1"/>
  <c r="V1300" i="21" a="1"/>
  <c r="V1851" i="21" a="1"/>
  <c r="V121" i="21" a="1"/>
  <c r="V1280" i="21" a="1"/>
  <c r="V1699" i="21" a="1"/>
  <c r="V539" i="21" a="1"/>
  <c r="V1406" i="21" a="1"/>
  <c r="V1995" i="21" a="1"/>
  <c r="V1357" i="21" a="1"/>
  <c r="V1258" i="21" a="1"/>
  <c r="V993" i="21" a="1"/>
  <c r="V302" i="21" a="1"/>
  <c r="V987" i="21" a="1"/>
  <c r="V1433" i="21" a="1"/>
  <c r="V940" i="21" a="1"/>
  <c r="V1107" i="21" a="1"/>
  <c r="V1733" i="21" a="1"/>
  <c r="V644" i="21" a="1"/>
  <c r="V1846" i="21" a="1"/>
  <c r="V1330" i="21" a="1"/>
  <c r="V405" i="21" a="1"/>
  <c r="V911" i="21" a="1"/>
  <c r="V783" i="21" a="1"/>
  <c r="V1693" i="21" a="1"/>
  <c r="V962" i="21" a="1"/>
  <c r="V1458" i="21" a="1"/>
  <c r="V32" i="21" a="1"/>
  <c r="V160" i="21" a="1"/>
  <c r="V205" i="21" a="1"/>
  <c r="V472" i="21" a="1"/>
  <c r="V55" i="21" a="1"/>
  <c r="V958" i="21" a="1"/>
  <c r="V1510" i="21" a="1"/>
  <c r="V221" i="21" a="1"/>
  <c r="V382" i="21" a="1"/>
  <c r="V1561" i="21" a="1"/>
  <c r="V721" i="21" a="1"/>
  <c r="V1964" i="21" a="1"/>
  <c r="V722" i="21" a="1"/>
  <c r="V1507" i="21" a="1"/>
  <c r="V841" i="21" a="1"/>
  <c r="V1254" i="21" a="1"/>
  <c r="V776" i="21" a="1"/>
  <c r="V785" i="21" a="1"/>
  <c r="V480" i="21" a="1"/>
  <c r="V956" i="21" a="1"/>
  <c r="V1177" i="21" a="1"/>
  <c r="V864" i="21" a="1"/>
  <c r="V928" i="21" a="1"/>
  <c r="V48" i="21" a="1"/>
  <c r="V549" i="21" a="1"/>
  <c r="V1395" i="21" a="1"/>
  <c r="V976" i="21" a="1"/>
  <c r="V1303" i="21" a="1"/>
  <c r="V1749" i="21" a="1"/>
  <c r="V149" i="21" a="1"/>
  <c r="V1088" i="21" a="1"/>
  <c r="V1007" i="21" a="1"/>
  <c r="V760" i="21" a="1"/>
  <c r="V1529" i="21" a="1"/>
  <c r="V394" i="21" a="1"/>
  <c r="V1016" i="21" a="1"/>
  <c r="V247" i="21" a="1"/>
  <c r="V800" i="21" a="1"/>
  <c r="V622" i="21" a="1"/>
  <c r="V1138" i="21" a="1"/>
  <c r="V242" i="21" a="1"/>
  <c r="V170" i="21" a="1"/>
  <c r="V78" i="21" a="1"/>
  <c r="V1908" i="21" a="1"/>
  <c r="V143" i="21" a="1"/>
  <c r="V727" i="21" a="1"/>
  <c r="V401" i="21" a="1"/>
  <c r="V1209" i="21" a="1"/>
  <c r="V1820" i="21" a="1"/>
  <c r="V440" i="21" a="1"/>
  <c r="V33" i="21" a="1"/>
  <c r="V751" i="21" a="1"/>
  <c r="V304" i="21" a="1"/>
  <c r="V1104" i="21" a="1"/>
  <c r="V1530" i="21" a="1"/>
  <c r="V1788" i="21" a="1"/>
  <c r="V1732" i="21" a="1"/>
  <c r="V2005" i="21" a="1"/>
  <c r="V1476" i="21" a="1"/>
  <c r="V1411" i="21" a="1"/>
  <c r="V1568" i="21" a="1"/>
  <c r="V663" i="21" a="1"/>
  <c r="V311" i="21" a="1"/>
  <c r="V110" i="21" a="1"/>
  <c r="V1919" i="21" a="1"/>
  <c r="V639" i="21" a="1"/>
  <c r="V530" i="21" a="1"/>
  <c r="V438" i="21" a="1"/>
  <c r="V532" i="21" a="1"/>
  <c r="V1235" i="21" a="1"/>
  <c r="V495" i="21" a="1"/>
  <c r="V1606" i="21" a="1"/>
  <c r="V1992" i="21" a="1"/>
  <c r="V185" i="21" a="1"/>
  <c r="V1367" i="21" a="1"/>
  <c r="V788" i="21" a="1"/>
  <c r="V1362" i="21" a="1"/>
  <c r="V1200" i="21" a="1"/>
  <c r="V130" i="21" a="1"/>
  <c r="V94" i="21" a="1"/>
  <c r="V1415" i="21" a="1"/>
  <c r="V1692" i="21" a="1"/>
  <c r="V990" i="21" a="1"/>
  <c r="V725" i="21" a="1"/>
  <c r="V965" i="21" a="1"/>
  <c r="V1141" i="21" a="1"/>
  <c r="V588" i="21" a="1"/>
  <c r="V1959" i="21" a="1"/>
  <c r="V1095" i="21" a="1"/>
  <c r="V1037" i="21" a="1"/>
  <c r="V297" i="21" a="1"/>
  <c r="V1887" i="21" a="1"/>
  <c r="V238" i="21" a="1"/>
  <c r="V342" i="21" a="1"/>
  <c r="V379" i="21" a="1"/>
  <c r="V1809" i="21" a="1"/>
  <c r="V87" i="21" a="1"/>
  <c r="V657" i="21" a="1"/>
  <c r="V487" i="21" a="1"/>
  <c r="V1131" i="21" a="1"/>
  <c r="V675" i="21" a="1"/>
  <c r="V345" i="21" a="1"/>
  <c r="V1495" i="21" a="1"/>
  <c r="V558" i="21" a="1"/>
  <c r="V1467" i="21" a="1"/>
  <c r="V789" i="21" a="1"/>
  <c r="V453" i="21" a="1"/>
  <c r="V129" i="21" a="1"/>
  <c r="V597" i="21" a="1"/>
  <c r="V730" i="21" a="1"/>
  <c r="V204" i="21" a="1"/>
  <c r="V1987" i="21" a="1"/>
  <c r="V621" i="21" a="1"/>
  <c r="V689" i="21" a="1"/>
  <c r="V885" i="21" a="1"/>
  <c r="V1734" i="21" a="1"/>
  <c r="V1389" i="21" a="1"/>
  <c r="V684" i="21" a="1"/>
  <c r="V491" i="21" a="1"/>
  <c r="V1015" i="21" a="1"/>
  <c r="V643" i="21" a="1"/>
  <c r="V1170" i="21" a="1"/>
  <c r="V1815" i="21" a="1"/>
  <c r="V275" i="21" a="1"/>
  <c r="V372" i="21" a="1"/>
  <c r="V514" i="21" a="1"/>
  <c r="V1089" i="21" a="1"/>
  <c r="V169" i="21" a="1"/>
  <c r="V1073" i="21" a="1"/>
  <c r="V445" i="21" a="1"/>
  <c r="V1153" i="21" a="1"/>
  <c r="V1983" i="21" a="1"/>
  <c r="V96" i="21" a="1"/>
  <c r="V1284" i="21" a="1"/>
  <c r="V1531" i="21" a="1"/>
  <c r="V1682" i="21" a="1"/>
  <c r="V745" i="21" a="1"/>
  <c r="V1283" i="21" a="1"/>
  <c r="V1711" i="21" a="1"/>
  <c r="V1031" i="21" a="1"/>
  <c r="V1043" i="21" a="1"/>
  <c r="V1436" i="21" a="1"/>
  <c r="V1880" i="21" a="1"/>
  <c r="V407" i="21" a="1"/>
  <c r="V1157" i="21" a="1"/>
  <c r="V475" i="21" a="1"/>
  <c r="V589" i="21" a="1"/>
  <c r="V1067" i="21" a="1"/>
  <c r="V1707" i="21" a="1"/>
  <c r="V996" i="21" a="1"/>
  <c r="V551" i="21" a="1"/>
  <c r="V168" i="21" a="1"/>
  <c r="V1321" i="21" a="1"/>
  <c r="V1521" i="21" a="1"/>
  <c r="V743" i="21" a="1"/>
  <c r="V1673" i="21" a="1"/>
  <c r="V336" i="21" a="1"/>
  <c r="V590" i="21" a="1"/>
  <c r="V738" i="21" a="1"/>
  <c r="V1658" i="21" a="1"/>
  <c r="V174" i="21" a="1"/>
  <c r="V378" i="21" a="1"/>
  <c r="V1615" i="21" a="1"/>
  <c r="V1523" i="21" a="1"/>
  <c r="V850" i="21" a="1"/>
  <c r="V1956" i="21" a="1"/>
  <c r="V768" i="21" a="1"/>
  <c r="V1513" i="21" a="1"/>
  <c r="V1907" i="21" a="1"/>
  <c r="V367" i="21" a="1"/>
  <c r="V1257" i="21" a="1"/>
  <c r="V554" i="21" a="1"/>
  <c r="V604" i="21" a="1"/>
  <c r="V1158" i="21" a="1"/>
  <c r="V1753" i="21" a="1"/>
  <c r="V904" i="21" a="1"/>
  <c r="V821" i="21" a="1"/>
  <c r="V763" i="21" a="1"/>
  <c r="V1685" i="21" a="1"/>
  <c r="V53" i="21" a="1"/>
  <c r="V1302" i="21" a="1"/>
  <c r="V1412" i="21" a="1"/>
  <c r="V1980" i="21" a="1"/>
  <c r="V1245" i="21" a="1"/>
  <c r="V100" i="21" a="1"/>
  <c r="V413" i="21" a="1"/>
  <c r="V939" i="21" a="1"/>
  <c r="V1147" i="21" a="1"/>
  <c r="V279" i="21" a="1"/>
  <c r="V1793" i="21" a="1"/>
  <c r="V862" i="21" a="1"/>
  <c r="V1098" i="21" a="1"/>
  <c r="V397" i="21" a="1"/>
  <c r="V1085" i="21" a="1"/>
  <c r="V40" i="21" a="1"/>
  <c r="V251" i="21" a="1"/>
  <c r="V1118" i="21" a="1"/>
  <c r="V781" i="21" a="1"/>
  <c r="V1307" i="21" a="1"/>
  <c r="V1281" i="21" a="1"/>
  <c r="V1984" i="21" a="1"/>
  <c r="V332" i="21" a="1"/>
  <c r="V1643" i="21" a="1"/>
  <c r="V492" i="21" a="1"/>
  <c r="V1444" i="21" a="1"/>
  <c r="V335" i="21" a="1"/>
  <c r="V1382" i="21" a="1"/>
  <c r="V1017" i="21" a="1"/>
  <c r="V325" i="21" a="1"/>
  <c r="V815" i="21" a="1"/>
  <c r="V1225" i="21" a="1"/>
  <c r="V1877" i="21" a="1"/>
  <c r="V1292" i="21" a="1"/>
  <c r="V1188" i="21" a="1"/>
  <c r="V1288" i="21" a="1"/>
  <c r="V308" i="21" a="1"/>
  <c r="V428" i="21" a="1"/>
  <c r="V1121" i="21" a="1"/>
  <c r="V1655" i="21" a="1"/>
  <c r="V1559" i="21" a="1"/>
  <c r="V1903" i="21" a="1"/>
  <c r="V626" i="21" a="1"/>
  <c r="V1702" i="21" a="1"/>
  <c r="V576" i="21" a="1"/>
  <c r="V1625" i="21" a="1"/>
  <c r="V264" i="21" a="1"/>
  <c r="V1154" i="21" a="1"/>
  <c r="V1332" i="21" a="1"/>
  <c r="V1400" i="21" a="1"/>
  <c r="V215" i="21" a="1"/>
  <c r="V119" i="21" a="1"/>
  <c r="V107" i="21" a="1"/>
  <c r="V1963" i="21" a="1"/>
  <c r="V427" i="21" a="1"/>
  <c r="V1890" i="21" a="1"/>
  <c r="V456" i="21" a="1"/>
  <c r="V1297" i="21" a="1"/>
  <c r="V46" i="21" a="1"/>
  <c r="V2001" i="21" a="1"/>
  <c r="V1252" i="21" a="1"/>
  <c r="V1768" i="21" a="1"/>
  <c r="V1325" i="21" a="1"/>
  <c r="V1708" i="21" a="1"/>
  <c r="V103" i="21" a="1"/>
  <c r="V634" i="21" a="1"/>
  <c r="V158" i="21" a="1"/>
  <c r="V1133" i="21" a="1"/>
  <c r="V792" i="21" a="1"/>
  <c r="V324" i="21" a="1"/>
  <c r="V504" i="21" a="1"/>
  <c r="V167" i="21" a="1"/>
  <c r="V550" i="21" a="1"/>
  <c r="V467" i="21" a="1"/>
  <c r="V269" i="21" a="1"/>
  <c r="V1485" i="21" a="1"/>
  <c r="V1878" i="21" a="1"/>
  <c r="V1725" i="21" a="1"/>
  <c r="V312" i="21" a="1"/>
  <c r="V1025" i="21" a="1"/>
  <c r="V573" i="21" a="1"/>
  <c r="V915" i="21" a="1"/>
  <c r="V650" i="21" a="1"/>
  <c r="V1132" i="21" a="1"/>
  <c r="V1630" i="21" a="1"/>
  <c r="V1845" i="21" a="1"/>
  <c r="V511" i="21" a="1"/>
  <c r="V696" i="21" a="1"/>
  <c r="V191" i="21" a="1"/>
  <c r="V1479" i="21" a="1"/>
  <c r="V936" i="21" a="1"/>
  <c r="V59" i="21" a="1"/>
  <c r="V21" i="21" a="1"/>
  <c r="V499" i="21" a="1"/>
  <c r="V1757" i="21" a="1"/>
  <c r="V201" i="21" a="1"/>
  <c r="V916" i="21" a="1"/>
  <c r="V1645" i="21" a="1"/>
  <c r="V1253" i="21" a="1"/>
  <c r="V1722" i="21" a="1"/>
  <c r="V1604" i="21" a="1"/>
  <c r="V1931" i="21" a="1"/>
  <c r="V1566" i="21" a="1"/>
  <c r="V1763" i="21" a="1"/>
  <c r="V1191" i="21" a="1"/>
  <c r="V11" i="21" a="1"/>
  <c r="V136" i="21" a="1"/>
  <c r="V1596" i="21" a="1"/>
  <c r="V680" i="21" a="1"/>
  <c r="V1371" i="21" a="1"/>
  <c r="V65" i="21" a="1"/>
  <c r="V1374" i="21" a="1"/>
  <c r="V1207" i="21" a="1"/>
  <c r="V277" i="21" a="1"/>
  <c r="V214" i="21" a="1"/>
  <c r="V377" i="21" a="1"/>
  <c r="V1754" i="21" a="1"/>
  <c r="V67" i="21" a="1"/>
  <c r="V13" i="21" a="1"/>
  <c r="V1240" i="21" a="1"/>
  <c r="V1885" i="21" a="1"/>
  <c r="V189" i="21" a="1"/>
  <c r="V1716" i="21" a="1"/>
  <c r="V697" i="21" a="1"/>
  <c r="V769" i="21" a="1"/>
  <c r="V1417" i="21" a="1"/>
  <c r="V1498" i="21" a="1"/>
  <c r="V1355" i="21" a="1"/>
  <c r="V1419" i="21" a="1"/>
  <c r="V470" i="21" a="1"/>
  <c r="V420" i="21" a="1"/>
  <c r="V578" i="21" a="1"/>
  <c r="V1424" i="21" a="1"/>
  <c r="V1222" i="21" a="1"/>
  <c r="V1882" i="21" a="1"/>
  <c r="V637" i="21" a="1"/>
  <c r="V1811" i="21" a="1"/>
  <c r="V1564" i="21" a="1"/>
  <c r="V1505" i="21" a="1"/>
  <c r="V765" i="21" a="1"/>
  <c r="V1294" i="21" a="1"/>
  <c r="V605" i="21" a="1"/>
  <c r="V1740" i="21" a="1"/>
  <c r="V331" i="21" a="1"/>
  <c r="V47" i="21" a="1"/>
  <c r="V1544" i="21" a="1"/>
  <c r="V145" i="21" a="1"/>
  <c r="V481" i="21" a="1"/>
  <c r="V984" i="21" a="1"/>
  <c r="V863" i="21" a="1"/>
  <c r="V702" i="21" a="1"/>
  <c r="V630" i="21" a="1"/>
  <c r="V1316" i="21" a="1"/>
  <c r="V1726" i="21" a="1"/>
  <c r="V1876" i="21" a="1"/>
  <c r="V875" i="21" a="1"/>
  <c r="V646" i="21" a="1"/>
  <c r="V310" i="21" a="1"/>
  <c r="V1660" i="21" a="1"/>
  <c r="V24" i="21" a="1"/>
  <c r="V1654" i="21" a="1"/>
  <c r="V1979" i="21" a="1"/>
  <c r="V1384" i="21" a="1"/>
  <c r="V1224" i="21" a="1"/>
  <c r="V1915" i="21" a="1"/>
  <c r="V678" i="21" a="1"/>
  <c r="V140" i="21" a="1"/>
  <c r="V263" i="21" a="1"/>
  <c r="V879" i="21" a="1"/>
  <c r="V1755" i="21" a="1"/>
  <c r="V223" i="21" a="1"/>
  <c r="V1515" i="21" a="1"/>
  <c r="V1106" i="21" a="1"/>
  <c r="V1499" i="21" a="1"/>
  <c r="V929" i="21" a="1"/>
  <c r="V1628" i="21" a="1"/>
  <c r="V988" i="21" a="1"/>
  <c r="V1060" i="21" a="1"/>
  <c r="V843" i="21" a="1"/>
  <c r="V636" i="21" a="1"/>
  <c r="V29" i="21" a="1"/>
  <c r="V315" i="21" a="1"/>
  <c r="V1939" i="21" a="1"/>
  <c r="V1503" i="21" a="1"/>
  <c r="V150" i="21" a="1"/>
  <c r="V139" i="21" a="1"/>
  <c r="V1812" i="21" a="1"/>
  <c r="V1539" i="21" a="1"/>
  <c r="V619" i="21" a="1"/>
  <c r="V1437" i="21" a="1"/>
  <c r="V1047" i="21" a="1"/>
  <c r="V1101" i="21" a="1"/>
  <c r="V1282" i="21" a="1"/>
  <c r="V337" i="21" a="1"/>
  <c r="V560" i="21" a="1"/>
  <c r="V222" i="21" a="1"/>
  <c r="V1598" i="21" a="1"/>
  <c r="V1046" i="21" a="1"/>
  <c r="V1409" i="21" a="1"/>
  <c r="V553" i="21" a="1"/>
  <c r="V1756" i="21" a="1"/>
  <c r="V1830" i="21" a="1"/>
  <c r="V741" i="21" a="1"/>
  <c r="V1971" i="21" a="1"/>
  <c r="V1942" i="21" a="1"/>
  <c r="V404" i="21" a="1"/>
  <c r="V1555" i="21" a="1"/>
  <c r="V687" i="21" a="1"/>
  <c r="V901" i="21" a="1"/>
  <c r="V187" i="21" a="1"/>
  <c r="V419" i="21" a="1"/>
  <c r="V780" i="21" a="1"/>
  <c r="V448" i="21" a="1"/>
  <c r="V566" i="21" a="1"/>
  <c r="V124" i="21" a="1"/>
  <c r="V265" i="21" a="1"/>
  <c r="V1350" i="21" a="1"/>
  <c r="V1864" i="21" a="1"/>
  <c r="V830" i="21" a="1"/>
  <c r="V15" i="21" a="1"/>
  <c r="V1925" i="21" a="1"/>
  <c r="V414" i="21" a="1"/>
  <c r="V1751" i="21" a="1"/>
  <c r="V1816" i="21" a="1"/>
  <c r="V1013" i="21" a="1"/>
  <c r="V838" i="21" a="1"/>
  <c r="V1477" i="21" a="1"/>
  <c r="V1136" i="21" a="1"/>
  <c r="V694" i="21" a="1"/>
  <c r="V874" i="21" a="1"/>
  <c r="V1481" i="21" a="1"/>
  <c r="V1649" i="21" a="1"/>
  <c r="V1341" i="21" a="1"/>
  <c r="V1410" i="21" a="1"/>
  <c r="V358" i="21" a="1"/>
  <c r="V507" i="21" a="1"/>
  <c r="V949" i="21" a="1"/>
  <c r="V1535" i="21" a="1"/>
  <c r="V1548" i="21" a="1"/>
  <c r="V1397" i="21" a="1"/>
  <c r="V1960" i="21" a="1"/>
  <c r="V711" i="21" a="1"/>
  <c r="V1894" i="21" a="1"/>
  <c r="V1472" i="21" a="1"/>
  <c r="V1728" i="21" a="1"/>
  <c r="V1772" i="21" a="1"/>
  <c r="V1103" i="21" a="1"/>
  <c r="V641" i="21" a="1"/>
  <c r="V992" i="21" a="1"/>
  <c r="V954" i="21" a="1"/>
  <c r="V135" i="21" a="1"/>
  <c r="V1429" i="21" a="1"/>
  <c r="V1434" i="21" a="1"/>
  <c r="V1778" i="21" a="1"/>
  <c r="V1041" i="21" a="1"/>
  <c r="V877" i="21" a="1"/>
  <c r="V1801" i="21" a="1"/>
  <c r="V1021" i="21" a="1"/>
  <c r="V1972" i="21" a="1"/>
  <c r="V1558" i="21" a="1"/>
  <c r="V147" i="21" a="1"/>
  <c r="V1542" i="21" a="1"/>
  <c r="V543" i="21" a="1"/>
  <c r="V1974" i="21" a="1"/>
  <c r="V347" i="21" a="1"/>
  <c r="V416" i="21" a="1"/>
  <c r="V844" i="21" a="1"/>
  <c r="V515" i="21" a="1"/>
  <c r="V1741" i="21" a="1"/>
  <c r="V1687" i="21" a="1"/>
  <c r="V1278" i="21" a="1"/>
  <c r="V1385" i="21" a="1"/>
  <c r="V417" i="21" a="1"/>
  <c r="V1961" i="21" a="1"/>
  <c r="V1205" i="21" a="1"/>
  <c r="V1318" i="21" a="1"/>
  <c r="V757" i="21" a="1"/>
  <c r="V27" i="21" a="1"/>
  <c r="V1140" i="21" a="1"/>
  <c r="V1912" i="21" a="1"/>
  <c r="V1785" i="21" a="1"/>
  <c r="V847" i="21" a="1"/>
  <c r="V368" i="21" a="1"/>
  <c r="V652" i="21" a="1"/>
  <c r="V1344" i="21" a="1"/>
  <c r="V908" i="21" a="1"/>
  <c r="V1776" i="21" a="1"/>
  <c r="V1927" i="21" a="1"/>
  <c r="V1175" i="21" a="1"/>
  <c r="V1870" i="21" a="1"/>
  <c r="V577" i="21" a="1"/>
  <c r="V1514" i="21" a="1"/>
  <c r="V679" i="21" a="1"/>
  <c r="V715" i="21" a="1"/>
  <c r="V569" i="21" a="1"/>
  <c r="V497" i="21" a="1"/>
  <c r="V465" i="21" a="1"/>
  <c r="V1011" i="21" a="1"/>
  <c r="V2009" i="21" a="1"/>
  <c r="V307" i="21" a="1"/>
  <c r="V1976" i="21" a="1"/>
  <c r="V60" i="21" a="1"/>
  <c r="V316" i="21" a="1"/>
  <c r="V245" i="21" a="1"/>
  <c r="V1451" i="21" a="1"/>
  <c r="V1818" i="21" a="1"/>
  <c r="V1176" i="21" a="1"/>
  <c r="V1644" i="21" a="1"/>
  <c r="V228" i="21" a="1"/>
  <c r="V1996" i="21" a="1"/>
  <c r="V1440" i="21" a="1"/>
  <c r="V293" i="21" a="1"/>
  <c r="V1464" i="21" a="1"/>
  <c r="V718" i="21" a="1"/>
  <c r="V350" i="21" a="1"/>
  <c r="V1853" i="21" a="1"/>
  <c r="V1918" i="21" a="1"/>
  <c r="V75" i="21" a="1"/>
  <c r="V301" i="21" a="1"/>
  <c r="V1924" i="21" a="1"/>
  <c r="V512" i="21" a="1"/>
  <c r="V1769" i="21" a="1"/>
  <c r="V1447" i="21" a="1"/>
  <c r="V1502" i="21" a="1"/>
  <c r="V1569" i="21" a="1"/>
  <c r="V980" i="21" a="1"/>
  <c r="V1168" i="21" a="1"/>
  <c r="V723" i="21" a="1"/>
  <c r="V752" i="21" a="1"/>
  <c r="V202" i="21" a="1"/>
  <c r="V968" i="21" a="1"/>
  <c r="V364" i="21" a="1"/>
  <c r="V924" i="21" a="1"/>
  <c r="V84" i="21" a="1"/>
  <c r="V819" i="21" a="1"/>
  <c r="V1066" i="21" a="1"/>
  <c r="V1888" i="21" a="1"/>
  <c r="V327" i="21" a="1"/>
  <c r="V1954" i="21" a="1"/>
  <c r="V122" i="21" a="1"/>
  <c r="V1805" i="21" a="1"/>
  <c r="V1562" i="21" a="1"/>
  <c r="V1609" i="21" a="1"/>
  <c r="V1236" i="21" a="1"/>
  <c r="V1857" i="21" a="1"/>
  <c r="V14" i="21" a="1"/>
  <c r="V613" i="21" a="1"/>
  <c r="V1850" i="21" a="1"/>
  <c r="V1012" i="21" a="1"/>
  <c r="V753" i="21" a="1"/>
  <c r="V250" i="21" a="1"/>
  <c r="V1620" i="21" a="1"/>
  <c r="V1030" i="21" a="1"/>
  <c r="V526" i="21" a="1"/>
  <c r="V1301" i="21" a="1"/>
  <c r="V42" i="21" a="1"/>
  <c r="V1311" i="21" a="1"/>
  <c r="V157" i="21" a="1"/>
  <c r="V1234" i="21" a="1"/>
  <c r="V1695" i="21" a="1"/>
  <c r="V1921" i="21" a="1"/>
  <c r="V1192" i="21" a="1"/>
  <c r="V299" i="21" a="1"/>
  <c r="V513" i="21" a="1"/>
  <c r="V1082" i="21" a="1"/>
  <c r="V1363" i="21" a="1"/>
  <c r="V351" i="21" a="1"/>
  <c r="V1642" i="21" a="1"/>
  <c r="V890" i="21" a="1"/>
  <c r="V867" i="21" a="1"/>
  <c r="V914" i="21" a="1"/>
  <c r="V1610" i="21" a="1"/>
  <c r="V1492" i="21" a="1"/>
  <c r="V1849" i="21" a="1"/>
  <c r="V870" i="21" a="1"/>
  <c r="V19" i="21" a="1"/>
  <c r="V58" i="21" a="1"/>
  <c r="V2004" i="21" a="1"/>
  <c r="V1865" i="21" a="1"/>
  <c r="V1360" i="21" a="1"/>
  <c r="V1581" i="21" a="1"/>
  <c r="V1312" i="21" a="1"/>
  <c r="V858" i="21" a="1"/>
  <c r="V126" i="21" a="1"/>
  <c r="V1110" i="21" a="1"/>
  <c r="V210" i="21" a="1"/>
  <c r="V241" i="21" a="1"/>
  <c r="V688" i="21" a="1"/>
  <c r="V1520" i="21" a="1"/>
  <c r="V1900" i="21" a="1"/>
  <c r="V148" i="21" a="1"/>
  <c r="V2006" i="21" a="1"/>
  <c r="V424" i="21" a="1"/>
  <c r="V1766" i="21" a="1"/>
  <c r="V1671" i="21" a="1"/>
  <c r="V1965" i="21" a="1"/>
  <c r="V705" i="21" a="1"/>
  <c r="V1922" i="21" a="1"/>
  <c r="V1575" i="21" a="1"/>
  <c r="V1213" i="21" a="1"/>
  <c r="V321" i="21" a="1"/>
  <c r="V985" i="21" a="1"/>
  <c r="V166" i="21" a="1"/>
  <c r="V1380" i="21" a="1"/>
  <c r="V134" i="21" a="1"/>
  <c r="V1519" i="21" a="1"/>
  <c r="V363" i="21" a="1"/>
  <c r="V1287" i="21" a="1"/>
  <c r="V895" i="21" a="1"/>
  <c r="V632" i="21" a="1"/>
  <c r="V1631" i="21" a="1"/>
  <c r="V1994" i="21" a="1"/>
  <c r="V1035" i="21" a="1"/>
  <c r="V1883" i="21" a="1"/>
  <c r="V380" i="21" a="1"/>
  <c r="V1275" i="21" a="1"/>
  <c r="V25" i="21" a="1"/>
  <c r="V623" i="21" a="1"/>
  <c r="V468" i="21" a="1"/>
  <c r="V1597" i="21" a="1"/>
  <c r="V1700" i="21" a="1"/>
  <c r="V1935" i="21" a="1"/>
  <c r="V1036" i="21" a="1"/>
  <c r="V1336" i="21" a="1"/>
  <c r="V62" i="21" a="1"/>
  <c r="V1298" i="21" a="1"/>
  <c r="V1804" i="21" a="1"/>
  <c r="V1358" i="21" a="1"/>
  <c r="V1838" i="21" a="1"/>
  <c r="V1105" i="21" a="1"/>
  <c r="V1242" i="21" a="1"/>
  <c r="V608" i="21" a="1"/>
  <c r="V256" i="21" a="1"/>
  <c r="V50" i="21" a="1"/>
  <c r="V1109" i="21" a="1"/>
  <c r="V1518" i="21" a="1"/>
  <c r="V857" i="21" a="1"/>
  <c r="V494" i="21" a="1"/>
  <c r="V1669" i="21" a="1"/>
  <c r="V973" i="21" a="1"/>
  <c r="V1744" i="21" a="1"/>
  <c r="V888" i="21" a="1"/>
  <c r="V1662" i="21" a="1"/>
  <c r="V704" i="21" a="1"/>
  <c r="V1590" i="21" a="1"/>
  <c r="V328" i="21" a="1"/>
  <c r="V1814" i="21" a="1"/>
  <c r="V393" i="21" a="1"/>
  <c r="V1663" i="21" a="1"/>
  <c r="V748" i="21" a="1"/>
  <c r="V1129" i="21" a="1"/>
  <c r="V154" i="21" a="1"/>
  <c r="V1512" i="21" a="1"/>
  <c r="V268" i="21" a="1"/>
  <c r="V1208" i="21" a="1"/>
  <c r="V1468" i="21" a="1"/>
  <c r="V502" i="21" a="1"/>
  <c r="V464" i="21" a="1"/>
  <c r="V681" i="21" a="1"/>
  <c r="V1672" i="21" a="1"/>
  <c r="V1831" i="21" a="1"/>
  <c r="V1128" i="21" a="1"/>
  <c r="V777" i="21" a="1"/>
  <c r="V353" i="21" a="1"/>
  <c r="V1684" i="21" a="1"/>
  <c r="V1255" i="21" a="1"/>
  <c r="V1553" i="21" a="1"/>
  <c r="V900" i="21" a="1"/>
  <c r="V1509" i="21" a="1"/>
  <c r="V1028" i="21" a="1"/>
  <c r="V1475" i="21" a="1"/>
  <c r="V482" i="21" a="1"/>
  <c r="V1551" i="21" a="1"/>
  <c r="V1730" i="21" a="1"/>
  <c r="V1251" i="21" a="1"/>
  <c r="V1536" i="21" a="1"/>
  <c r="V1238" i="21" a="1"/>
  <c r="V1117" i="21" a="1"/>
  <c r="V2000" i="21" a="1"/>
  <c r="V827" i="21" a="1"/>
  <c r="V591" i="21" a="1"/>
  <c r="V142" i="21" a="1"/>
  <c r="V386" i="21" a="1"/>
  <c r="V615" i="21" a="1"/>
  <c r="V934" i="21" a="1"/>
  <c r="V699" i="21" a="1"/>
  <c r="V812" i="21" a="1"/>
  <c r="V1215" i="21" a="1"/>
  <c r="V1171" i="21" a="1"/>
  <c r="V994" i="21" a="1"/>
  <c r="V1731" i="21" a="1"/>
  <c r="V1948" i="21" a="1"/>
  <c r="V1647" i="21" a="1"/>
  <c r="V441" i="21" a="1"/>
  <c r="V357" i="21" a="1"/>
  <c r="V83" i="21" a="1"/>
  <c r="V398" i="21" a="1"/>
  <c r="V1982" i="21" a="1"/>
  <c r="V309" i="21" a="1"/>
  <c r="V1220" i="21" a="1"/>
  <c r="V305" i="21" a="1"/>
  <c r="V797" i="21" a="1"/>
  <c r="V118" i="21" a="1"/>
  <c r="V1517" i="21" a="1"/>
  <c r="V774" i="21" a="1"/>
  <c r="V1997" i="21" a="1"/>
  <c r="V71" i="21" a="1"/>
  <c r="V1178" i="21" a="1"/>
  <c r="V999" i="21" a="1"/>
  <c r="V1572" i="21" a="1"/>
  <c r="V1268" i="21" a="1"/>
  <c r="V732" i="21" a="1"/>
  <c r="V1228" i="21" a="1"/>
  <c r="V1822" i="21" a="1"/>
  <c r="V206" i="21" a="1"/>
  <c r="V1432" i="21" a="1"/>
  <c r="V484" i="21" a="1"/>
  <c r="V490" i="21" a="1"/>
  <c r="V12" i="21" a="1"/>
  <c r="V1828" i="21" a="1"/>
  <c r="V1383" i="21" a="1"/>
  <c r="V1369" i="21" a="1"/>
  <c r="V1664" i="21" a="1"/>
  <c r="V1653" i="21" a="1"/>
  <c r="V211" i="21" a="1"/>
  <c r="V338" i="21" a="1"/>
  <c r="V1361" i="21" a="1"/>
  <c r="V793" i="21" a="1"/>
  <c r="V691" i="21" a="1"/>
  <c r="V620" i="21" a="1"/>
  <c r="V606" i="21" a="1"/>
  <c r="V1545" i="21" a="1"/>
  <c r="V731" i="21" a="1"/>
  <c r="V1821" i="21" a="1"/>
  <c r="V1810" i="21" a="1"/>
  <c r="V1777" i="21" a="1"/>
  <c r="V1966" i="21" a="1"/>
  <c r="V1727" i="21" a="1"/>
  <c r="V1113" i="21" a="1"/>
  <c r="V1203" i="21" a="1"/>
  <c r="V1314" i="21" a="1"/>
  <c r="V933" i="21" a="1"/>
  <c r="V633" i="21" a="1"/>
  <c r="V884" i="21" a="1"/>
  <c r="V1863" i="21" a="1"/>
  <c r="V869" i="21" a="1"/>
  <c r="V17" i="21" a="1"/>
  <c r="V803" i="21" a="1"/>
  <c r="V41" i="21" a="1"/>
  <c r="V1435" i="21" a="1"/>
  <c r="V1187" i="21" a="1"/>
  <c r="V516" i="21" a="1"/>
  <c r="V1062" i="21" a="1"/>
  <c r="V1182" i="21" a="1"/>
  <c r="V1471" i="21" a="1"/>
  <c r="V616" i="21" a="1"/>
  <c r="V1550" i="21" a="1"/>
  <c r="V1323" i="21" a="1"/>
  <c r="V1401" i="21" a="1"/>
  <c r="V1452" i="21" a="1"/>
  <c r="V1582" i="21" a="1"/>
  <c r="V1526" i="21" a="1"/>
  <c r="V855" i="21" a="1"/>
  <c r="V834" i="21" a="1"/>
  <c r="V1346" i="21" a="1"/>
  <c r="V840" i="21" a="1"/>
  <c r="V609" i="21" a="1"/>
  <c r="V442" i="21" a="1"/>
  <c r="V1086" i="21" a="1"/>
  <c r="V1190" i="21" a="1"/>
  <c r="V390" i="21" a="1"/>
  <c r="V282" i="21" a="1"/>
  <c r="V1861" i="21" a="1"/>
  <c r="V1635" i="21" a="1"/>
  <c r="V1648" i="21" a="1"/>
  <c r="V116" i="21" a="1"/>
  <c r="V1796" i="21" a="1"/>
  <c r="V959" i="21" a="1"/>
  <c r="V1375" i="21" a="1"/>
  <c r="V85" i="21" a="1"/>
  <c r="V1704" i="21" a="1"/>
  <c r="V56" i="21" a="1"/>
  <c r="V1334" i="21" a="1"/>
  <c r="V766" i="21" a="1"/>
  <c r="V1571" i="21" a="1"/>
  <c r="V1079" i="21" a="1"/>
  <c r="V1676" i="21" a="1"/>
  <c r="V1337" i="21" a="1"/>
  <c r="V231" i="21" a="1"/>
  <c r="V889" i="21" a="1"/>
  <c r="V1560" i="21" a="1"/>
  <c r="V1264" i="21" a="1"/>
  <c r="V842" i="21" a="1"/>
  <c r="V334" i="21" a="1"/>
  <c r="V399" i="21" a="1"/>
  <c r="V1366" i="21" a="1"/>
  <c r="V541" i="21" a="1"/>
  <c r="V1347" i="21" a="1"/>
  <c r="V314" i="21" a="1"/>
  <c r="V366" i="21" a="1"/>
  <c r="V1092" i="21" a="1"/>
  <c r="V1832" i="21" a="1"/>
  <c r="V1896" i="21" a="1"/>
  <c r="V360" i="21" a="1"/>
  <c r="V266" i="21" a="1"/>
  <c r="V1487" i="21" a="1"/>
  <c r="V943" i="21" a="1"/>
  <c r="V535" i="21" a="1"/>
  <c r="V1489" i="21" a="1"/>
  <c r="V1488" i="21" a="1"/>
  <c r="V1001" i="21" a="1"/>
  <c r="V1244" i="21" a="1"/>
  <c r="V693" i="21" a="1"/>
  <c r="V1333" i="21" a="1"/>
  <c r="V123" i="21" a="1"/>
  <c r="V1516" i="21" a="1"/>
  <c r="V923" i="21" a="1"/>
  <c r="V385" i="21" a="1"/>
  <c r="V1022" i="21" a="1"/>
  <c r="V1455" i="21" a="1"/>
  <c r="V612" i="21" a="1"/>
  <c r="V1998" i="21" a="1"/>
  <c r="V290" i="21" a="1"/>
  <c r="V1632" i="21" a="1"/>
  <c r="V172" i="21" a="1"/>
  <c r="V1267" i="21" a="1"/>
  <c r="V179" i="21" a="1"/>
  <c r="V823" i="21" a="1"/>
  <c r="V734" i="21" a="1"/>
  <c r="V1534" i="21" a="1"/>
  <c r="V410" i="21" a="1"/>
  <c r="V333" i="21" a="1"/>
  <c r="V661" i="21" a="1"/>
  <c r="V466" i="21" a="1"/>
  <c r="V548" i="21" a="1"/>
  <c r="V408" i="21" a="1"/>
  <c r="V887" i="21" a="1"/>
  <c r="V1841" i="21" a="1"/>
  <c r="V115" i="21" a="1"/>
  <c r="V1379" i="21" a="1"/>
  <c r="V1718" i="21" a="1"/>
  <c r="V1237" i="21" a="1"/>
  <c r="V1265" i="21" a="1"/>
  <c r="V1019" i="21" a="1"/>
  <c r="V872" i="21" a="1"/>
  <c r="V1504" i="21" a="1"/>
  <c r="V88" i="21" a="1"/>
  <c r="V489" i="21" a="1"/>
  <c r="V203" i="21" a="1"/>
  <c r="V1600" i="21" a="1"/>
  <c r="V1792" i="21" a="1"/>
  <c r="V961" i="21" a="1"/>
  <c r="V1317" i="21" a="1"/>
  <c r="V861" i="21" a="1"/>
  <c r="V36" i="21" a="1"/>
  <c r="V348" i="21" a="1"/>
  <c r="V1299" i="21" a="1"/>
  <c r="V1742" i="21" a="1"/>
  <c r="V671" i="21" a="1"/>
  <c r="V1183" i="21" a="1"/>
  <c r="V1601" i="21" a="1"/>
  <c r="V981" i="21" a="1"/>
  <c r="V132" i="21" a="1"/>
  <c r="V966" i="21" a="1"/>
  <c r="V294" i="21" a="1"/>
  <c r="V960" i="21" a="1"/>
  <c r="V1449" i="21" a="1"/>
  <c r="V1524" i="21" a="1"/>
  <c r="V207" i="21" a="1"/>
  <c r="V1680" i="21" a="1"/>
  <c r="V778" i="21" a="1"/>
  <c r="V1862" i="21" a="1"/>
  <c r="V1308" i="21" a="1"/>
  <c r="V683" i="21" a="1"/>
  <c r="V152" i="21" a="1"/>
  <c r="V720" i="21" a="1"/>
  <c r="V1988" i="21" a="1"/>
  <c r="V947" i="21" a="1"/>
  <c r="V374" i="21" a="1"/>
  <c r="V978" i="21" a="1"/>
  <c r="V1044" i="21" a="1"/>
  <c r="V509" i="21" a="1"/>
  <c r="V1102" i="21" a="1"/>
  <c r="V796" i="21" a="1"/>
  <c r="V1137" i="21" a="1"/>
  <c r="V1563" i="21" a="1"/>
  <c r="V1650" i="21" a="1"/>
  <c r="V1659" i="21" a="1"/>
  <c r="V607" i="21" a="1"/>
  <c r="V648" i="21" a="1"/>
  <c r="V1024" i="21" a="1"/>
  <c r="V1603" i="21" a="1"/>
  <c r="V534" i="21" a="1"/>
  <c r="V1459" i="21" a="1"/>
  <c r="V161" i="21" a="1"/>
  <c r="V1349" i="21" a="1"/>
  <c r="V478" i="21" a="1"/>
  <c r="V54" i="21" a="1"/>
  <c r="V287" i="21" a="1"/>
  <c r="V638" i="21" a="1"/>
  <c r="V1068" i="21" a="1"/>
  <c r="V1115" i="21" a="1"/>
  <c r="V1586" i="21" a="1"/>
  <c r="V1352" i="21" a="1"/>
  <c r="V1478" i="21" a="1"/>
  <c r="V1494" i="21" a="1"/>
  <c r="V1691" i="21" a="1"/>
  <c r="V1668" i="21" a="1"/>
  <c r="V66" i="21" a="1"/>
  <c r="V1910" i="21" a="1"/>
  <c r="V647" i="21" a="1"/>
  <c r="V1834" i="21" a="1"/>
  <c r="V1947" i="21" a="1"/>
  <c r="V1577" i="21" a="1"/>
  <c r="V1249" i="21" a="1"/>
  <c r="V1204" i="21" a="1"/>
  <c r="V249" i="21" a="1"/>
  <c r="V450" i="21" a="1"/>
  <c r="V375" i="21" a="1"/>
  <c r="V665" i="21" a="1"/>
  <c r="V505" i="21" a="1"/>
  <c r="E81" i="25" l="1"/>
  <c r="E82" i="25"/>
  <c r="E79" i="25"/>
  <c r="H83" i="25"/>
  <c r="H82" i="25"/>
  <c r="H79" i="25"/>
  <c r="H81" i="25"/>
  <c r="E80" i="25"/>
  <c r="G71" i="25"/>
  <c r="E83" i="25"/>
  <c r="G73" i="25"/>
  <c r="C71" i="25"/>
  <c r="D73" i="25"/>
  <c r="D75" i="25"/>
  <c r="F75" i="25"/>
  <c r="G72" i="25"/>
  <c r="E72" i="25"/>
  <c r="D71" i="25"/>
  <c r="G74" i="25"/>
  <c r="C73" i="25"/>
  <c r="C75" i="25"/>
  <c r="F74" i="25"/>
  <c r="E74" i="25"/>
  <c r="D74" i="25"/>
  <c r="F71" i="25"/>
  <c r="E71" i="25"/>
  <c r="C72" i="25"/>
  <c r="E73" i="25"/>
  <c r="C74" i="25"/>
  <c r="E75" i="25"/>
  <c r="D72" i="25"/>
  <c r="F73" i="25"/>
  <c r="G75" i="25"/>
  <c r="R9" i="21"/>
  <c r="T2016" i="21" s="1"/>
  <c r="Q2016" i="21"/>
  <c r="M2015" i="21"/>
  <c r="E137" i="25"/>
  <c r="P2017" i="21"/>
  <c r="T2012" i="21"/>
  <c r="P2016" i="21"/>
  <c r="M2018" i="21"/>
  <c r="Q2018" i="21"/>
  <c r="M2017" i="21"/>
  <c r="N2015" i="21"/>
  <c r="N2018" i="21"/>
  <c r="O2017" i="21"/>
  <c r="M2016" i="21"/>
  <c r="O2015" i="21"/>
  <c r="Q2015" i="21"/>
  <c r="Q2014" i="21"/>
  <c r="P2018" i="21"/>
  <c r="P2015" i="21"/>
  <c r="N2017" i="21"/>
  <c r="O2016" i="21"/>
  <c r="M2014" i="21"/>
  <c r="Q2017" i="21"/>
  <c r="O2018" i="21"/>
  <c r="P2014" i="21"/>
  <c r="O2014" i="21"/>
  <c r="N2014" i="21"/>
  <c r="I147" i="25"/>
  <c r="F134" i="25" s="1"/>
  <c r="I149" i="25"/>
  <c r="F136" i="25" s="1"/>
  <c r="I148" i="25"/>
  <c r="F135" i="25" s="1"/>
  <c r="A135" i="25" s="1"/>
  <c r="I146" i="25"/>
  <c r="F133" i="25" s="1"/>
  <c r="A133" i="25" s="1"/>
  <c r="M137" i="25"/>
  <c r="X505" i="21"/>
  <c r="Z505" i="21"/>
  <c r="Y505" i="21"/>
  <c r="W505" i="21"/>
  <c r="V505" i="21"/>
  <c r="X1947" i="21"/>
  <c r="V1947" i="21"/>
  <c r="Z1947" i="21"/>
  <c r="W1947" i="21"/>
  <c r="Y1947" i="21"/>
  <c r="W1478" i="21"/>
  <c r="Y1478" i="21"/>
  <c r="X1478" i="21"/>
  <c r="V1478" i="21"/>
  <c r="Z1478" i="21"/>
  <c r="X478" i="21"/>
  <c r="Z478" i="21"/>
  <c r="Y478" i="21"/>
  <c r="V478" i="21"/>
  <c r="W478" i="21"/>
  <c r="V607" i="21"/>
  <c r="W607" i="21"/>
  <c r="Z607" i="21"/>
  <c r="X607" i="21"/>
  <c r="Y607" i="21"/>
  <c r="Y1044" i="21"/>
  <c r="W1044" i="21"/>
  <c r="X1044" i="21"/>
  <c r="V1044" i="21"/>
  <c r="Z1044" i="21"/>
  <c r="Z1308" i="21"/>
  <c r="V1308" i="21"/>
  <c r="X1308" i="21"/>
  <c r="Y1308" i="21"/>
  <c r="W1308" i="21"/>
  <c r="Y294" i="21"/>
  <c r="X294" i="21"/>
  <c r="W294" i="21"/>
  <c r="V294" i="21"/>
  <c r="Z294" i="21"/>
  <c r="V1299" i="21"/>
  <c r="W1299" i="21"/>
  <c r="Z1299" i="21"/>
  <c r="Y1299" i="21"/>
  <c r="X1299" i="21"/>
  <c r="Y203" i="21"/>
  <c r="Z203" i="21"/>
  <c r="V203" i="21"/>
  <c r="X203" i="21"/>
  <c r="W203" i="21"/>
  <c r="X1718" i="21"/>
  <c r="W1718" i="21"/>
  <c r="Y1718" i="21"/>
  <c r="V1718" i="21"/>
  <c r="Z1718" i="21"/>
  <c r="X661" i="21"/>
  <c r="W661" i="21"/>
  <c r="Z661" i="21"/>
  <c r="Y661" i="21"/>
  <c r="V661" i="21"/>
  <c r="W172" i="21"/>
  <c r="Z172" i="21"/>
  <c r="V172" i="21"/>
  <c r="Y172" i="21"/>
  <c r="X172" i="21"/>
  <c r="V923" i="21"/>
  <c r="W923" i="21"/>
  <c r="Z923" i="21"/>
  <c r="Y923" i="21"/>
  <c r="X923" i="21"/>
  <c r="X1489" i="21"/>
  <c r="Y1489" i="21"/>
  <c r="Z1489" i="21"/>
  <c r="W1489" i="21"/>
  <c r="V1489" i="21"/>
  <c r="W1092" i="21"/>
  <c r="V1092" i="21"/>
  <c r="Y1092" i="21"/>
  <c r="Z1092" i="21"/>
  <c r="X1092" i="21"/>
  <c r="W842" i="21"/>
  <c r="V842" i="21"/>
  <c r="X842" i="21"/>
  <c r="Y842" i="21"/>
  <c r="Z842" i="21"/>
  <c r="X1571" i="21"/>
  <c r="W1571" i="21"/>
  <c r="Y1571" i="21"/>
  <c r="V1571" i="21"/>
  <c r="Z1571" i="21"/>
  <c r="X1796" i="21"/>
  <c r="V1796" i="21"/>
  <c r="Y1796" i="21"/>
  <c r="W1796" i="21"/>
  <c r="Z1796" i="21"/>
  <c r="Y1086" i="21"/>
  <c r="X1086" i="21"/>
  <c r="Z1086" i="21"/>
  <c r="W1086" i="21"/>
  <c r="V1086" i="21"/>
  <c r="V1582" i="21"/>
  <c r="X1582" i="21"/>
  <c r="W1582" i="21"/>
  <c r="Y1582" i="21"/>
  <c r="Z1582" i="21"/>
  <c r="X1062" i="21"/>
  <c r="V1062" i="21"/>
  <c r="Y1062" i="21"/>
  <c r="W1062" i="21"/>
  <c r="Z1062" i="21"/>
  <c r="Z1863" i="21"/>
  <c r="V1863" i="21"/>
  <c r="W1863" i="21"/>
  <c r="X1863" i="21"/>
  <c r="Y1863" i="21"/>
  <c r="Z1966" i="21"/>
  <c r="W1966" i="21"/>
  <c r="Y1966" i="21"/>
  <c r="X1966" i="21"/>
  <c r="V1966" i="21"/>
  <c r="X691" i="21"/>
  <c r="W691" i="21"/>
  <c r="Y691" i="21"/>
  <c r="V691" i="21"/>
  <c r="Z691" i="21"/>
  <c r="W1383" i="21"/>
  <c r="V1383" i="21"/>
  <c r="Z1383" i="21"/>
  <c r="Y1383" i="21"/>
  <c r="X1383" i="21"/>
  <c r="V1228" i="21"/>
  <c r="Z1228" i="21"/>
  <c r="Y1228" i="21"/>
  <c r="W1228" i="21"/>
  <c r="X1228" i="21"/>
  <c r="X774" i="21"/>
  <c r="Z774" i="21"/>
  <c r="V774" i="21"/>
  <c r="Y774" i="21"/>
  <c r="W774" i="21"/>
  <c r="W398" i="21"/>
  <c r="Y398" i="21"/>
  <c r="X398" i="21"/>
  <c r="V398" i="21"/>
  <c r="Z398" i="21"/>
  <c r="W1171" i="21"/>
  <c r="X1171" i="21"/>
  <c r="Y1171" i="21"/>
  <c r="Z1171" i="21"/>
  <c r="V1171" i="21"/>
  <c r="Z591" i="21"/>
  <c r="Y591" i="21"/>
  <c r="X591" i="21"/>
  <c r="V591" i="21"/>
  <c r="W591" i="21"/>
  <c r="Y1551" i="21"/>
  <c r="W1551" i="21"/>
  <c r="V1551" i="21"/>
  <c r="Z1551" i="21"/>
  <c r="X1551" i="21"/>
  <c r="X1684" i="21"/>
  <c r="Z1684" i="21"/>
  <c r="Y1684" i="21"/>
  <c r="V1684" i="21"/>
  <c r="W1684" i="21"/>
  <c r="W502" i="21"/>
  <c r="Y502" i="21"/>
  <c r="X502" i="21"/>
  <c r="Z502" i="21"/>
  <c r="V502" i="21"/>
  <c r="X1663" i="21"/>
  <c r="Y1663" i="21"/>
  <c r="W1663" i="21"/>
  <c r="V1663" i="21"/>
  <c r="Z1663" i="21"/>
  <c r="Y1744" i="21"/>
  <c r="X1744" i="21"/>
  <c r="W1744" i="21"/>
  <c r="Z1744" i="21"/>
  <c r="V1744" i="21"/>
  <c r="V256" i="21"/>
  <c r="W256" i="21"/>
  <c r="Y256" i="21"/>
  <c r="X256" i="21"/>
  <c r="Z256" i="21"/>
  <c r="V62" i="21"/>
  <c r="W62" i="21"/>
  <c r="X62" i="21"/>
  <c r="Y62" i="21"/>
  <c r="Z62" i="21"/>
  <c r="X25" i="21"/>
  <c r="Y25" i="21"/>
  <c r="Z25" i="21"/>
  <c r="W25" i="21"/>
  <c r="V25" i="21"/>
  <c r="X895" i="21"/>
  <c r="Z895" i="21"/>
  <c r="W895" i="21"/>
  <c r="V895" i="21"/>
  <c r="Y895" i="21"/>
  <c r="Z321" i="21"/>
  <c r="X321" i="21"/>
  <c r="W321" i="21"/>
  <c r="V321" i="21"/>
  <c r="Y321" i="21"/>
  <c r="X424" i="21"/>
  <c r="V424" i="21"/>
  <c r="Y424" i="21"/>
  <c r="W424" i="21"/>
  <c r="Z424" i="21"/>
  <c r="V1110" i="21"/>
  <c r="W1110" i="21"/>
  <c r="Y1110" i="21"/>
  <c r="X1110" i="21"/>
  <c r="Z1110" i="21"/>
  <c r="V58" i="21"/>
  <c r="W58" i="21"/>
  <c r="Z58" i="21"/>
  <c r="Y58" i="21"/>
  <c r="X58" i="21"/>
  <c r="Z890" i="21"/>
  <c r="X890" i="21"/>
  <c r="V890" i="21"/>
  <c r="W890" i="21"/>
  <c r="Y890" i="21"/>
  <c r="Y1921" i="21"/>
  <c r="Z1921" i="21"/>
  <c r="X1921" i="21"/>
  <c r="W1921" i="21"/>
  <c r="V1921" i="21"/>
  <c r="Y1030" i="21"/>
  <c r="V1030" i="21"/>
  <c r="Z1030" i="21"/>
  <c r="W1030" i="21"/>
  <c r="X1030" i="21"/>
  <c r="Y1857" i="21"/>
  <c r="X1857" i="21"/>
  <c r="W1857" i="21"/>
  <c r="V1857" i="21"/>
  <c r="Z1857" i="21"/>
  <c r="W1888" i="21"/>
  <c r="Y1888" i="21"/>
  <c r="V1888" i="21"/>
  <c r="X1888" i="21"/>
  <c r="Z1888" i="21"/>
  <c r="V752" i="21"/>
  <c r="X752" i="21"/>
  <c r="W752" i="21"/>
  <c r="Y752" i="21"/>
  <c r="Z752" i="21"/>
  <c r="Z512" i="21"/>
  <c r="Y512" i="21"/>
  <c r="W512" i="21"/>
  <c r="X512" i="21"/>
  <c r="V512" i="21"/>
  <c r="V1464" i="21"/>
  <c r="W1464" i="21"/>
  <c r="Z1464" i="21"/>
  <c r="Y1464" i="21"/>
  <c r="X1464" i="21"/>
  <c r="Y1451" i="21"/>
  <c r="Z1451" i="21"/>
  <c r="W1451" i="21"/>
  <c r="X1451" i="21"/>
  <c r="V1451" i="21"/>
  <c r="V465" i="21"/>
  <c r="X465" i="21"/>
  <c r="W465" i="21"/>
  <c r="Z465" i="21"/>
  <c r="Y465" i="21"/>
  <c r="W1175" i="21"/>
  <c r="Y1175" i="21"/>
  <c r="Z1175" i="21"/>
  <c r="V1175" i="21"/>
  <c r="X1175" i="21"/>
  <c r="Z1785" i="21"/>
  <c r="X1785" i="21"/>
  <c r="Y1785" i="21"/>
  <c r="V1785" i="21"/>
  <c r="W1785" i="21"/>
  <c r="Z417" i="21"/>
  <c r="W417" i="21"/>
  <c r="Y417" i="21"/>
  <c r="X417" i="21"/>
  <c r="V417" i="21"/>
  <c r="Z347" i="21"/>
  <c r="X347" i="21"/>
  <c r="Y347" i="21"/>
  <c r="W347" i="21"/>
  <c r="V347" i="21"/>
  <c r="X1801" i="21"/>
  <c r="W1801" i="21"/>
  <c r="V1801" i="21"/>
  <c r="Z1801" i="21"/>
  <c r="Y1801" i="21"/>
  <c r="V992" i="21"/>
  <c r="Z992" i="21"/>
  <c r="X992" i="21"/>
  <c r="Y992" i="21"/>
  <c r="W992" i="21"/>
  <c r="W1960" i="21"/>
  <c r="Y1960" i="21"/>
  <c r="Z1960" i="21"/>
  <c r="V1960" i="21"/>
  <c r="X1960" i="21"/>
  <c r="V1341" i="21"/>
  <c r="Z1341" i="21"/>
  <c r="Y1341" i="21"/>
  <c r="W1341" i="21"/>
  <c r="X1341" i="21"/>
  <c r="Y1013" i="21"/>
  <c r="W1013" i="21"/>
  <c r="V1013" i="21"/>
  <c r="Z1013" i="21"/>
  <c r="X1013" i="21"/>
  <c r="Y1350" i="21"/>
  <c r="Z1350" i="21"/>
  <c r="V1350" i="21"/>
  <c r="X1350" i="21"/>
  <c r="W1350" i="21"/>
  <c r="X901" i="21"/>
  <c r="V901" i="21"/>
  <c r="Z901" i="21"/>
  <c r="Y901" i="21"/>
  <c r="W901" i="21"/>
  <c r="V1756" i="21"/>
  <c r="X1756" i="21"/>
  <c r="W1756" i="21"/>
  <c r="Z1756" i="21"/>
  <c r="Y1756" i="21"/>
  <c r="Y1282" i="21"/>
  <c r="W1282" i="21"/>
  <c r="Z1282" i="21"/>
  <c r="V1282" i="21"/>
  <c r="X1282" i="21"/>
  <c r="Y150" i="21"/>
  <c r="W150" i="21"/>
  <c r="V150" i="21"/>
  <c r="X150" i="21"/>
  <c r="Z150" i="21"/>
  <c r="W988" i="21"/>
  <c r="X988" i="21"/>
  <c r="V988" i="21"/>
  <c r="Z988" i="21"/>
  <c r="Y988" i="21"/>
  <c r="V879" i="21"/>
  <c r="X879" i="21"/>
  <c r="Y879" i="21"/>
  <c r="W879" i="21"/>
  <c r="Z879" i="21"/>
  <c r="W1654" i="21"/>
  <c r="V1654" i="21"/>
  <c r="Y1654" i="21"/>
  <c r="Z1654" i="21"/>
  <c r="X1654" i="21"/>
  <c r="Z1316" i="21"/>
  <c r="Y1316" i="21"/>
  <c r="V1316" i="21"/>
  <c r="X1316" i="21"/>
  <c r="W1316" i="21"/>
  <c r="V47" i="21"/>
  <c r="W47" i="21"/>
  <c r="Z47" i="21"/>
  <c r="X47" i="21"/>
  <c r="Y47" i="21"/>
  <c r="V1811" i="21"/>
  <c r="Y1811" i="21"/>
  <c r="X1811" i="21"/>
  <c r="Z1811" i="21"/>
  <c r="W1811" i="21"/>
  <c r="Y1419" i="21"/>
  <c r="V1419" i="21"/>
  <c r="W1419" i="21"/>
  <c r="X1419" i="21"/>
  <c r="Z1419" i="21"/>
  <c r="Z1885" i="21"/>
  <c r="V1885" i="21"/>
  <c r="Y1885" i="21"/>
  <c r="X1885" i="21"/>
  <c r="W1885" i="21"/>
  <c r="Y1207" i="21"/>
  <c r="V1207" i="21"/>
  <c r="W1207" i="21"/>
  <c r="X1207" i="21"/>
  <c r="Z1207" i="21"/>
  <c r="Z1191" i="21"/>
  <c r="W1191" i="21"/>
  <c r="X1191" i="21"/>
  <c r="Y1191" i="21"/>
  <c r="V1191" i="21"/>
  <c r="W916" i="21"/>
  <c r="Z916" i="21"/>
  <c r="V916" i="21"/>
  <c r="X916" i="21"/>
  <c r="Y916" i="21"/>
  <c r="W191" i="21"/>
  <c r="Z191" i="21"/>
  <c r="V191" i="21"/>
  <c r="X191" i="21"/>
  <c r="Y191" i="21"/>
  <c r="X573" i="21"/>
  <c r="Z573" i="21"/>
  <c r="W573" i="21"/>
  <c r="Y573" i="21"/>
  <c r="V573" i="21"/>
  <c r="X550" i="21"/>
  <c r="Z550" i="21"/>
  <c r="Y550" i="21"/>
  <c r="V550" i="21"/>
  <c r="W550" i="21"/>
  <c r="X103" i="21"/>
  <c r="Z103" i="21"/>
  <c r="W103" i="21"/>
  <c r="V103" i="21"/>
  <c r="Y103" i="21"/>
  <c r="W456" i="21"/>
  <c r="Y456" i="21"/>
  <c r="X456" i="21"/>
  <c r="Z456" i="21"/>
  <c r="V456" i="21"/>
  <c r="Z1332" i="21"/>
  <c r="X1332" i="21"/>
  <c r="V1332" i="21"/>
  <c r="Y1332" i="21"/>
  <c r="W1332" i="21"/>
  <c r="X1559" i="21"/>
  <c r="Y1559" i="21"/>
  <c r="Z1559" i="21"/>
  <c r="V1559" i="21"/>
  <c r="W1559" i="21"/>
  <c r="V1877" i="21"/>
  <c r="Z1877" i="21"/>
  <c r="Y1877" i="21"/>
  <c r="X1877" i="21"/>
  <c r="W1877" i="21"/>
  <c r="W492" i="21"/>
  <c r="X492" i="21"/>
  <c r="Z492" i="21"/>
  <c r="Y492" i="21"/>
  <c r="V492" i="21"/>
  <c r="Y251" i="21"/>
  <c r="Z251" i="21"/>
  <c r="W251" i="21"/>
  <c r="V251" i="21"/>
  <c r="X251" i="21"/>
  <c r="Z1147" i="21"/>
  <c r="X1147" i="21"/>
  <c r="Y1147" i="21"/>
  <c r="V1147" i="21"/>
  <c r="W1147" i="21"/>
  <c r="Z53" i="21"/>
  <c r="W53" i="21"/>
  <c r="V53" i="21"/>
  <c r="X53" i="21"/>
  <c r="Y53" i="21"/>
  <c r="Z554" i="21"/>
  <c r="X554" i="21"/>
  <c r="V554" i="21"/>
  <c r="W554" i="21"/>
  <c r="Y554" i="21"/>
  <c r="Z1523" i="21"/>
  <c r="V1523" i="21"/>
  <c r="Y1523" i="21"/>
  <c r="W1523" i="21"/>
  <c r="X1523" i="21"/>
  <c r="Y1673" i="21"/>
  <c r="Z1673" i="21"/>
  <c r="V1673" i="21"/>
  <c r="W1673" i="21"/>
  <c r="X1673" i="21"/>
  <c r="Y407" i="21"/>
  <c r="Z407" i="21"/>
  <c r="V407" i="21"/>
  <c r="W407" i="21"/>
  <c r="X407" i="21"/>
  <c r="W1682" i="21"/>
  <c r="V1682" i="21"/>
  <c r="X1682" i="21"/>
  <c r="Y1682" i="21"/>
  <c r="Z1682" i="21"/>
  <c r="Y169" i="21"/>
  <c r="W169" i="21"/>
  <c r="Z169" i="21"/>
  <c r="X169" i="21"/>
  <c r="V169" i="21"/>
  <c r="W1015" i="21"/>
  <c r="V1015" i="21"/>
  <c r="X1015" i="21"/>
  <c r="Z1015" i="21"/>
  <c r="Y1015" i="21"/>
  <c r="X1987" i="21"/>
  <c r="V1987" i="21"/>
  <c r="W1987" i="21"/>
  <c r="Z1987" i="21"/>
  <c r="Y1987" i="21"/>
  <c r="X558" i="21"/>
  <c r="Y558" i="21"/>
  <c r="V558" i="21"/>
  <c r="Z558" i="21"/>
  <c r="W558" i="21"/>
  <c r="V1809" i="21"/>
  <c r="Z1809" i="21"/>
  <c r="W1809" i="21"/>
  <c r="Y1809" i="21"/>
  <c r="X1809" i="21"/>
  <c r="Y1959" i="21"/>
  <c r="W1959" i="21"/>
  <c r="X1959" i="21"/>
  <c r="V1959" i="21"/>
  <c r="Z1959" i="21"/>
  <c r="V94" i="21"/>
  <c r="W94" i="21"/>
  <c r="Z94" i="21"/>
  <c r="Y94" i="21"/>
  <c r="X94" i="21"/>
  <c r="W1606" i="21"/>
  <c r="V1606" i="21"/>
  <c r="X1606" i="21"/>
  <c r="Z1606" i="21"/>
  <c r="Y1606" i="21"/>
  <c r="Y110" i="21"/>
  <c r="V110" i="21"/>
  <c r="X110" i="21"/>
  <c r="Z110" i="21"/>
  <c r="W110" i="21"/>
  <c r="X1788" i="21"/>
  <c r="Y1788" i="21"/>
  <c r="Z1788" i="21"/>
  <c r="W1788" i="21"/>
  <c r="V1788" i="21"/>
  <c r="Y1209" i="21"/>
  <c r="Z1209" i="21"/>
  <c r="X1209" i="21"/>
  <c r="V1209" i="21"/>
  <c r="W1209" i="21"/>
  <c r="Z1138" i="21"/>
  <c r="Y1138" i="21"/>
  <c r="V1138" i="21"/>
  <c r="W1138" i="21"/>
  <c r="X1138" i="21"/>
  <c r="Z1007" i="21"/>
  <c r="X1007" i="21"/>
  <c r="W1007" i="21"/>
  <c r="Y1007" i="21"/>
  <c r="V1007" i="21"/>
  <c r="V48" i="21"/>
  <c r="X48" i="21"/>
  <c r="W48" i="21"/>
  <c r="Z48" i="21"/>
  <c r="Y48" i="21"/>
  <c r="Y1254" i="21"/>
  <c r="Z1254" i="21"/>
  <c r="V1254" i="21"/>
  <c r="X1254" i="21"/>
  <c r="W1254" i="21"/>
  <c r="Y221" i="21"/>
  <c r="W221" i="21"/>
  <c r="V221" i="21"/>
  <c r="Z221" i="21"/>
  <c r="X221" i="21"/>
  <c r="W1458" i="21"/>
  <c r="V1458" i="21"/>
  <c r="Y1458" i="21"/>
  <c r="X1458" i="21"/>
  <c r="Z1458" i="21"/>
  <c r="Z644" i="21"/>
  <c r="V644" i="21"/>
  <c r="W644" i="21"/>
  <c r="X644" i="21"/>
  <c r="Y644" i="21"/>
  <c r="Y1258" i="21"/>
  <c r="W1258" i="21"/>
  <c r="Z1258" i="21"/>
  <c r="X1258" i="21"/>
  <c r="V1258" i="21"/>
  <c r="V1851" i="21"/>
  <c r="X1851" i="21"/>
  <c r="W1851" i="21"/>
  <c r="Z1851" i="21"/>
  <c r="Y1851" i="21"/>
  <c r="Z227" i="21"/>
  <c r="X227" i="21"/>
  <c r="Y227" i="21"/>
  <c r="V227" i="21"/>
  <c r="W227" i="21"/>
  <c r="V1399" i="21"/>
  <c r="X1399" i="21"/>
  <c r="W1399" i="21"/>
  <c r="Y1399" i="21"/>
  <c r="Z1399" i="21"/>
  <c r="V1929" i="21"/>
  <c r="X1929" i="21"/>
  <c r="Z1929" i="21"/>
  <c r="Y1929" i="21"/>
  <c r="W1929" i="21"/>
  <c r="Z1953" i="21"/>
  <c r="W1953" i="21"/>
  <c r="V1953" i="21"/>
  <c r="X1953" i="21"/>
  <c r="Y1953" i="21"/>
  <c r="V1304" i="21"/>
  <c r="W1304" i="21"/>
  <c r="Z1304" i="21"/>
  <c r="Y1304" i="21"/>
  <c r="X1304" i="21"/>
  <c r="X220" i="21"/>
  <c r="Y220" i="21"/>
  <c r="Z220" i="21"/>
  <c r="V220" i="21"/>
  <c r="W220" i="21"/>
  <c r="Z303" i="21"/>
  <c r="X303" i="21"/>
  <c r="Y303" i="21"/>
  <c r="W303" i="21"/>
  <c r="V303" i="21"/>
  <c r="X625" i="21"/>
  <c r="Z625" i="21"/>
  <c r="Y625" i="21"/>
  <c r="W625" i="21"/>
  <c r="V625" i="21"/>
  <c r="X917" i="21"/>
  <c r="Z917" i="21"/>
  <c r="V917" i="21"/>
  <c r="Y917" i="21"/>
  <c r="W917" i="21"/>
  <c r="Y701" i="21"/>
  <c r="Z701" i="21"/>
  <c r="W701" i="21"/>
  <c r="X701" i="21"/>
  <c r="V701" i="21"/>
  <c r="Z1466" i="21"/>
  <c r="V1466" i="21"/>
  <c r="Y1466" i="21"/>
  <c r="W1466" i="21"/>
  <c r="X1466" i="21"/>
  <c r="W1743" i="21"/>
  <c r="V1743" i="21"/>
  <c r="X1743" i="21"/>
  <c r="Z1743" i="21"/>
  <c r="Y1743" i="21"/>
  <c r="X710" i="21"/>
  <c r="Z710" i="21"/>
  <c r="W710" i="21"/>
  <c r="V710" i="21"/>
  <c r="Y710" i="21"/>
  <c r="Y412" i="21"/>
  <c r="Z412" i="21"/>
  <c r="V412" i="21"/>
  <c r="W412" i="21"/>
  <c r="X412" i="21"/>
  <c r="V1135" i="21"/>
  <c r="X1135" i="21"/>
  <c r="Y1135" i="21"/>
  <c r="Z1135" i="21"/>
  <c r="W1135" i="21"/>
  <c r="X1189" i="21"/>
  <c r="V1189" i="21"/>
  <c r="W1189" i="21"/>
  <c r="Y1189" i="21"/>
  <c r="Z1189" i="21"/>
  <c r="Y411" i="21"/>
  <c r="X411" i="21"/>
  <c r="V411" i="21"/>
  <c r="Z411" i="21"/>
  <c r="W411" i="21"/>
  <c r="Y726" i="21"/>
  <c r="V726" i="21"/>
  <c r="Z726" i="21"/>
  <c r="W726" i="21"/>
  <c r="X726" i="21"/>
  <c r="Z235" i="21"/>
  <c r="Y235" i="21"/>
  <c r="W235" i="21"/>
  <c r="V235" i="21"/>
  <c r="X235" i="21"/>
  <c r="W1465" i="21"/>
  <c r="V1465" i="21"/>
  <c r="X1465" i="21"/>
  <c r="Z1465" i="21"/>
  <c r="Y1465" i="21"/>
  <c r="W496" i="21"/>
  <c r="Z496" i="21"/>
  <c r="X496" i="21"/>
  <c r="Y496" i="21"/>
  <c r="V496" i="21"/>
  <c r="Y1342" i="21"/>
  <c r="X1342" i="21"/>
  <c r="W1342" i="21"/>
  <c r="V1342" i="21"/>
  <c r="Z1342" i="21"/>
  <c r="Y1164" i="21"/>
  <c r="W1164" i="21"/>
  <c r="Z1164" i="21"/>
  <c r="V1164" i="21"/>
  <c r="X1164" i="21"/>
  <c r="X1580" i="21"/>
  <c r="Z1580" i="21"/>
  <c r="W1580" i="21"/>
  <c r="Y1580" i="21"/>
  <c r="V1580" i="21"/>
  <c r="V1166" i="21"/>
  <c r="X1166" i="21"/>
  <c r="W1166" i="21"/>
  <c r="Y1166" i="21"/>
  <c r="Z1166" i="21"/>
  <c r="W253" i="21"/>
  <c r="V253" i="21"/>
  <c r="Y253" i="21"/>
  <c r="X253" i="21"/>
  <c r="Z253" i="21"/>
  <c r="W193" i="21"/>
  <c r="V193" i="21"/>
  <c r="X193" i="21"/>
  <c r="Z193" i="21"/>
  <c r="Y193" i="21"/>
  <c r="Y125" i="21"/>
  <c r="W125" i="21"/>
  <c r="V125" i="21"/>
  <c r="X125" i="21"/>
  <c r="Z125" i="21"/>
  <c r="X1241" i="21"/>
  <c r="Z1241" i="21"/>
  <c r="W1241" i="21"/>
  <c r="V1241" i="21"/>
  <c r="Y1241" i="21"/>
  <c r="V790" i="21"/>
  <c r="W790" i="21"/>
  <c r="Z790" i="21"/>
  <c r="Y790" i="21"/>
  <c r="X790" i="21"/>
  <c r="X1881" i="21"/>
  <c r="Z1881" i="21"/>
  <c r="W1881" i="21"/>
  <c r="Y1881" i="21"/>
  <c r="V1881" i="21"/>
  <c r="Y750" i="21"/>
  <c r="Z750" i="21"/>
  <c r="W750" i="21"/>
  <c r="V750" i="21"/>
  <c r="X750" i="21"/>
  <c r="Z1430" i="21"/>
  <c r="X1430" i="21"/>
  <c r="V1430" i="21"/>
  <c r="Y1430" i="21"/>
  <c r="W1430" i="21"/>
  <c r="Y1040" i="21"/>
  <c r="W1040" i="21"/>
  <c r="V1040" i="21"/>
  <c r="Z1040" i="21"/>
  <c r="X1040" i="21"/>
  <c r="V1155" i="21"/>
  <c r="X1155" i="21"/>
  <c r="Z1155" i="21"/>
  <c r="W1155" i="21"/>
  <c r="Y1155" i="21"/>
  <c r="Z1345" i="21"/>
  <c r="V1345" i="21"/>
  <c r="Y1345" i="21"/>
  <c r="W1345" i="21"/>
  <c r="X1345" i="21"/>
  <c r="W1914" i="21"/>
  <c r="Y1914" i="21"/>
  <c r="V1914" i="21"/>
  <c r="X1914" i="21"/>
  <c r="Z1914" i="21"/>
  <c r="X1745" i="21"/>
  <c r="V1745" i="21"/>
  <c r="Y1745" i="21"/>
  <c r="W1745" i="21"/>
  <c r="Z1745" i="21"/>
  <c r="W1034" i="21"/>
  <c r="X1034" i="21"/>
  <c r="V1034" i="21"/>
  <c r="Z1034" i="21"/>
  <c r="Y1034" i="21"/>
  <c r="X836" i="21"/>
  <c r="V836" i="21"/>
  <c r="W836" i="21"/>
  <c r="Z836" i="21"/>
  <c r="Y836" i="21"/>
  <c r="X260" i="21"/>
  <c r="Y260" i="21"/>
  <c r="V260" i="21"/>
  <c r="Z260" i="21"/>
  <c r="W260" i="21"/>
  <c r="Z1425" i="21"/>
  <c r="X1425" i="21"/>
  <c r="Y1425" i="21"/>
  <c r="V1425" i="21"/>
  <c r="W1425" i="21"/>
  <c r="Z1621" i="21"/>
  <c r="W1621" i="21"/>
  <c r="Y1621" i="21"/>
  <c r="X1621" i="21"/>
  <c r="V1621" i="21"/>
  <c r="V1670" i="21"/>
  <c r="W1670" i="21"/>
  <c r="X1670" i="21"/>
  <c r="Z1670" i="21"/>
  <c r="Y1670" i="21"/>
  <c r="Z1149" i="21"/>
  <c r="V1149" i="21"/>
  <c r="X1149" i="21"/>
  <c r="Y1149" i="21"/>
  <c r="W1149" i="21"/>
  <c r="Y1934" i="21"/>
  <c r="X1934" i="21"/>
  <c r="V1934" i="21"/>
  <c r="Z1934" i="21"/>
  <c r="W1934" i="21"/>
  <c r="V770" i="21"/>
  <c r="W770" i="21"/>
  <c r="Z770" i="21"/>
  <c r="X770" i="21"/>
  <c r="Y770" i="21"/>
  <c r="W997" i="21"/>
  <c r="X997" i="21"/>
  <c r="V997" i="21"/>
  <c r="Z997" i="21"/>
  <c r="Y997" i="21"/>
  <c r="X1156" i="21"/>
  <c r="Z1156" i="21"/>
  <c r="Y1156" i="21"/>
  <c r="V1156" i="21"/>
  <c r="W1156" i="21"/>
  <c r="Z1748" i="21"/>
  <c r="V1748" i="21"/>
  <c r="Y1748" i="21"/>
  <c r="X1748" i="21"/>
  <c r="W1748" i="21"/>
  <c r="Y1239" i="21"/>
  <c r="W1239" i="21"/>
  <c r="V1239" i="21"/>
  <c r="X1239" i="21"/>
  <c r="Z1239" i="21"/>
  <c r="W735" i="21"/>
  <c r="V735" i="21"/>
  <c r="X735" i="21"/>
  <c r="Y735" i="21"/>
  <c r="Z735" i="21"/>
  <c r="Y431" i="21"/>
  <c r="W431" i="21"/>
  <c r="X431" i="21"/>
  <c r="Z431" i="21"/>
  <c r="V431" i="21"/>
  <c r="W175" i="21"/>
  <c r="Z175" i="21"/>
  <c r="V175" i="21"/>
  <c r="X175" i="21"/>
  <c r="Y175" i="21"/>
  <c r="Y1827" i="21"/>
  <c r="Z1827" i="21"/>
  <c r="W1827" i="21"/>
  <c r="X1827" i="21"/>
  <c r="V1827" i="21"/>
  <c r="Y1677" i="21"/>
  <c r="Z1677" i="21"/>
  <c r="X1677" i="21"/>
  <c r="V1677" i="21"/>
  <c r="W1677" i="21"/>
  <c r="Y600" i="21"/>
  <c r="Z600" i="21"/>
  <c r="W600" i="21"/>
  <c r="V600" i="21"/>
  <c r="X600" i="21"/>
  <c r="X435" i="21"/>
  <c r="Y435" i="21"/>
  <c r="Z435" i="21"/>
  <c r="V435" i="21"/>
  <c r="W435" i="21"/>
  <c r="Y1936" i="21"/>
  <c r="X1936" i="21"/>
  <c r="W1936" i="21"/>
  <c r="V1936" i="21"/>
  <c r="Z1936" i="21"/>
  <c r="Z1398" i="21"/>
  <c r="Y1398" i="21"/>
  <c r="V1398" i="21"/>
  <c r="X1398" i="21"/>
  <c r="W1398" i="21"/>
  <c r="Y1491" i="21"/>
  <c r="X1491" i="21"/>
  <c r="Z1491" i="21"/>
  <c r="V1491" i="21"/>
  <c r="W1491" i="21"/>
  <c r="Y1599" i="21"/>
  <c r="Z1599" i="21"/>
  <c r="X1599" i="21"/>
  <c r="W1599" i="21"/>
  <c r="V1599" i="21"/>
  <c r="Y1913" i="21"/>
  <c r="V1913" i="21"/>
  <c r="W1913" i="21"/>
  <c r="X1913" i="21"/>
  <c r="Z1913" i="21"/>
  <c r="Y1061" i="21"/>
  <c r="W1061" i="21"/>
  <c r="X1061" i="21"/>
  <c r="Z1061" i="21"/>
  <c r="V1061" i="21"/>
  <c r="Z784" i="21"/>
  <c r="X784" i="21"/>
  <c r="Y784" i="21"/>
  <c r="V784" i="21"/>
  <c r="W784" i="21"/>
  <c r="W909" i="21"/>
  <c r="Z909" i="21"/>
  <c r="Y909" i="21"/>
  <c r="V909" i="21"/>
  <c r="X909" i="21"/>
  <c r="Y1932" i="21"/>
  <c r="W1932" i="21"/>
  <c r="X1932" i="21"/>
  <c r="V1932" i="21"/>
  <c r="Z1932" i="21"/>
  <c r="V61" i="21"/>
  <c r="W61" i="21"/>
  <c r="Z61" i="21"/>
  <c r="X61" i="21"/>
  <c r="Y61" i="21"/>
  <c r="Z23" i="21"/>
  <c r="X23" i="21"/>
  <c r="W23" i="21"/>
  <c r="Y23" i="21"/>
  <c r="V23" i="21"/>
  <c r="X477" i="21"/>
  <c r="Y477" i="21"/>
  <c r="V477" i="21"/>
  <c r="W477" i="21"/>
  <c r="Z477" i="21"/>
  <c r="Z912" i="21"/>
  <c r="V912" i="21"/>
  <c r="W912" i="21"/>
  <c r="Y912" i="21"/>
  <c r="X912" i="21"/>
  <c r="V1626" i="21"/>
  <c r="Z1626" i="21"/>
  <c r="Y1626" i="21"/>
  <c r="W1626" i="21"/>
  <c r="X1626" i="21"/>
  <c r="X1612" i="21"/>
  <c r="Y1612" i="21"/>
  <c r="W1612" i="21"/>
  <c r="V1612" i="21"/>
  <c r="Z1612" i="21"/>
  <c r="V198" i="21"/>
  <c r="W198" i="21"/>
  <c r="Y198" i="21"/>
  <c r="X198" i="21"/>
  <c r="Z198" i="21"/>
  <c r="V1640" i="21"/>
  <c r="Z1640" i="21"/>
  <c r="Y1640" i="21"/>
  <c r="W1640" i="21"/>
  <c r="X1640" i="21"/>
  <c r="Z180" i="21"/>
  <c r="V180" i="21"/>
  <c r="Y180" i="21"/>
  <c r="X180" i="21"/>
  <c r="W180" i="21"/>
  <c r="X635" i="21"/>
  <c r="V635" i="21"/>
  <c r="Y635" i="21"/>
  <c r="Z635" i="21"/>
  <c r="W635" i="21"/>
  <c r="Y1020" i="21"/>
  <c r="X1020" i="21"/>
  <c r="V1020" i="21"/>
  <c r="W1020" i="21"/>
  <c r="Z1020" i="21"/>
  <c r="V43" i="21"/>
  <c r="Z43" i="21"/>
  <c r="Y43" i="21"/>
  <c r="W43" i="21"/>
  <c r="X43" i="21"/>
  <c r="X1173" i="21"/>
  <c r="Y1173" i="21"/>
  <c r="V1173" i="21"/>
  <c r="W1173" i="21"/>
  <c r="Z1173" i="21"/>
  <c r="W1212" i="21"/>
  <c r="Z1212" i="21"/>
  <c r="V1212" i="21"/>
  <c r="X1212" i="21"/>
  <c r="Y1212" i="21"/>
  <c r="Y1295" i="21"/>
  <c r="W1295" i="21"/>
  <c r="Z1295" i="21"/>
  <c r="X1295" i="21"/>
  <c r="V1295" i="21"/>
  <c r="V1970" i="21"/>
  <c r="Y1970" i="21"/>
  <c r="X1970" i="21"/>
  <c r="W1970" i="21"/>
  <c r="Z1970" i="21"/>
  <c r="W1538" i="21"/>
  <c r="Z1538" i="21"/>
  <c r="X1538" i="21"/>
  <c r="V1538" i="21"/>
  <c r="Y1538" i="21"/>
  <c r="Y1296" i="21"/>
  <c r="X1296" i="21"/>
  <c r="Z1296" i="21"/>
  <c r="V1296" i="21"/>
  <c r="W1296" i="21"/>
  <c r="Y1431" i="21"/>
  <c r="W1431" i="21"/>
  <c r="X1431" i="21"/>
  <c r="V1431" i="21"/>
  <c r="Z1431" i="21"/>
  <c r="X68" i="21"/>
  <c r="V68" i="21"/>
  <c r="Z68" i="21"/>
  <c r="W68" i="21"/>
  <c r="Y68" i="21"/>
  <c r="Y1108" i="21"/>
  <c r="V1108" i="21"/>
  <c r="Z1108" i="21"/>
  <c r="X1108" i="21"/>
  <c r="W1108" i="21"/>
  <c r="V1150" i="21"/>
  <c r="W1150" i="21"/>
  <c r="Z1150" i="21"/>
  <c r="X1150" i="21"/>
  <c r="Y1150" i="21"/>
  <c r="V771" i="21"/>
  <c r="Z771" i="21"/>
  <c r="W771" i="21"/>
  <c r="X771" i="21"/>
  <c r="Y771" i="21"/>
  <c r="Y837" i="21"/>
  <c r="W837" i="21"/>
  <c r="Z837" i="21"/>
  <c r="V837" i="21"/>
  <c r="X837" i="21"/>
  <c r="V1917" i="21"/>
  <c r="W1917" i="21"/>
  <c r="X1917" i="21"/>
  <c r="Y1917" i="21"/>
  <c r="Z1917" i="21"/>
  <c r="W894" i="21"/>
  <c r="X894" i="21"/>
  <c r="Z894" i="21"/>
  <c r="V894" i="21"/>
  <c r="Y894" i="21"/>
  <c r="X824" i="21"/>
  <c r="Y824" i="21"/>
  <c r="W824" i="21"/>
  <c r="V824" i="21"/>
  <c r="Z824" i="21"/>
  <c r="W1279" i="21"/>
  <c r="Y1279" i="21"/>
  <c r="V1279" i="21"/>
  <c r="X1279" i="21"/>
  <c r="Z1279" i="21"/>
  <c r="V1160" i="21"/>
  <c r="X1160" i="21"/>
  <c r="Y1160" i="21"/>
  <c r="Z1160" i="21"/>
  <c r="W1160" i="21"/>
  <c r="Z1541" i="21"/>
  <c r="W1541" i="21"/>
  <c r="Y1541" i="21"/>
  <c r="V1541" i="21"/>
  <c r="X1541" i="21"/>
  <c r="X817" i="21"/>
  <c r="Z817" i="21"/>
  <c r="Y817" i="21"/>
  <c r="W817" i="21"/>
  <c r="V817" i="21"/>
  <c r="Y106" i="21"/>
  <c r="V106" i="21"/>
  <c r="W106" i="21"/>
  <c r="Z106" i="21"/>
  <c r="X106" i="21"/>
  <c r="Y570" i="21"/>
  <c r="X570" i="21"/>
  <c r="V570" i="21"/>
  <c r="Z570" i="21"/>
  <c r="W570" i="21"/>
  <c r="V1008" i="21"/>
  <c r="X1008" i="21"/>
  <c r="Y1008" i="21"/>
  <c r="Z1008" i="21"/>
  <c r="W1008" i="21"/>
  <c r="X1780" i="21"/>
  <c r="Y1780" i="21"/>
  <c r="W1780" i="21"/>
  <c r="Z1780" i="21"/>
  <c r="V1780" i="21"/>
  <c r="V849" i="21"/>
  <c r="W849" i="21"/>
  <c r="Y849" i="21"/>
  <c r="Z849" i="21"/>
  <c r="X849" i="21"/>
  <c r="Y891" i="21"/>
  <c r="V891" i="21"/>
  <c r="Z891" i="21"/>
  <c r="X891" i="21"/>
  <c r="W891" i="21"/>
  <c r="Y1423" i="21"/>
  <c r="W1423" i="21"/>
  <c r="V1423" i="21"/>
  <c r="Z1423" i="21"/>
  <c r="X1423" i="21"/>
  <c r="X1978" i="21"/>
  <c r="Y1978" i="21"/>
  <c r="V1978" i="21"/>
  <c r="Z1978" i="21"/>
  <c r="W1978" i="21"/>
  <c r="V1651" i="21"/>
  <c r="Z1651" i="21"/>
  <c r="X1651" i="21"/>
  <c r="Y1651" i="21"/>
  <c r="W1651" i="21"/>
  <c r="Y1895" i="21"/>
  <c r="Z1895" i="21"/>
  <c r="X1895" i="21"/>
  <c r="W1895" i="21"/>
  <c r="V1895" i="21"/>
  <c r="X1946" i="21"/>
  <c r="Z1946" i="21"/>
  <c r="Y1946" i="21"/>
  <c r="V1946" i="21"/>
  <c r="W1946" i="21"/>
  <c r="X1392" i="21"/>
  <c r="Y1392" i="21"/>
  <c r="Z1392" i="21"/>
  <c r="W1392" i="21"/>
  <c r="V1392" i="21"/>
  <c r="W913" i="21"/>
  <c r="Y913" i="21"/>
  <c r="X913" i="21"/>
  <c r="V913" i="21"/>
  <c r="Z913" i="21"/>
  <c r="X1773" i="21"/>
  <c r="Y1773" i="21"/>
  <c r="Z1773" i="21"/>
  <c r="V1773" i="21"/>
  <c r="W1773" i="21"/>
  <c r="X1696" i="21"/>
  <c r="W1696" i="21"/>
  <c r="V1696" i="21"/>
  <c r="Y1696" i="21"/>
  <c r="Z1696" i="21"/>
  <c r="Z1050" i="21"/>
  <c r="W1050" i="21"/>
  <c r="X1050" i="21"/>
  <c r="V1050" i="21"/>
  <c r="Y1050" i="21"/>
  <c r="Z1588" i="21"/>
  <c r="V1588" i="21"/>
  <c r="X1588" i="21"/>
  <c r="Y1588" i="21"/>
  <c r="W1588" i="21"/>
  <c r="V740" i="21"/>
  <c r="X740" i="21"/>
  <c r="Y740" i="21"/>
  <c r="Z740" i="21"/>
  <c r="W740" i="21"/>
  <c r="X828" i="21"/>
  <c r="W828" i="21"/>
  <c r="V828" i="21"/>
  <c r="Z828" i="21"/>
  <c r="Y828" i="21"/>
  <c r="W1259" i="21"/>
  <c r="V1259" i="21"/>
  <c r="Z1259" i="21"/>
  <c r="X1259" i="21"/>
  <c r="Y1259" i="21"/>
  <c r="Y1151" i="21"/>
  <c r="V1151" i="21"/>
  <c r="X1151" i="21"/>
  <c r="Z1151" i="21"/>
  <c r="W1151" i="21"/>
  <c r="V1729" i="21"/>
  <c r="Z1729" i="21"/>
  <c r="W1729" i="21"/>
  <c r="X1729" i="21"/>
  <c r="Y1729" i="21"/>
  <c r="Y1378" i="21"/>
  <c r="Z1378" i="21"/>
  <c r="X1378" i="21"/>
  <c r="V1378" i="21"/>
  <c r="W1378" i="21"/>
  <c r="Y1120" i="21"/>
  <c r="W1120" i="21"/>
  <c r="Z1120" i="21"/>
  <c r="V1120" i="21"/>
  <c r="X1120" i="21"/>
  <c r="X602" i="21"/>
  <c r="Y602" i="21"/>
  <c r="Z602" i="21"/>
  <c r="V602" i="21"/>
  <c r="W602" i="21"/>
  <c r="V1836" i="21"/>
  <c r="Y1836" i="21"/>
  <c r="Z1836" i="21"/>
  <c r="W1836" i="21"/>
  <c r="X1836" i="21"/>
  <c r="V878" i="21"/>
  <c r="Y878" i="21"/>
  <c r="Z878" i="21"/>
  <c r="W878" i="21"/>
  <c r="X878" i="21"/>
  <c r="Y261" i="21"/>
  <c r="W261" i="21"/>
  <c r="Z261" i="21"/>
  <c r="X261" i="21"/>
  <c r="V261" i="21"/>
  <c r="Z865" i="21"/>
  <c r="V865" i="21"/>
  <c r="Y865" i="21"/>
  <c r="X865" i="21"/>
  <c r="W865" i="21"/>
  <c r="Y814" i="21"/>
  <c r="W814" i="21"/>
  <c r="X814" i="21"/>
  <c r="V814" i="21"/>
  <c r="Z814" i="21"/>
  <c r="V729" i="21"/>
  <c r="Y729" i="21"/>
  <c r="Z729" i="21"/>
  <c r="W729" i="21"/>
  <c r="X729" i="21"/>
  <c r="W1291" i="21"/>
  <c r="Y1291" i="21"/>
  <c r="V1291" i="21"/>
  <c r="X1291" i="21"/>
  <c r="Z1291" i="21"/>
  <c r="Y1898" i="21"/>
  <c r="X1898" i="21"/>
  <c r="V1898" i="21"/>
  <c r="Z1898" i="21"/>
  <c r="W1898" i="21"/>
  <c r="Z1377" i="21"/>
  <c r="X1377" i="21"/>
  <c r="V1377" i="21"/>
  <c r="Y1377" i="21"/>
  <c r="W1377" i="21"/>
  <c r="X1761" i="21"/>
  <c r="Y1761" i="21"/>
  <c r="Z1761" i="21"/>
  <c r="V1761" i="21"/>
  <c r="W1761" i="21"/>
  <c r="V1837" i="21"/>
  <c r="Y1837" i="21"/>
  <c r="Z1837" i="21"/>
  <c r="W1837" i="21"/>
  <c r="X1837" i="21"/>
  <c r="Y665" i="21"/>
  <c r="X665" i="21"/>
  <c r="V665" i="21"/>
  <c r="W665" i="21"/>
  <c r="Z665" i="21"/>
  <c r="W1834" i="21"/>
  <c r="X1834" i="21"/>
  <c r="Z1834" i="21"/>
  <c r="V1834" i="21"/>
  <c r="Y1834" i="21"/>
  <c r="Z1352" i="21"/>
  <c r="W1352" i="21"/>
  <c r="Y1352" i="21"/>
  <c r="V1352" i="21"/>
  <c r="X1352" i="21"/>
  <c r="X1349" i="21"/>
  <c r="W1349" i="21"/>
  <c r="V1349" i="21"/>
  <c r="Z1349" i="21"/>
  <c r="Y1349" i="21"/>
  <c r="X1659" i="21"/>
  <c r="W1659" i="21"/>
  <c r="Y1659" i="21"/>
  <c r="Z1659" i="21"/>
  <c r="V1659" i="21"/>
  <c r="Y978" i="21"/>
  <c r="X978" i="21"/>
  <c r="V978" i="21"/>
  <c r="W978" i="21"/>
  <c r="Z978" i="21"/>
  <c r="X1862" i="21"/>
  <c r="W1862" i="21"/>
  <c r="Y1862" i="21"/>
  <c r="V1862" i="21"/>
  <c r="Z1862" i="21"/>
  <c r="X966" i="21"/>
  <c r="W966" i="21"/>
  <c r="V966" i="21"/>
  <c r="Z966" i="21"/>
  <c r="Y966" i="21"/>
  <c r="W348" i="21"/>
  <c r="V348" i="21"/>
  <c r="Y348" i="21"/>
  <c r="X348" i="21"/>
  <c r="Z348" i="21"/>
  <c r="X489" i="21"/>
  <c r="V489" i="21"/>
  <c r="Y489" i="21"/>
  <c r="Z489" i="21"/>
  <c r="W489" i="21"/>
  <c r="X1379" i="21"/>
  <c r="V1379" i="21"/>
  <c r="Y1379" i="21"/>
  <c r="W1379" i="21"/>
  <c r="Z1379" i="21"/>
  <c r="W333" i="21"/>
  <c r="Y333" i="21"/>
  <c r="X333" i="21"/>
  <c r="V333" i="21"/>
  <c r="Z333" i="21"/>
  <c r="Z1632" i="21"/>
  <c r="X1632" i="21"/>
  <c r="Y1632" i="21"/>
  <c r="V1632" i="21"/>
  <c r="W1632" i="21"/>
  <c r="X1244" i="21"/>
  <c r="Z1244" i="21"/>
  <c r="V1244" i="21"/>
  <c r="W1244" i="21"/>
  <c r="Y1244" i="21"/>
  <c r="Y360" i="21"/>
  <c r="V360" i="21"/>
  <c r="Z360" i="21"/>
  <c r="W360" i="21"/>
  <c r="X360" i="21"/>
  <c r="Y1366" i="21"/>
  <c r="X1366" i="21"/>
  <c r="W1366" i="21"/>
  <c r="V1366" i="21"/>
  <c r="Z1366" i="21"/>
  <c r="V1337" i="21"/>
  <c r="W1337" i="21"/>
  <c r="Y1337" i="21"/>
  <c r="Z1337" i="21"/>
  <c r="X1337" i="21"/>
  <c r="V85" i="21"/>
  <c r="X85" i="21"/>
  <c r="Y85" i="21"/>
  <c r="Z85" i="21"/>
  <c r="W85" i="21"/>
  <c r="W282" i="21"/>
  <c r="V282" i="21"/>
  <c r="Z282" i="21"/>
  <c r="X282" i="21"/>
  <c r="Y282" i="21"/>
  <c r="Z834" i="21"/>
  <c r="W834" i="21"/>
  <c r="Y834" i="21"/>
  <c r="X834" i="21"/>
  <c r="V834" i="21"/>
  <c r="V616" i="21"/>
  <c r="W616" i="21"/>
  <c r="Y616" i="21"/>
  <c r="X616" i="21"/>
  <c r="Z616" i="21"/>
  <c r="V803" i="21"/>
  <c r="X803" i="21"/>
  <c r="Y803" i="21"/>
  <c r="Z803" i="21"/>
  <c r="W803" i="21"/>
  <c r="Z1203" i="21"/>
  <c r="W1203" i="21"/>
  <c r="Y1203" i="21"/>
  <c r="X1203" i="21"/>
  <c r="V1203" i="21"/>
  <c r="Y1545" i="21"/>
  <c r="Z1545" i="21"/>
  <c r="W1545" i="21"/>
  <c r="V1545" i="21"/>
  <c r="X1545" i="21"/>
  <c r="Z1653" i="21"/>
  <c r="V1653" i="21"/>
  <c r="X1653" i="21"/>
  <c r="Y1653" i="21"/>
  <c r="W1653" i="21"/>
  <c r="W1432" i="21"/>
  <c r="V1432" i="21"/>
  <c r="Y1432" i="21"/>
  <c r="Z1432" i="21"/>
  <c r="X1432" i="21"/>
  <c r="X1178" i="21"/>
  <c r="W1178" i="21"/>
  <c r="Y1178" i="21"/>
  <c r="Z1178" i="21"/>
  <c r="V1178" i="21"/>
  <c r="X1220" i="21"/>
  <c r="Y1220" i="21"/>
  <c r="V1220" i="21"/>
  <c r="W1220" i="21"/>
  <c r="Z1220" i="21"/>
  <c r="W1948" i="21"/>
  <c r="Z1948" i="21"/>
  <c r="X1948" i="21"/>
  <c r="Y1948" i="21"/>
  <c r="V1948" i="21"/>
  <c r="Y615" i="21"/>
  <c r="Z615" i="21"/>
  <c r="X615" i="21"/>
  <c r="V615" i="21"/>
  <c r="W615" i="21"/>
  <c r="V1536" i="21"/>
  <c r="W1536" i="21"/>
  <c r="X1536" i="21"/>
  <c r="Z1536" i="21"/>
  <c r="Y1536" i="21"/>
  <c r="Z900" i="21"/>
  <c r="W900" i="21"/>
  <c r="V900" i="21"/>
  <c r="X900" i="21"/>
  <c r="Y900" i="21"/>
  <c r="Y1672" i="21"/>
  <c r="W1672" i="21"/>
  <c r="V1672" i="21"/>
  <c r="Z1672" i="21"/>
  <c r="X1672" i="21"/>
  <c r="W154" i="21"/>
  <c r="X154" i="21"/>
  <c r="V154" i="21"/>
  <c r="Z154" i="21"/>
  <c r="Y154" i="21"/>
  <c r="V704" i="21"/>
  <c r="X704" i="21"/>
  <c r="Y704" i="21"/>
  <c r="Z704" i="21"/>
  <c r="W704" i="21"/>
  <c r="W1518" i="21"/>
  <c r="Y1518" i="21"/>
  <c r="X1518" i="21"/>
  <c r="V1518" i="21"/>
  <c r="Z1518" i="21"/>
  <c r="W1358" i="21"/>
  <c r="V1358" i="21"/>
  <c r="X1358" i="21"/>
  <c r="Z1358" i="21"/>
  <c r="Y1358" i="21"/>
  <c r="W1597" i="21"/>
  <c r="Y1597" i="21"/>
  <c r="X1597" i="21"/>
  <c r="V1597" i="21"/>
  <c r="Z1597" i="21"/>
  <c r="X1994" i="21"/>
  <c r="Y1994" i="21"/>
  <c r="V1994" i="21"/>
  <c r="Z1994" i="21"/>
  <c r="W1994" i="21"/>
  <c r="V1380" i="21"/>
  <c r="X1380" i="21"/>
  <c r="Y1380" i="21"/>
  <c r="W1380" i="21"/>
  <c r="Z1380" i="21"/>
  <c r="X1965" i="21"/>
  <c r="W1965" i="21"/>
  <c r="Z1965" i="21"/>
  <c r="V1965" i="21"/>
  <c r="Y1965" i="21"/>
  <c r="Z688" i="21"/>
  <c r="X688" i="21"/>
  <c r="W688" i="21"/>
  <c r="V688" i="21"/>
  <c r="Y688" i="21"/>
  <c r="W1360" i="21"/>
  <c r="X1360" i="21"/>
  <c r="Y1360" i="21"/>
  <c r="V1360" i="21"/>
  <c r="Z1360" i="21"/>
  <c r="Z1610" i="21"/>
  <c r="W1610" i="21"/>
  <c r="Y1610" i="21"/>
  <c r="V1610" i="21"/>
  <c r="X1610" i="21"/>
  <c r="Y513" i="21"/>
  <c r="V513" i="21"/>
  <c r="X513" i="21"/>
  <c r="W513" i="21"/>
  <c r="Z513" i="21"/>
  <c r="Z42" i="21"/>
  <c r="Y42" i="21"/>
  <c r="W42" i="21"/>
  <c r="V42" i="21"/>
  <c r="X42" i="21"/>
  <c r="W1850" i="21"/>
  <c r="X1850" i="21"/>
  <c r="Y1850" i="21"/>
  <c r="V1850" i="21"/>
  <c r="Z1850" i="21"/>
  <c r="V122" i="21"/>
  <c r="X122" i="21"/>
  <c r="Y122" i="21"/>
  <c r="W122" i="21"/>
  <c r="Z122" i="21"/>
  <c r="W364" i="21"/>
  <c r="Z364" i="21"/>
  <c r="V364" i="21"/>
  <c r="Y364" i="21"/>
  <c r="X364" i="21"/>
  <c r="W1502" i="21"/>
  <c r="V1502" i="21"/>
  <c r="X1502" i="21"/>
  <c r="Z1502" i="21"/>
  <c r="Y1502" i="21"/>
  <c r="V1853" i="21"/>
  <c r="Z1853" i="21"/>
  <c r="X1853" i="21"/>
  <c r="W1853" i="21"/>
  <c r="Y1853" i="21"/>
  <c r="V1644" i="21"/>
  <c r="X1644" i="21"/>
  <c r="W1644" i="21"/>
  <c r="Y1644" i="21"/>
  <c r="Z1644" i="21"/>
  <c r="X307" i="21"/>
  <c r="W307" i="21"/>
  <c r="Y307" i="21"/>
  <c r="Z307" i="21"/>
  <c r="V307" i="21"/>
  <c r="Y1514" i="21"/>
  <c r="X1514" i="21"/>
  <c r="W1514" i="21"/>
  <c r="Z1514" i="21"/>
  <c r="V1514" i="21"/>
  <c r="W652" i="21"/>
  <c r="V652" i="21"/>
  <c r="Z652" i="21"/>
  <c r="Y652" i="21"/>
  <c r="X652" i="21"/>
  <c r="Y1385" i="21"/>
  <c r="V1385" i="21"/>
  <c r="Z1385" i="21"/>
  <c r="W1385" i="21"/>
  <c r="X1385" i="21"/>
  <c r="V1974" i="21"/>
  <c r="Y1974" i="21"/>
  <c r="Z1974" i="21"/>
  <c r="X1974" i="21"/>
  <c r="W1974" i="21"/>
  <c r="Z877" i="21"/>
  <c r="X877" i="21"/>
  <c r="W877" i="21"/>
  <c r="V877" i="21"/>
  <c r="Y877" i="21"/>
  <c r="Y641" i="21"/>
  <c r="V641" i="21"/>
  <c r="Z641" i="21"/>
  <c r="X641" i="21"/>
  <c r="W641" i="21"/>
  <c r="V1397" i="21"/>
  <c r="W1397" i="21"/>
  <c r="X1397" i="21"/>
  <c r="Y1397" i="21"/>
  <c r="Z1397" i="21"/>
  <c r="W1649" i="21"/>
  <c r="Z1649" i="21"/>
  <c r="X1649" i="21"/>
  <c r="V1649" i="21"/>
  <c r="Y1649" i="21"/>
  <c r="X1816" i="21"/>
  <c r="Z1816" i="21"/>
  <c r="V1816" i="21"/>
  <c r="Y1816" i="21"/>
  <c r="W1816" i="21"/>
  <c r="X265" i="21"/>
  <c r="W265" i="21"/>
  <c r="Z265" i="21"/>
  <c r="V265" i="21"/>
  <c r="Y265" i="21"/>
  <c r="X687" i="21"/>
  <c r="V687" i="21"/>
  <c r="Z687" i="21"/>
  <c r="Y687" i="21"/>
  <c r="W687" i="21"/>
  <c r="V553" i="21"/>
  <c r="W553" i="21"/>
  <c r="Z553" i="21"/>
  <c r="X553" i="21"/>
  <c r="Y553" i="21"/>
  <c r="X1101" i="21"/>
  <c r="Z1101" i="21"/>
  <c r="V1101" i="21"/>
  <c r="W1101" i="21"/>
  <c r="Y1101" i="21"/>
  <c r="Y1503" i="21"/>
  <c r="V1503" i="21"/>
  <c r="Z1503" i="21"/>
  <c r="W1503" i="21"/>
  <c r="X1503" i="21"/>
  <c r="X1628" i="21"/>
  <c r="Z1628" i="21"/>
  <c r="V1628" i="21"/>
  <c r="Y1628" i="21"/>
  <c r="W1628" i="21"/>
  <c r="W263" i="21"/>
  <c r="X263" i="21"/>
  <c r="Z263" i="21"/>
  <c r="V263" i="21"/>
  <c r="Y263" i="21"/>
  <c r="Z24" i="21"/>
  <c r="Y24" i="21"/>
  <c r="W24" i="21"/>
  <c r="V24" i="21"/>
  <c r="X24" i="21"/>
  <c r="X630" i="21"/>
  <c r="Y630" i="21"/>
  <c r="W630" i="21"/>
  <c r="Z630" i="21"/>
  <c r="V630" i="21"/>
  <c r="W331" i="21"/>
  <c r="X331" i="21"/>
  <c r="Z331" i="21"/>
  <c r="V331" i="21"/>
  <c r="Y331" i="21"/>
  <c r="V637" i="21"/>
  <c r="W637" i="21"/>
  <c r="X637" i="21"/>
  <c r="Z637" i="21"/>
  <c r="Y637" i="21"/>
  <c r="W1355" i="21"/>
  <c r="X1355" i="21"/>
  <c r="V1355" i="21"/>
  <c r="Y1355" i="21"/>
  <c r="Z1355" i="21"/>
  <c r="Y1240" i="21"/>
  <c r="X1240" i="21"/>
  <c r="Z1240" i="21"/>
  <c r="V1240" i="21"/>
  <c r="W1240" i="21"/>
  <c r="V1374" i="21"/>
  <c r="X1374" i="21"/>
  <c r="Z1374" i="21"/>
  <c r="W1374" i="21"/>
  <c r="Y1374" i="21"/>
  <c r="Z1763" i="21"/>
  <c r="X1763" i="21"/>
  <c r="W1763" i="21"/>
  <c r="V1763" i="21"/>
  <c r="Y1763" i="21"/>
  <c r="W201" i="21"/>
  <c r="Z201" i="21"/>
  <c r="V201" i="21"/>
  <c r="Y201" i="21"/>
  <c r="X201" i="21"/>
  <c r="W696" i="21"/>
  <c r="V696" i="21"/>
  <c r="X696" i="21"/>
  <c r="Z696" i="21"/>
  <c r="Y696" i="21"/>
  <c r="X1025" i="21"/>
  <c r="W1025" i="21"/>
  <c r="Y1025" i="21"/>
  <c r="Z1025" i="21"/>
  <c r="V1025" i="21"/>
  <c r="V167" i="21"/>
  <c r="X167" i="21"/>
  <c r="W167" i="21"/>
  <c r="Z167" i="21"/>
  <c r="Y167" i="21"/>
  <c r="X1708" i="21"/>
  <c r="Y1708" i="21"/>
  <c r="Z1708" i="21"/>
  <c r="V1708" i="21"/>
  <c r="W1708" i="21"/>
  <c r="Z1890" i="21"/>
  <c r="Y1890" i="21"/>
  <c r="V1890" i="21"/>
  <c r="X1890" i="21"/>
  <c r="W1890" i="21"/>
  <c r="Z1154" i="21"/>
  <c r="W1154" i="21"/>
  <c r="Y1154" i="21"/>
  <c r="X1154" i="21"/>
  <c r="V1154" i="21"/>
  <c r="V1655" i="21"/>
  <c r="W1655" i="21"/>
  <c r="Z1655" i="21"/>
  <c r="Y1655" i="21"/>
  <c r="X1655" i="21"/>
  <c r="V1225" i="21"/>
  <c r="Y1225" i="21"/>
  <c r="Z1225" i="21"/>
  <c r="X1225" i="21"/>
  <c r="W1225" i="21"/>
  <c r="Y1307" i="21"/>
  <c r="W1307" i="21"/>
  <c r="Z1307" i="21"/>
  <c r="V1307" i="21"/>
  <c r="X1307" i="21"/>
  <c r="Y862" i="21"/>
  <c r="Z862" i="21"/>
  <c r="V862" i="21"/>
  <c r="X862" i="21"/>
  <c r="W862" i="21"/>
  <c r="V1980" i="21"/>
  <c r="X1980" i="21"/>
  <c r="W1980" i="21"/>
  <c r="Z1980" i="21"/>
  <c r="Y1980" i="21"/>
  <c r="X1753" i="21"/>
  <c r="Z1753" i="21"/>
  <c r="W1753" i="21"/>
  <c r="Y1753" i="21"/>
  <c r="V1753" i="21"/>
  <c r="V768" i="21"/>
  <c r="W768" i="21"/>
  <c r="Y768" i="21"/>
  <c r="X768" i="21"/>
  <c r="Z768" i="21"/>
  <c r="X738" i="21"/>
  <c r="Y738" i="21"/>
  <c r="Z738" i="21"/>
  <c r="V738" i="21"/>
  <c r="W738" i="21"/>
  <c r="V551" i="21"/>
  <c r="Y551" i="21"/>
  <c r="Z551" i="21"/>
  <c r="W551" i="21"/>
  <c r="X551" i="21"/>
  <c r="X1531" i="21"/>
  <c r="W1531" i="21"/>
  <c r="Y1531" i="21"/>
  <c r="V1531" i="21"/>
  <c r="Z1531" i="21"/>
  <c r="X1476" i="21"/>
  <c r="W1476" i="21"/>
  <c r="V1476" i="21"/>
  <c r="Y1476" i="21"/>
  <c r="Z1476" i="21"/>
  <c r="W401" i="21"/>
  <c r="V401" i="21"/>
  <c r="X401" i="21"/>
  <c r="Y401" i="21"/>
  <c r="Z401" i="21"/>
  <c r="Y622" i="21"/>
  <c r="X622" i="21"/>
  <c r="W622" i="21"/>
  <c r="V622" i="21"/>
  <c r="Z622" i="21"/>
  <c r="W976" i="21"/>
  <c r="X976" i="21"/>
  <c r="V976" i="21"/>
  <c r="Y976" i="21"/>
  <c r="Z976" i="21"/>
  <c r="Z841" i="21"/>
  <c r="X841" i="21"/>
  <c r="Y841" i="21"/>
  <c r="V841" i="21"/>
  <c r="W841" i="21"/>
  <c r="V1510" i="21"/>
  <c r="Y1510" i="21"/>
  <c r="W1510" i="21"/>
  <c r="X1510" i="21"/>
  <c r="Z1510" i="21"/>
  <c r="X962" i="21"/>
  <c r="W962" i="21"/>
  <c r="Z962" i="21"/>
  <c r="Y962" i="21"/>
  <c r="V962" i="21"/>
  <c r="V1733" i="21"/>
  <c r="W1733" i="21"/>
  <c r="X1733" i="21"/>
  <c r="Z1733" i="21"/>
  <c r="Y1733" i="21"/>
  <c r="Y1357" i="21"/>
  <c r="W1357" i="21"/>
  <c r="X1357" i="21"/>
  <c r="Z1357" i="21"/>
  <c r="V1357" i="21"/>
  <c r="Y1300" i="21"/>
  <c r="W1300" i="21"/>
  <c r="Z1300" i="21"/>
  <c r="X1300" i="21"/>
  <c r="V1300" i="21"/>
  <c r="Y1391" i="21"/>
  <c r="V1391" i="21"/>
  <c r="X1391" i="21"/>
  <c r="W1391" i="21"/>
  <c r="Z1391" i="21"/>
  <c r="Z880" i="21"/>
  <c r="W880" i="21"/>
  <c r="V880" i="21"/>
  <c r="X880" i="21"/>
  <c r="Y880" i="21"/>
  <c r="X852" i="21"/>
  <c r="Z852" i="21"/>
  <c r="W852" i="21"/>
  <c r="Y852" i="21"/>
  <c r="V852" i="21"/>
  <c r="Z1480" i="21"/>
  <c r="X1480" i="21"/>
  <c r="W1480" i="21"/>
  <c r="V1480" i="21"/>
  <c r="Y1480" i="21"/>
  <c r="Y1782" i="21"/>
  <c r="Z1782" i="21"/>
  <c r="W1782" i="21"/>
  <c r="X1782" i="21"/>
  <c r="V1782" i="21"/>
  <c r="X1767" i="21"/>
  <c r="Z1767" i="21"/>
  <c r="Y1767" i="21"/>
  <c r="W1767" i="21"/>
  <c r="V1767" i="21"/>
  <c r="Y429" i="21"/>
  <c r="V429" i="21"/>
  <c r="X429" i="21"/>
  <c r="Z429" i="21"/>
  <c r="W429" i="21"/>
  <c r="V645" i="21"/>
  <c r="Y645" i="21"/>
  <c r="X645" i="21"/>
  <c r="Z645" i="21"/>
  <c r="W645" i="21"/>
  <c r="W280" i="21"/>
  <c r="X280" i="21"/>
  <c r="V280" i="21"/>
  <c r="Z280" i="21"/>
  <c r="Y280" i="21"/>
  <c r="Z1689" i="21"/>
  <c r="X1689" i="21"/>
  <c r="W1689" i="21"/>
  <c r="Y1689" i="21"/>
  <c r="V1689" i="21"/>
  <c r="Y1533" i="21"/>
  <c r="X1533" i="21"/>
  <c r="V1533" i="21"/>
  <c r="W1533" i="21"/>
  <c r="Z1533" i="21"/>
  <c r="V1285" i="21"/>
  <c r="Y1285" i="21"/>
  <c r="X1285" i="21"/>
  <c r="Z1285" i="21"/>
  <c r="W1285" i="21"/>
  <c r="Z1269" i="21"/>
  <c r="V1269" i="21"/>
  <c r="Y1269" i="21"/>
  <c r="X1269" i="21"/>
  <c r="W1269" i="21"/>
  <c r="V1373" i="21"/>
  <c r="Z1373" i="21"/>
  <c r="X1373" i="21"/>
  <c r="W1373" i="21"/>
  <c r="Y1373" i="21"/>
  <c r="W458" i="21"/>
  <c r="Z458" i="21"/>
  <c r="X458" i="21"/>
  <c r="Y458" i="21"/>
  <c r="V458" i="21"/>
  <c r="W692" i="21"/>
  <c r="Z692" i="21"/>
  <c r="V692" i="21"/>
  <c r="Y692" i="21"/>
  <c r="X692" i="21"/>
  <c r="W596" i="21"/>
  <c r="Z596" i="21"/>
  <c r="X596" i="21"/>
  <c r="V596" i="21"/>
  <c r="Y596" i="21"/>
  <c r="W178" i="21"/>
  <c r="Y178" i="21"/>
  <c r="X178" i="21"/>
  <c r="V178" i="21"/>
  <c r="Z178" i="21"/>
  <c r="W1470" i="21"/>
  <c r="Z1470" i="21"/>
  <c r="X1470" i="21"/>
  <c r="Y1470" i="21"/>
  <c r="V1470" i="21"/>
  <c r="Z810" i="21"/>
  <c r="V810" i="21"/>
  <c r="W810" i="21"/>
  <c r="Y810" i="21"/>
  <c r="X810" i="21"/>
  <c r="X831" i="21"/>
  <c r="Y831" i="21"/>
  <c r="Z831" i="21"/>
  <c r="W831" i="21"/>
  <c r="V831" i="21"/>
  <c r="W1892" i="21"/>
  <c r="Y1892" i="21"/>
  <c r="X1892" i="21"/>
  <c r="V1892" i="21"/>
  <c r="Z1892" i="21"/>
  <c r="V1770" i="21"/>
  <c r="Z1770" i="21"/>
  <c r="X1770" i="21"/>
  <c r="Y1770" i="21"/>
  <c r="W1770" i="21"/>
  <c r="V1775" i="21"/>
  <c r="W1775" i="21"/>
  <c r="Y1775" i="21"/>
  <c r="Z1775" i="21"/>
  <c r="X1775" i="21"/>
  <c r="X151" i="21"/>
  <c r="W151" i="21"/>
  <c r="Z151" i="21"/>
  <c r="Y151" i="21"/>
  <c r="V151" i="21"/>
  <c r="V361" i="21"/>
  <c r="Z361" i="21"/>
  <c r="X361" i="21"/>
  <c r="Y361" i="21"/>
  <c r="W361" i="21"/>
  <c r="X767" i="21"/>
  <c r="W767" i="21"/>
  <c r="V767" i="21"/>
  <c r="Y767" i="21"/>
  <c r="Z767" i="21"/>
  <c r="X1039" i="21"/>
  <c r="V1039" i="21"/>
  <c r="Z1039" i="21"/>
  <c r="Y1039" i="21"/>
  <c r="W1039" i="21"/>
  <c r="Y1116" i="21"/>
  <c r="W1116" i="21"/>
  <c r="V1116" i="21"/>
  <c r="Z1116" i="21"/>
  <c r="X1116" i="21"/>
  <c r="Z340" i="21"/>
  <c r="Y340" i="21"/>
  <c r="V340" i="21"/>
  <c r="W340" i="21"/>
  <c r="X340" i="21"/>
  <c r="Z1800" i="21"/>
  <c r="V1800" i="21"/>
  <c r="W1800" i="21"/>
  <c r="X1800" i="21"/>
  <c r="Y1800" i="21"/>
  <c r="Z89" i="21"/>
  <c r="Y89" i="21"/>
  <c r="X89" i="21"/>
  <c r="V89" i="21"/>
  <c r="W89" i="21"/>
  <c r="Z839" i="21"/>
  <c r="W839" i="21"/>
  <c r="Y839" i="21"/>
  <c r="V839" i="21"/>
  <c r="X839" i="21"/>
  <c r="Y1522" i="21"/>
  <c r="X1522" i="21"/>
  <c r="V1522" i="21"/>
  <c r="W1522" i="21"/>
  <c r="Z1522" i="21"/>
  <c r="X1006" i="21"/>
  <c r="Y1006" i="21"/>
  <c r="Z1006" i="21"/>
  <c r="V1006" i="21"/>
  <c r="W1006" i="21"/>
  <c r="Y76" i="21"/>
  <c r="V76" i="21"/>
  <c r="W76" i="21"/>
  <c r="X76" i="21"/>
  <c r="Z76" i="21"/>
  <c r="X974" i="21"/>
  <c r="V974" i="21"/>
  <c r="Z974" i="21"/>
  <c r="Y974" i="21"/>
  <c r="W974" i="21"/>
  <c r="V719" i="21"/>
  <c r="X719" i="21"/>
  <c r="W719" i="21"/>
  <c r="Y719" i="21"/>
  <c r="Z719" i="21"/>
  <c r="X804" i="21"/>
  <c r="W804" i="21"/>
  <c r="V804" i="21"/>
  <c r="Z804" i="21"/>
  <c r="Y804" i="21"/>
  <c r="X234" i="21"/>
  <c r="W234" i="21"/>
  <c r="V234" i="21"/>
  <c r="Y234" i="21"/>
  <c r="Z234" i="21"/>
  <c r="X955" i="21"/>
  <c r="Y955" i="21"/>
  <c r="W955" i="21"/>
  <c r="V955" i="21"/>
  <c r="Z955" i="21"/>
  <c r="Y787" i="21"/>
  <c r="W787" i="21"/>
  <c r="V787" i="21"/>
  <c r="Z787" i="21"/>
  <c r="X787" i="21"/>
  <c r="Y1985" i="21"/>
  <c r="X1985" i="21"/>
  <c r="Z1985" i="21"/>
  <c r="W1985" i="21"/>
  <c r="V1985" i="21"/>
  <c r="Z117" i="21"/>
  <c r="Y117" i="21"/>
  <c r="X117" i="21"/>
  <c r="V117" i="21"/>
  <c r="W117" i="21"/>
  <c r="X1646" i="21"/>
  <c r="V1646" i="21"/>
  <c r="Z1646" i="21"/>
  <c r="W1646" i="21"/>
  <c r="Y1646" i="21"/>
  <c r="V144" i="21"/>
  <c r="Z144" i="21"/>
  <c r="W144" i="21"/>
  <c r="X144" i="21"/>
  <c r="Y144" i="21"/>
  <c r="Z1057" i="21"/>
  <c r="W1057" i="21"/>
  <c r="Y1057" i="21"/>
  <c r="V1057" i="21"/>
  <c r="X1057" i="21"/>
  <c r="V451" i="21"/>
  <c r="X451" i="21"/>
  <c r="Y451" i="21"/>
  <c r="W451" i="21"/>
  <c r="Z451" i="21"/>
  <c r="W848" i="21"/>
  <c r="V848" i="21"/>
  <c r="Z848" i="21"/>
  <c r="X848" i="21"/>
  <c r="Y848" i="21"/>
  <c r="V1552" i="21"/>
  <c r="W1552" i="21"/>
  <c r="X1552" i="21"/>
  <c r="Z1552" i="21"/>
  <c r="Y1552" i="21"/>
  <c r="X1483" i="21"/>
  <c r="Z1483" i="21"/>
  <c r="V1483" i="21"/>
  <c r="Y1483" i="21"/>
  <c r="W1483" i="21"/>
  <c r="Y583" i="21"/>
  <c r="Z583" i="21"/>
  <c r="X583" i="21"/>
  <c r="W583" i="21"/>
  <c r="V583" i="21"/>
  <c r="Z1549" i="21"/>
  <c r="V1549" i="21"/>
  <c r="W1549" i="21"/>
  <c r="X1549" i="21"/>
  <c r="Y1549" i="21"/>
  <c r="Y1290" i="21"/>
  <c r="V1290" i="21"/>
  <c r="W1290" i="21"/>
  <c r="X1290" i="21"/>
  <c r="Z1290" i="21"/>
  <c r="Y291" i="21"/>
  <c r="X291" i="21"/>
  <c r="W291" i="21"/>
  <c r="Z291" i="21"/>
  <c r="V291" i="21"/>
  <c r="Y1794" i="21"/>
  <c r="V1794" i="21"/>
  <c r="X1794" i="21"/>
  <c r="Z1794" i="21"/>
  <c r="W1794" i="21"/>
  <c r="X1248" i="21"/>
  <c r="W1248" i="21"/>
  <c r="V1248" i="21"/>
  <c r="Y1248" i="21"/>
  <c r="Z1248" i="21"/>
  <c r="Y1661" i="21"/>
  <c r="X1661" i="21"/>
  <c r="W1661" i="21"/>
  <c r="V1661" i="21"/>
  <c r="Z1661" i="21"/>
  <c r="X1163" i="21"/>
  <c r="Z1163" i="21"/>
  <c r="Y1163" i="21"/>
  <c r="W1163" i="21"/>
  <c r="V1163" i="21"/>
  <c r="Z1070" i="21"/>
  <c r="W1070" i="21"/>
  <c r="Y1070" i="21"/>
  <c r="V1070" i="21"/>
  <c r="X1070" i="21"/>
  <c r="W425" i="21"/>
  <c r="X425" i="21"/>
  <c r="V425" i="21"/>
  <c r="Z425" i="21"/>
  <c r="Y425" i="21"/>
  <c r="W346" i="21"/>
  <c r="V346" i="21"/>
  <c r="Y346" i="21"/>
  <c r="X346" i="21"/>
  <c r="Z346" i="21"/>
  <c r="X1081" i="21"/>
  <c r="Y1081" i="21"/>
  <c r="Z1081" i="21"/>
  <c r="V1081" i="21"/>
  <c r="W1081" i="21"/>
  <c r="Y1856" i="21"/>
  <c r="X1856" i="21"/>
  <c r="W1856" i="21"/>
  <c r="Z1856" i="21"/>
  <c r="V1856" i="21"/>
  <c r="X1497" i="21"/>
  <c r="V1497" i="21"/>
  <c r="W1497" i="21"/>
  <c r="Z1497" i="21"/>
  <c r="Y1497" i="21"/>
  <c r="Z1331" i="21"/>
  <c r="V1331" i="21"/>
  <c r="W1331" i="21"/>
  <c r="X1331" i="21"/>
  <c r="Y1331" i="21"/>
  <c r="V1993" i="21"/>
  <c r="Y1993" i="21"/>
  <c r="Z1993" i="21"/>
  <c r="X1993" i="21"/>
  <c r="W1993" i="21"/>
  <c r="Y522" i="21"/>
  <c r="W522" i="21"/>
  <c r="V522" i="21"/>
  <c r="Z522" i="21"/>
  <c r="X522" i="21"/>
  <c r="Y95" i="21"/>
  <c r="V95" i="21"/>
  <c r="Z95" i="21"/>
  <c r="X95" i="21"/>
  <c r="W95" i="21"/>
  <c r="Y230" i="21"/>
  <c r="W230" i="21"/>
  <c r="X230" i="21"/>
  <c r="Z230" i="21"/>
  <c r="V230" i="21"/>
  <c r="V1872" i="21"/>
  <c r="W1872" i="21"/>
  <c r="Y1872" i="21"/>
  <c r="Z1872" i="21"/>
  <c r="X1872" i="21"/>
  <c r="Y1617" i="21"/>
  <c r="W1617" i="21"/>
  <c r="V1617" i="21"/>
  <c r="Z1617" i="21"/>
  <c r="X1617" i="21"/>
  <c r="Z676" i="21"/>
  <c r="Y676" i="21"/>
  <c r="V676" i="21"/>
  <c r="W676" i="21"/>
  <c r="X676" i="21"/>
  <c r="Y1848" i="21"/>
  <c r="X1848" i="21"/>
  <c r="Z1848" i="21"/>
  <c r="V1848" i="21"/>
  <c r="W1848" i="21"/>
  <c r="X556" i="21"/>
  <c r="Y556" i="21"/>
  <c r="Z556" i="21"/>
  <c r="W556" i="21"/>
  <c r="V556" i="21"/>
  <c r="W1247" i="21"/>
  <c r="Y1247" i="21"/>
  <c r="X1247" i="21"/>
  <c r="V1247" i="21"/>
  <c r="Z1247" i="21"/>
  <c r="V1277" i="21"/>
  <c r="X1277" i="21"/>
  <c r="W1277" i="21"/>
  <c r="Y1277" i="21"/>
  <c r="Z1277" i="21"/>
  <c r="Y1227" i="21"/>
  <c r="Z1227" i="21"/>
  <c r="X1227" i="21"/>
  <c r="W1227" i="21"/>
  <c r="V1227" i="21"/>
  <c r="W1977" i="21"/>
  <c r="X1977" i="21"/>
  <c r="V1977" i="21"/>
  <c r="Y1977" i="21"/>
  <c r="Z1977" i="21"/>
  <c r="Y159" i="21"/>
  <c r="X159" i="21"/>
  <c r="W159" i="21"/>
  <c r="Z159" i="21"/>
  <c r="V159" i="21"/>
  <c r="Y739" i="21"/>
  <c r="Z739" i="21"/>
  <c r="W739" i="21"/>
  <c r="X739" i="21"/>
  <c r="V739" i="21"/>
  <c r="Y1618" i="21"/>
  <c r="W1618" i="21"/>
  <c r="Z1618" i="21"/>
  <c r="X1618" i="21"/>
  <c r="V1618" i="21"/>
  <c r="Z1703" i="21"/>
  <c r="Y1703" i="21"/>
  <c r="X1703" i="21"/>
  <c r="V1703" i="21"/>
  <c r="W1703" i="21"/>
  <c r="V1884" i="21"/>
  <c r="Z1884" i="21"/>
  <c r="W1884" i="21"/>
  <c r="Y1884" i="21"/>
  <c r="X1884" i="21"/>
  <c r="Y1937" i="21"/>
  <c r="W1937" i="21"/>
  <c r="Z1937" i="21"/>
  <c r="X1937" i="21"/>
  <c r="V1937" i="21"/>
  <c r="V629" i="21"/>
  <c r="Z629" i="21"/>
  <c r="W629" i="21"/>
  <c r="Y629" i="21"/>
  <c r="X629" i="21"/>
  <c r="X892" i="21"/>
  <c r="V892" i="21"/>
  <c r="Y892" i="21"/>
  <c r="Z892" i="21"/>
  <c r="W892" i="21"/>
  <c r="X593" i="21"/>
  <c r="Z593" i="21"/>
  <c r="W593" i="21"/>
  <c r="V593" i="21"/>
  <c r="Y593" i="21"/>
  <c r="X685" i="21"/>
  <c r="V685" i="21"/>
  <c r="Z685" i="21"/>
  <c r="Y685" i="21"/>
  <c r="W685" i="21"/>
  <c r="Y239" i="21"/>
  <c r="Z239" i="21"/>
  <c r="V239" i="21"/>
  <c r="X239" i="21"/>
  <c r="W239" i="21"/>
  <c r="W662" i="21"/>
  <c r="X662" i="21"/>
  <c r="Y662" i="21"/>
  <c r="V662" i="21"/>
  <c r="Z662" i="21"/>
  <c r="Z835" i="21"/>
  <c r="V835" i="21"/>
  <c r="W835" i="21"/>
  <c r="Y835" i="21"/>
  <c r="X835" i="21"/>
  <c r="V1736" i="21"/>
  <c r="W1736" i="21"/>
  <c r="Y1736" i="21"/>
  <c r="Z1736" i="21"/>
  <c r="X1736" i="21"/>
  <c r="Z1764" i="21"/>
  <c r="W1764" i="21"/>
  <c r="Y1764" i="21"/>
  <c r="X1764" i="21"/>
  <c r="V1764" i="21"/>
  <c r="Z586" i="21"/>
  <c r="X586" i="21"/>
  <c r="V586" i="21"/>
  <c r="Y586" i="21"/>
  <c r="W586" i="21"/>
  <c r="X1338" i="21"/>
  <c r="Z1338" i="21"/>
  <c r="Y1338" i="21"/>
  <c r="W1338" i="21"/>
  <c r="V1338" i="21"/>
  <c r="Z1003" i="21"/>
  <c r="X1003" i="21"/>
  <c r="W1003" i="21"/>
  <c r="V1003" i="21"/>
  <c r="Y1003" i="21"/>
  <c r="Y1490" i="21"/>
  <c r="Z1490" i="21"/>
  <c r="X1490" i="21"/>
  <c r="W1490" i="21"/>
  <c r="V1490" i="21"/>
  <c r="Z957" i="21"/>
  <c r="W957" i="21"/>
  <c r="V957" i="21"/>
  <c r="Y957" i="21"/>
  <c r="X957" i="21"/>
  <c r="W127" i="21"/>
  <c r="Y127" i="21"/>
  <c r="X127" i="21"/>
  <c r="Z127" i="21"/>
  <c r="V127" i="21"/>
  <c r="V818" i="21"/>
  <c r="X818" i="21"/>
  <c r="Z818" i="21"/>
  <c r="Y818" i="21"/>
  <c r="W818" i="21"/>
  <c r="Y108" i="21"/>
  <c r="V108" i="21"/>
  <c r="Z108" i="21"/>
  <c r="X108" i="21"/>
  <c r="W108" i="21"/>
  <c r="W1261" i="21"/>
  <c r="Z1261" i="21"/>
  <c r="X1261" i="21"/>
  <c r="Y1261" i="21"/>
  <c r="V1261" i="21"/>
  <c r="V703" i="21"/>
  <c r="Z703" i="21"/>
  <c r="Y703" i="21"/>
  <c r="W703" i="21"/>
  <c r="X703" i="21"/>
  <c r="V1427" i="21"/>
  <c r="W1427" i="21"/>
  <c r="X1427" i="21"/>
  <c r="Y1427" i="21"/>
  <c r="Z1427" i="21"/>
  <c r="Y137" i="21"/>
  <c r="Z137" i="21"/>
  <c r="W137" i="21"/>
  <c r="V137" i="21"/>
  <c r="X137" i="21"/>
  <c r="Y1441" i="21"/>
  <c r="X1441" i="21"/>
  <c r="W1441" i="21"/>
  <c r="Z1441" i="21"/>
  <c r="V1441" i="21"/>
  <c r="X1854" i="21"/>
  <c r="Y1854" i="21"/>
  <c r="V1854" i="21"/>
  <c r="Z1854" i="21"/>
  <c r="W1854" i="21"/>
  <c r="Z555" i="21"/>
  <c r="W555" i="21"/>
  <c r="V555" i="21"/>
  <c r="Y555" i="21"/>
  <c r="X555" i="21"/>
  <c r="W1202" i="21"/>
  <c r="X1202" i="21"/>
  <c r="V1202" i="21"/>
  <c r="Y1202" i="21"/>
  <c r="Z1202" i="21"/>
  <c r="X733" i="21"/>
  <c r="V733" i="21"/>
  <c r="Z733" i="21"/>
  <c r="Y733" i="21"/>
  <c r="W733" i="21"/>
  <c r="X1639" i="21"/>
  <c r="Y1639" i="21"/>
  <c r="V1639" i="21"/>
  <c r="Z1639" i="21"/>
  <c r="W1639" i="21"/>
  <c r="X1010" i="21"/>
  <c r="V1010" i="21"/>
  <c r="Z1010" i="21"/>
  <c r="Y1010" i="21"/>
  <c r="W1010" i="21"/>
  <c r="V659" i="21"/>
  <c r="X659" i="21"/>
  <c r="W659" i="21"/>
  <c r="Y659" i="21"/>
  <c r="Z659" i="21"/>
  <c r="V1161" i="21"/>
  <c r="W1161" i="21"/>
  <c r="Y1161" i="21"/>
  <c r="Z1161" i="21"/>
  <c r="X1161" i="21"/>
  <c r="X807" i="21"/>
  <c r="Y807" i="21"/>
  <c r="W807" i="21"/>
  <c r="V807" i="21"/>
  <c r="Z807" i="21"/>
  <c r="Y1126" i="21"/>
  <c r="W1126" i="21"/>
  <c r="X1126" i="21"/>
  <c r="Z1126" i="21"/>
  <c r="V1126" i="21"/>
  <c r="W1197" i="21"/>
  <c r="X1197" i="21"/>
  <c r="Y1197" i="21"/>
  <c r="Z1197" i="21"/>
  <c r="V1197" i="21"/>
  <c r="W1408" i="21"/>
  <c r="V1408" i="21"/>
  <c r="X1408" i="21"/>
  <c r="Z1408" i="21"/>
  <c r="Y1408" i="21"/>
  <c r="X218" i="21"/>
  <c r="V218" i="21"/>
  <c r="Z218" i="21"/>
  <c r="W218" i="21"/>
  <c r="Y218" i="21"/>
  <c r="Z772" i="21"/>
  <c r="W772" i="21"/>
  <c r="X772" i="21"/>
  <c r="Y772" i="21"/>
  <c r="V772" i="21"/>
  <c r="X1508" i="21"/>
  <c r="W1508" i="21"/>
  <c r="V1508" i="21"/>
  <c r="Z1508" i="21"/>
  <c r="Y1508" i="21"/>
  <c r="Z1065" i="21"/>
  <c r="X1065" i="21"/>
  <c r="W1065" i="21"/>
  <c r="V1065" i="21"/>
  <c r="Y1065" i="21"/>
  <c r="Y756" i="21"/>
  <c r="V756" i="21"/>
  <c r="X756" i="21"/>
  <c r="W756" i="21"/>
  <c r="Z756" i="21"/>
  <c r="Z806" i="21"/>
  <c r="W806" i="21"/>
  <c r="X806" i="21"/>
  <c r="Y806" i="21"/>
  <c r="V806" i="21"/>
  <c r="Z359" i="21"/>
  <c r="W359" i="21"/>
  <c r="X359" i="21"/>
  <c r="Y359" i="21"/>
  <c r="V359" i="21"/>
  <c r="Z1989" i="21"/>
  <c r="Y1989" i="21"/>
  <c r="W1989" i="21"/>
  <c r="X1989" i="21"/>
  <c r="V1989" i="21"/>
  <c r="Y1556" i="21"/>
  <c r="Z1556" i="21"/>
  <c r="V1556" i="21"/>
  <c r="W1556" i="21"/>
  <c r="X1556" i="21"/>
  <c r="W195" i="21"/>
  <c r="Z195" i="21"/>
  <c r="Y195" i="21"/>
  <c r="V195" i="21"/>
  <c r="X195" i="21"/>
  <c r="V1078" i="21"/>
  <c r="X1078" i="21"/>
  <c r="W1078" i="21"/>
  <c r="Z1078" i="21"/>
  <c r="Y1078" i="21"/>
  <c r="W537" i="21"/>
  <c r="X537" i="21"/>
  <c r="Y537" i="21"/>
  <c r="V537" i="21"/>
  <c r="Z537" i="21"/>
  <c r="Z786" i="21"/>
  <c r="W786" i="21"/>
  <c r="X786" i="21"/>
  <c r="Y786" i="21"/>
  <c r="V786" i="21"/>
  <c r="W455" i="21"/>
  <c r="Y455" i="21"/>
  <c r="Z455" i="21"/>
  <c r="V455" i="21"/>
  <c r="X455" i="21"/>
  <c r="Z1720" i="21"/>
  <c r="W1720" i="21"/>
  <c r="Y1720" i="21"/>
  <c r="X1720" i="21"/>
  <c r="V1720" i="21"/>
  <c r="W918" i="21"/>
  <c r="V918" i="21"/>
  <c r="Z918" i="21"/>
  <c r="Y918" i="21"/>
  <c r="X918" i="21"/>
  <c r="Z375" i="21"/>
  <c r="Y375" i="21"/>
  <c r="V375" i="21"/>
  <c r="W375" i="21"/>
  <c r="X375" i="21"/>
  <c r="Y1249" i="21"/>
  <c r="Z1249" i="21"/>
  <c r="V1249" i="21"/>
  <c r="W1249" i="21"/>
  <c r="X1249" i="21"/>
  <c r="X647" i="21"/>
  <c r="Y647" i="21"/>
  <c r="W647" i="21"/>
  <c r="V647" i="21"/>
  <c r="Z647" i="21"/>
  <c r="V1691" i="21"/>
  <c r="Y1691" i="21"/>
  <c r="W1691" i="21"/>
  <c r="X1691" i="21"/>
  <c r="Z1691" i="21"/>
  <c r="Y1586" i="21"/>
  <c r="Z1586" i="21"/>
  <c r="W1586" i="21"/>
  <c r="V1586" i="21"/>
  <c r="X1586" i="21"/>
  <c r="Y287" i="21"/>
  <c r="V287" i="21"/>
  <c r="Z287" i="21"/>
  <c r="X287" i="21"/>
  <c r="W287" i="21"/>
  <c r="Z161" i="21"/>
  <c r="W161" i="21"/>
  <c r="V161" i="21"/>
  <c r="Y161" i="21"/>
  <c r="X161" i="21"/>
  <c r="Y1024" i="21"/>
  <c r="W1024" i="21"/>
  <c r="V1024" i="21"/>
  <c r="X1024" i="21"/>
  <c r="Z1024" i="21"/>
  <c r="W1650" i="21"/>
  <c r="V1650" i="21"/>
  <c r="Y1650" i="21"/>
  <c r="Z1650" i="21"/>
  <c r="X1650" i="21"/>
  <c r="Z1102" i="21"/>
  <c r="V1102" i="21"/>
  <c r="Y1102" i="21"/>
  <c r="W1102" i="21"/>
  <c r="X1102" i="21"/>
  <c r="V374" i="21"/>
  <c r="Y374" i="21"/>
  <c r="W374" i="21"/>
  <c r="Z374" i="21"/>
  <c r="X374" i="21"/>
  <c r="V152" i="21"/>
  <c r="Y152" i="21"/>
  <c r="W152" i="21"/>
  <c r="Z152" i="21"/>
  <c r="X152" i="21"/>
  <c r="X778" i="21"/>
  <c r="V778" i="21"/>
  <c r="W778" i="21"/>
  <c r="Z778" i="21"/>
  <c r="Y778" i="21"/>
  <c r="V1449" i="21"/>
  <c r="Y1449" i="21"/>
  <c r="Z1449" i="21"/>
  <c r="X1449" i="21"/>
  <c r="W1449" i="21"/>
  <c r="X132" i="21"/>
  <c r="W132" i="21"/>
  <c r="Y132" i="21"/>
  <c r="Z132" i="21"/>
  <c r="V132" i="21"/>
  <c r="W671" i="21"/>
  <c r="V671" i="21"/>
  <c r="Z671" i="21"/>
  <c r="X671" i="21"/>
  <c r="Y671" i="21"/>
  <c r="W36" i="21"/>
  <c r="X36" i="21"/>
  <c r="Z36" i="21"/>
  <c r="V36" i="21"/>
  <c r="Y36" i="21"/>
  <c r="Z1792" i="21"/>
  <c r="X1792" i="21"/>
  <c r="V1792" i="21"/>
  <c r="W1792" i="21"/>
  <c r="Y1792" i="21"/>
  <c r="V88" i="21"/>
  <c r="X88" i="21"/>
  <c r="Z88" i="21"/>
  <c r="Y88" i="21"/>
  <c r="W88" i="21"/>
  <c r="V1265" i="21"/>
  <c r="X1265" i="21"/>
  <c r="Z1265" i="21"/>
  <c r="W1265" i="21"/>
  <c r="Y1265" i="21"/>
  <c r="V115" i="21"/>
  <c r="W115" i="21"/>
  <c r="Y115" i="21"/>
  <c r="Z115" i="21"/>
  <c r="X115" i="21"/>
  <c r="X548" i="21"/>
  <c r="Z548" i="21"/>
  <c r="W548" i="21"/>
  <c r="Y548" i="21"/>
  <c r="V548" i="21"/>
  <c r="Y410" i="21"/>
  <c r="V410" i="21"/>
  <c r="W410" i="21"/>
  <c r="X410" i="21"/>
  <c r="Z410" i="21"/>
  <c r="Y179" i="21"/>
  <c r="V179" i="21"/>
  <c r="Z179" i="21"/>
  <c r="X179" i="21"/>
  <c r="W179" i="21"/>
  <c r="V290" i="21"/>
  <c r="W290" i="21"/>
  <c r="Z290" i="21"/>
  <c r="X290" i="21"/>
  <c r="Y290" i="21"/>
  <c r="W1022" i="21"/>
  <c r="V1022" i="21"/>
  <c r="X1022" i="21"/>
  <c r="Z1022" i="21"/>
  <c r="Y1022" i="21"/>
  <c r="Z123" i="21"/>
  <c r="W123" i="21"/>
  <c r="V123" i="21"/>
  <c r="Y123" i="21"/>
  <c r="X123" i="21"/>
  <c r="Y1001" i="21"/>
  <c r="X1001" i="21"/>
  <c r="Z1001" i="21"/>
  <c r="V1001" i="21"/>
  <c r="W1001" i="21"/>
  <c r="X943" i="21"/>
  <c r="Y943" i="21"/>
  <c r="W943" i="21"/>
  <c r="V943" i="21"/>
  <c r="Z943" i="21"/>
  <c r="X1896" i="21"/>
  <c r="Y1896" i="21"/>
  <c r="W1896" i="21"/>
  <c r="Z1896" i="21"/>
  <c r="V1896" i="21"/>
  <c r="W314" i="21"/>
  <c r="Z314" i="21"/>
  <c r="Y314" i="21"/>
  <c r="X314" i="21"/>
  <c r="V314" i="21"/>
  <c r="V399" i="21"/>
  <c r="X399" i="21"/>
  <c r="W399" i="21"/>
  <c r="Z399" i="21"/>
  <c r="Y399" i="21"/>
  <c r="Z1560" i="21"/>
  <c r="X1560" i="21"/>
  <c r="W1560" i="21"/>
  <c r="V1560" i="21"/>
  <c r="Y1560" i="21"/>
  <c r="W1676" i="21"/>
  <c r="X1676" i="21"/>
  <c r="Y1676" i="21"/>
  <c r="Z1676" i="21"/>
  <c r="V1676" i="21"/>
  <c r="V1334" i="21"/>
  <c r="Z1334" i="21"/>
  <c r="W1334" i="21"/>
  <c r="X1334" i="21"/>
  <c r="Y1334" i="21"/>
  <c r="Y1375" i="21"/>
  <c r="V1375" i="21"/>
  <c r="Z1375" i="21"/>
  <c r="X1375" i="21"/>
  <c r="W1375" i="21"/>
  <c r="Z1648" i="21"/>
  <c r="W1648" i="21"/>
  <c r="V1648" i="21"/>
  <c r="Y1648" i="21"/>
  <c r="X1648" i="21"/>
  <c r="W390" i="21"/>
  <c r="V390" i="21"/>
  <c r="Z390" i="21"/>
  <c r="Y390" i="21"/>
  <c r="X390" i="21"/>
  <c r="W609" i="21"/>
  <c r="X609" i="21"/>
  <c r="Y609" i="21"/>
  <c r="V609" i="21"/>
  <c r="Z609" i="21"/>
  <c r="Y855" i="21"/>
  <c r="V855" i="21"/>
  <c r="W855" i="21"/>
  <c r="Z855" i="21"/>
  <c r="X855" i="21"/>
  <c r="Y1401" i="21"/>
  <c r="X1401" i="21"/>
  <c r="W1401" i="21"/>
  <c r="V1401" i="21"/>
  <c r="Z1401" i="21"/>
  <c r="X1471" i="21"/>
  <c r="Z1471" i="21"/>
  <c r="V1471" i="21"/>
  <c r="Y1471" i="21"/>
  <c r="W1471" i="21"/>
  <c r="V1187" i="21"/>
  <c r="X1187" i="21"/>
  <c r="W1187" i="21"/>
  <c r="Z1187" i="21"/>
  <c r="Y1187" i="21"/>
  <c r="X17" i="21"/>
  <c r="Y17" i="21"/>
  <c r="Z17" i="21"/>
  <c r="W17" i="21"/>
  <c r="V17" i="21"/>
  <c r="W633" i="21"/>
  <c r="V633" i="21"/>
  <c r="X633" i="21"/>
  <c r="Y633" i="21"/>
  <c r="Z633" i="21"/>
  <c r="X1113" i="21"/>
  <c r="W1113" i="21"/>
  <c r="V1113" i="21"/>
  <c r="Y1113" i="21"/>
  <c r="Z1113" i="21"/>
  <c r="V1810" i="21"/>
  <c r="Y1810" i="21"/>
  <c r="Z1810" i="21"/>
  <c r="W1810" i="21"/>
  <c r="X1810" i="21"/>
  <c r="X606" i="21"/>
  <c r="W606" i="21"/>
  <c r="V606" i="21"/>
  <c r="Y606" i="21"/>
  <c r="Z606" i="21"/>
  <c r="Y1361" i="21"/>
  <c r="W1361" i="21"/>
  <c r="X1361" i="21"/>
  <c r="Z1361" i="21"/>
  <c r="V1361" i="21"/>
  <c r="W1664" i="21"/>
  <c r="Y1664" i="21"/>
  <c r="V1664" i="21"/>
  <c r="Z1664" i="21"/>
  <c r="X1664" i="21"/>
  <c r="V12" i="21"/>
  <c r="Z12" i="21"/>
  <c r="Y12" i="21"/>
  <c r="W12" i="21"/>
  <c r="X12" i="21"/>
  <c r="V206" i="21"/>
  <c r="W206" i="21"/>
  <c r="Z206" i="21"/>
  <c r="Y206" i="21"/>
  <c r="X206" i="21"/>
  <c r="Z1268" i="21"/>
  <c r="Y1268" i="21"/>
  <c r="V1268" i="21"/>
  <c r="W1268" i="21"/>
  <c r="X1268" i="21"/>
  <c r="Z71" i="21"/>
  <c r="V71" i="21"/>
  <c r="W71" i="21"/>
  <c r="Y71" i="21"/>
  <c r="X71" i="21"/>
  <c r="Z118" i="21"/>
  <c r="X118" i="21"/>
  <c r="V118" i="21"/>
  <c r="Y118" i="21"/>
  <c r="W118" i="21"/>
  <c r="W309" i="21"/>
  <c r="X309" i="21"/>
  <c r="Z309" i="21"/>
  <c r="Y309" i="21"/>
  <c r="V309" i="21"/>
  <c r="V357" i="21"/>
  <c r="Y357" i="21"/>
  <c r="Z357" i="21"/>
  <c r="X357" i="21"/>
  <c r="W357" i="21"/>
  <c r="Y1731" i="21"/>
  <c r="X1731" i="21"/>
  <c r="Z1731" i="21"/>
  <c r="V1731" i="21"/>
  <c r="W1731" i="21"/>
  <c r="X812" i="21"/>
  <c r="V812" i="21"/>
  <c r="W812" i="21"/>
  <c r="Y812" i="21"/>
  <c r="Z812" i="21"/>
  <c r="V386" i="21"/>
  <c r="X386" i="21"/>
  <c r="Y386" i="21"/>
  <c r="W386" i="21"/>
  <c r="Z386" i="21"/>
  <c r="Z2000" i="21"/>
  <c r="W2000" i="21"/>
  <c r="X2000" i="21"/>
  <c r="Y2000" i="21"/>
  <c r="V2000" i="21"/>
  <c r="Y1251" i="21"/>
  <c r="X1251" i="21"/>
  <c r="W1251" i="21"/>
  <c r="V1251" i="21"/>
  <c r="Z1251" i="21"/>
  <c r="V1475" i="21"/>
  <c r="Y1475" i="21"/>
  <c r="X1475" i="21"/>
  <c r="Z1475" i="21"/>
  <c r="W1475" i="21"/>
  <c r="Y1553" i="21"/>
  <c r="W1553" i="21"/>
  <c r="Z1553" i="21"/>
  <c r="X1553" i="21"/>
  <c r="V1553" i="21"/>
  <c r="Z777" i="21"/>
  <c r="X777" i="21"/>
  <c r="V777" i="21"/>
  <c r="Y777" i="21"/>
  <c r="W777" i="21"/>
  <c r="V681" i="21"/>
  <c r="Y681" i="21"/>
  <c r="X681" i="21"/>
  <c r="W681" i="21"/>
  <c r="Z681" i="21"/>
  <c r="V1208" i="21"/>
  <c r="Z1208" i="21"/>
  <c r="X1208" i="21"/>
  <c r="W1208" i="21"/>
  <c r="Y1208" i="21"/>
  <c r="Y1129" i="21"/>
  <c r="Z1129" i="21"/>
  <c r="V1129" i="21"/>
  <c r="W1129" i="21"/>
  <c r="X1129" i="21"/>
  <c r="W1814" i="21"/>
  <c r="Y1814" i="21"/>
  <c r="Z1814" i="21"/>
  <c r="V1814" i="21"/>
  <c r="X1814" i="21"/>
  <c r="Z1662" i="21"/>
  <c r="X1662" i="21"/>
  <c r="V1662" i="21"/>
  <c r="W1662" i="21"/>
  <c r="Y1662" i="21"/>
  <c r="W1669" i="21"/>
  <c r="X1669" i="21"/>
  <c r="Z1669" i="21"/>
  <c r="V1669" i="21"/>
  <c r="Y1669" i="21"/>
  <c r="W1109" i="21"/>
  <c r="V1109" i="21"/>
  <c r="X1109" i="21"/>
  <c r="Z1109" i="21"/>
  <c r="Y1109" i="21"/>
  <c r="V1242" i="21"/>
  <c r="W1242" i="21"/>
  <c r="X1242" i="21"/>
  <c r="Y1242" i="21"/>
  <c r="Z1242" i="21"/>
  <c r="Y1804" i="21"/>
  <c r="X1804" i="21"/>
  <c r="Z1804" i="21"/>
  <c r="W1804" i="21"/>
  <c r="V1804" i="21"/>
  <c r="Z1036" i="21"/>
  <c r="X1036" i="21"/>
  <c r="W1036" i="21"/>
  <c r="Y1036" i="21"/>
  <c r="V1036" i="21"/>
  <c r="V468" i="21"/>
  <c r="Y468" i="21"/>
  <c r="W468" i="21"/>
  <c r="X468" i="21"/>
  <c r="Z468" i="21"/>
  <c r="V380" i="21"/>
  <c r="Z380" i="21"/>
  <c r="X380" i="21"/>
  <c r="W380" i="21"/>
  <c r="Y380" i="21"/>
  <c r="Z1631" i="21"/>
  <c r="V1631" i="21"/>
  <c r="Y1631" i="21"/>
  <c r="X1631" i="21"/>
  <c r="W1631" i="21"/>
  <c r="X363" i="21"/>
  <c r="Z363" i="21"/>
  <c r="V363" i="21"/>
  <c r="Y363" i="21"/>
  <c r="W363" i="21"/>
  <c r="X166" i="21"/>
  <c r="Z166" i="21"/>
  <c r="V166" i="21"/>
  <c r="Y166" i="21"/>
  <c r="W166" i="21"/>
  <c r="X1575" i="21"/>
  <c r="W1575" i="21"/>
  <c r="V1575" i="21"/>
  <c r="Z1575" i="21"/>
  <c r="Y1575" i="21"/>
  <c r="Z1671" i="21"/>
  <c r="Y1671" i="21"/>
  <c r="V1671" i="21"/>
  <c r="X1671" i="21"/>
  <c r="W1671" i="21"/>
  <c r="X148" i="21"/>
  <c r="Y148" i="21"/>
  <c r="Z148" i="21"/>
  <c r="W148" i="21"/>
  <c r="V148" i="21"/>
  <c r="Y241" i="21"/>
  <c r="W241" i="21"/>
  <c r="V241" i="21"/>
  <c r="X241" i="21"/>
  <c r="Z241" i="21"/>
  <c r="W858" i="21"/>
  <c r="V858" i="21"/>
  <c r="Z858" i="21"/>
  <c r="Y858" i="21"/>
  <c r="X858" i="21"/>
  <c r="W1865" i="21"/>
  <c r="Z1865" i="21"/>
  <c r="Y1865" i="21"/>
  <c r="X1865" i="21"/>
  <c r="V1865" i="21"/>
  <c r="Z870" i="21"/>
  <c r="W870" i="21"/>
  <c r="Y870" i="21"/>
  <c r="V870" i="21"/>
  <c r="X870" i="21"/>
  <c r="Z914" i="21"/>
  <c r="X914" i="21"/>
  <c r="V914" i="21"/>
  <c r="W914" i="21"/>
  <c r="Y914" i="21"/>
  <c r="W351" i="21"/>
  <c r="V351" i="21"/>
  <c r="Y351" i="21"/>
  <c r="X351" i="21"/>
  <c r="Z351" i="21"/>
  <c r="W299" i="21"/>
  <c r="Y299" i="21"/>
  <c r="X299" i="21"/>
  <c r="V299" i="21"/>
  <c r="Z299" i="21"/>
  <c r="V1234" i="21"/>
  <c r="X1234" i="21"/>
  <c r="Y1234" i="21"/>
  <c r="W1234" i="21"/>
  <c r="Z1234" i="21"/>
  <c r="Y1301" i="21"/>
  <c r="V1301" i="21"/>
  <c r="Z1301" i="21"/>
  <c r="W1301" i="21"/>
  <c r="X1301" i="21"/>
  <c r="V250" i="21"/>
  <c r="Z250" i="21"/>
  <c r="X250" i="21"/>
  <c r="Y250" i="21"/>
  <c r="W250" i="21"/>
  <c r="Z613" i="21"/>
  <c r="X613" i="21"/>
  <c r="V613" i="21"/>
  <c r="W613" i="21"/>
  <c r="Y613" i="21"/>
  <c r="W1609" i="21"/>
  <c r="Z1609" i="21"/>
  <c r="Y1609" i="21"/>
  <c r="V1609" i="21"/>
  <c r="X1609" i="21"/>
  <c r="W1954" i="21"/>
  <c r="V1954" i="21"/>
  <c r="Z1954" i="21"/>
  <c r="X1954" i="21"/>
  <c r="Y1954" i="21"/>
  <c r="Y819" i="21"/>
  <c r="X819" i="21"/>
  <c r="V819" i="21"/>
  <c r="W819" i="21"/>
  <c r="Z819" i="21"/>
  <c r="V968" i="21"/>
  <c r="Z968" i="21"/>
  <c r="W968" i="21"/>
  <c r="X968" i="21"/>
  <c r="Y968" i="21"/>
  <c r="X1168" i="21"/>
  <c r="Y1168" i="21"/>
  <c r="W1168" i="21"/>
  <c r="Z1168" i="21"/>
  <c r="V1168" i="21"/>
  <c r="V1447" i="21"/>
  <c r="X1447" i="21"/>
  <c r="Z1447" i="21"/>
  <c r="Y1447" i="21"/>
  <c r="W1447" i="21"/>
  <c r="X301" i="21"/>
  <c r="Z301" i="21"/>
  <c r="V301" i="21"/>
  <c r="Y301" i="21"/>
  <c r="W301" i="21"/>
  <c r="Y350" i="21"/>
  <c r="Z350" i="21"/>
  <c r="V350" i="21"/>
  <c r="X350" i="21"/>
  <c r="W350" i="21"/>
  <c r="W1440" i="21"/>
  <c r="Z1440" i="21"/>
  <c r="Y1440" i="21"/>
  <c r="V1440" i="21"/>
  <c r="X1440" i="21"/>
  <c r="Z1176" i="21"/>
  <c r="W1176" i="21"/>
  <c r="V1176" i="21"/>
  <c r="X1176" i="21"/>
  <c r="Y1176" i="21"/>
  <c r="X316" i="21"/>
  <c r="W316" i="21"/>
  <c r="Y316" i="21"/>
  <c r="V316" i="21"/>
  <c r="Z316" i="21"/>
  <c r="V2009" i="21"/>
  <c r="W2009" i="21"/>
  <c r="Z2009" i="21"/>
  <c r="Y2009" i="21"/>
  <c r="X2009" i="21"/>
  <c r="X569" i="21"/>
  <c r="V569" i="21"/>
  <c r="Z569" i="21"/>
  <c r="Y569" i="21"/>
  <c r="W569" i="21"/>
  <c r="X577" i="21"/>
  <c r="Z577" i="21"/>
  <c r="Y577" i="21"/>
  <c r="V577" i="21"/>
  <c r="W577" i="21"/>
  <c r="Y1776" i="21"/>
  <c r="V1776" i="21"/>
  <c r="W1776" i="21"/>
  <c r="Z1776" i="21"/>
  <c r="X1776" i="21"/>
  <c r="X368" i="21"/>
  <c r="W368" i="21"/>
  <c r="Y368" i="21"/>
  <c r="V368" i="21"/>
  <c r="Z368" i="21"/>
  <c r="Z1140" i="21"/>
  <c r="X1140" i="21"/>
  <c r="W1140" i="21"/>
  <c r="Y1140" i="21"/>
  <c r="V1140" i="21"/>
  <c r="W1205" i="21"/>
  <c r="Z1205" i="21"/>
  <c r="X1205" i="21"/>
  <c r="Y1205" i="21"/>
  <c r="V1205" i="21"/>
  <c r="Z1278" i="21"/>
  <c r="W1278" i="21"/>
  <c r="V1278" i="21"/>
  <c r="X1278" i="21"/>
  <c r="Y1278" i="21"/>
  <c r="W844" i="21"/>
  <c r="Y844" i="21"/>
  <c r="V844" i="21"/>
  <c r="Z844" i="21"/>
  <c r="X844" i="21"/>
  <c r="V543" i="21"/>
  <c r="W543" i="21"/>
  <c r="X543" i="21"/>
  <c r="Y543" i="21"/>
  <c r="Z543" i="21"/>
  <c r="V1972" i="21"/>
  <c r="X1972" i="21"/>
  <c r="W1972" i="21"/>
  <c r="Y1972" i="21"/>
  <c r="Z1972" i="21"/>
  <c r="Y1041" i="21"/>
  <c r="V1041" i="21"/>
  <c r="Z1041" i="21"/>
  <c r="X1041" i="21"/>
  <c r="W1041" i="21"/>
  <c r="Y135" i="21"/>
  <c r="W135" i="21"/>
  <c r="X135" i="21"/>
  <c r="V135" i="21"/>
  <c r="Z135" i="21"/>
  <c r="W1103" i="21"/>
  <c r="V1103" i="21"/>
  <c r="Z1103" i="21"/>
  <c r="X1103" i="21"/>
  <c r="Y1103" i="21"/>
  <c r="X1894" i="21"/>
  <c r="Y1894" i="21"/>
  <c r="V1894" i="21"/>
  <c r="Z1894" i="21"/>
  <c r="W1894" i="21"/>
  <c r="Z1548" i="21"/>
  <c r="Y1548" i="21"/>
  <c r="V1548" i="21"/>
  <c r="X1548" i="21"/>
  <c r="W1548" i="21"/>
  <c r="X358" i="21"/>
  <c r="W358" i="21"/>
  <c r="Y358" i="21"/>
  <c r="Z358" i="21"/>
  <c r="V358" i="21"/>
  <c r="X1481" i="21"/>
  <c r="Z1481" i="21"/>
  <c r="Y1481" i="21"/>
  <c r="V1481" i="21"/>
  <c r="W1481" i="21"/>
  <c r="Z1477" i="21"/>
  <c r="W1477" i="21"/>
  <c r="X1477" i="21"/>
  <c r="V1477" i="21"/>
  <c r="Y1477" i="21"/>
  <c r="Z1751" i="21"/>
  <c r="Y1751" i="21"/>
  <c r="X1751" i="21"/>
  <c r="W1751" i="21"/>
  <c r="V1751" i="21"/>
  <c r="W830" i="21"/>
  <c r="V830" i="21"/>
  <c r="Z830" i="21"/>
  <c r="Y830" i="21"/>
  <c r="X830" i="21"/>
  <c r="W124" i="21"/>
  <c r="X124" i="21"/>
  <c r="Y124" i="21"/>
  <c r="V124" i="21"/>
  <c r="Z124" i="21"/>
  <c r="X419" i="21"/>
  <c r="Z419" i="21"/>
  <c r="W419" i="21"/>
  <c r="V419" i="21"/>
  <c r="Y419" i="21"/>
  <c r="Y1555" i="21"/>
  <c r="V1555" i="21"/>
  <c r="W1555" i="21"/>
  <c r="X1555" i="21"/>
  <c r="Z1555" i="21"/>
  <c r="Y741" i="21"/>
  <c r="W741" i="21"/>
  <c r="Z741" i="21"/>
  <c r="V741" i="21"/>
  <c r="X741" i="21"/>
  <c r="X1409" i="21"/>
  <c r="W1409" i="21"/>
  <c r="Y1409" i="21"/>
  <c r="Z1409" i="21"/>
  <c r="V1409" i="21"/>
  <c r="V560" i="21"/>
  <c r="X560" i="21"/>
  <c r="Y560" i="21"/>
  <c r="W560" i="21"/>
  <c r="Z560" i="21"/>
  <c r="W1047" i="21"/>
  <c r="Z1047" i="21"/>
  <c r="Y1047" i="21"/>
  <c r="V1047" i="21"/>
  <c r="X1047" i="21"/>
  <c r="W1812" i="21"/>
  <c r="Y1812" i="21"/>
  <c r="X1812" i="21"/>
  <c r="V1812" i="21"/>
  <c r="Z1812" i="21"/>
  <c r="V1939" i="21"/>
  <c r="X1939" i="21"/>
  <c r="Z1939" i="21"/>
  <c r="Y1939" i="21"/>
  <c r="W1939" i="21"/>
  <c r="W843" i="21"/>
  <c r="Z843" i="21"/>
  <c r="Y843" i="21"/>
  <c r="X843" i="21"/>
  <c r="V843" i="21"/>
  <c r="V929" i="21"/>
  <c r="X929" i="21"/>
  <c r="Z929" i="21"/>
  <c r="W929" i="21"/>
  <c r="Y929" i="21"/>
  <c r="Y223" i="21"/>
  <c r="X223" i="21"/>
  <c r="V223" i="21"/>
  <c r="W223" i="21"/>
  <c r="Z223" i="21"/>
  <c r="V140" i="21"/>
  <c r="W140" i="21"/>
  <c r="Y140" i="21"/>
  <c r="X140" i="21"/>
  <c r="Z140" i="21"/>
  <c r="V1384" i="21"/>
  <c r="Z1384" i="21"/>
  <c r="Y1384" i="21"/>
  <c r="W1384" i="21"/>
  <c r="X1384" i="21"/>
  <c r="W1660" i="21"/>
  <c r="X1660" i="21"/>
  <c r="V1660" i="21"/>
  <c r="Y1660" i="21"/>
  <c r="Z1660" i="21"/>
  <c r="Y1876" i="21"/>
  <c r="W1876" i="21"/>
  <c r="Z1876" i="21"/>
  <c r="X1876" i="21"/>
  <c r="V1876" i="21"/>
  <c r="X702" i="21"/>
  <c r="Y702" i="21"/>
  <c r="V702" i="21"/>
  <c r="Z702" i="21"/>
  <c r="W702" i="21"/>
  <c r="Y145" i="21"/>
  <c r="V145" i="21"/>
  <c r="X145" i="21"/>
  <c r="W145" i="21"/>
  <c r="Z145" i="21"/>
  <c r="Z1740" i="21"/>
  <c r="W1740" i="21"/>
  <c r="Y1740" i="21"/>
  <c r="V1740" i="21"/>
  <c r="X1740" i="21"/>
  <c r="W1505" i="21"/>
  <c r="Z1505" i="21"/>
  <c r="V1505" i="21"/>
  <c r="Y1505" i="21"/>
  <c r="X1505" i="21"/>
  <c r="Z1882" i="21"/>
  <c r="Y1882" i="21"/>
  <c r="W1882" i="21"/>
  <c r="X1882" i="21"/>
  <c r="V1882" i="21"/>
  <c r="Z420" i="21"/>
  <c r="X420" i="21"/>
  <c r="W420" i="21"/>
  <c r="Y420" i="21"/>
  <c r="V420" i="21"/>
  <c r="X1498" i="21"/>
  <c r="Z1498" i="21"/>
  <c r="W1498" i="21"/>
  <c r="V1498" i="21"/>
  <c r="Y1498" i="21"/>
  <c r="W1716" i="21"/>
  <c r="Z1716" i="21"/>
  <c r="V1716" i="21"/>
  <c r="X1716" i="21"/>
  <c r="Y1716" i="21"/>
  <c r="Y13" i="21"/>
  <c r="V13" i="21"/>
  <c r="W13" i="21"/>
  <c r="X13" i="21"/>
  <c r="Z13" i="21"/>
  <c r="Z214" i="21"/>
  <c r="W214" i="21"/>
  <c r="X214" i="21"/>
  <c r="Y214" i="21"/>
  <c r="V214" i="21"/>
  <c r="Z65" i="21"/>
  <c r="Y65" i="21"/>
  <c r="V65" i="21"/>
  <c r="W65" i="21"/>
  <c r="X65" i="21"/>
  <c r="X136" i="21"/>
  <c r="Z136" i="21"/>
  <c r="W136" i="21"/>
  <c r="V136" i="21"/>
  <c r="Y136" i="21"/>
  <c r="Y1566" i="21"/>
  <c r="V1566" i="21"/>
  <c r="W1566" i="21"/>
  <c r="X1566" i="21"/>
  <c r="Z1566" i="21"/>
  <c r="Y1253" i="21"/>
  <c r="W1253" i="21"/>
  <c r="Z1253" i="21"/>
  <c r="V1253" i="21"/>
  <c r="X1253" i="21"/>
  <c r="Y1757" i="21"/>
  <c r="V1757" i="21"/>
  <c r="Z1757" i="21"/>
  <c r="W1757" i="21"/>
  <c r="X1757" i="21"/>
  <c r="W936" i="21"/>
  <c r="Z936" i="21"/>
  <c r="Y936" i="21"/>
  <c r="V936" i="21"/>
  <c r="X936" i="21"/>
  <c r="W511" i="21"/>
  <c r="Z511" i="21"/>
  <c r="Y511" i="21"/>
  <c r="V511" i="21"/>
  <c r="X511" i="21"/>
  <c r="Z650" i="21"/>
  <c r="Y650" i="21"/>
  <c r="V650" i="21"/>
  <c r="W650" i="21"/>
  <c r="X650" i="21"/>
  <c r="W312" i="21"/>
  <c r="X312" i="21"/>
  <c r="Y312" i="21"/>
  <c r="Z312" i="21"/>
  <c r="V312" i="21"/>
  <c r="Z269" i="21"/>
  <c r="V269" i="21"/>
  <c r="Y269" i="21"/>
  <c r="X269" i="21"/>
  <c r="W269" i="21"/>
  <c r="X504" i="21"/>
  <c r="W504" i="21"/>
  <c r="Z504" i="21"/>
  <c r="V504" i="21"/>
  <c r="Y504" i="21"/>
  <c r="X158" i="21"/>
  <c r="Z158" i="21"/>
  <c r="V158" i="21"/>
  <c r="Y158" i="21"/>
  <c r="W158" i="21"/>
  <c r="Y1325" i="21"/>
  <c r="Z1325" i="21"/>
  <c r="V1325" i="21"/>
  <c r="X1325" i="21"/>
  <c r="W1325" i="21"/>
  <c r="X46" i="21"/>
  <c r="V46" i="21"/>
  <c r="W46" i="21"/>
  <c r="Y46" i="21"/>
  <c r="Z46" i="21"/>
  <c r="W427" i="21"/>
  <c r="Y427" i="21"/>
  <c r="V427" i="21"/>
  <c r="Z427" i="21"/>
  <c r="X427" i="21"/>
  <c r="V215" i="21"/>
  <c r="X215" i="21"/>
  <c r="Y215" i="21"/>
  <c r="Z215" i="21"/>
  <c r="W215" i="21"/>
  <c r="Z264" i="21"/>
  <c r="X264" i="21"/>
  <c r="V264" i="21"/>
  <c r="Y264" i="21"/>
  <c r="W264" i="21"/>
  <c r="Z626" i="21"/>
  <c r="Y626" i="21"/>
  <c r="W626" i="21"/>
  <c r="X626" i="21"/>
  <c r="V626" i="21"/>
  <c r="Z1121" i="21"/>
  <c r="X1121" i="21"/>
  <c r="Y1121" i="21"/>
  <c r="W1121" i="21"/>
  <c r="V1121" i="21"/>
  <c r="V1188" i="21"/>
  <c r="X1188" i="21"/>
  <c r="W1188" i="21"/>
  <c r="Y1188" i="21"/>
  <c r="Z1188" i="21"/>
  <c r="Y815" i="21"/>
  <c r="X815" i="21"/>
  <c r="W815" i="21"/>
  <c r="Z815" i="21"/>
  <c r="V815" i="21"/>
  <c r="Y335" i="21"/>
  <c r="V335" i="21"/>
  <c r="X335" i="21"/>
  <c r="Z335" i="21"/>
  <c r="W335" i="21"/>
  <c r="X332" i="21"/>
  <c r="Y332" i="21"/>
  <c r="W332" i="21"/>
  <c r="Z332" i="21"/>
  <c r="V332" i="21"/>
  <c r="X781" i="21"/>
  <c r="V781" i="21"/>
  <c r="Z781" i="21"/>
  <c r="W781" i="21"/>
  <c r="Y781" i="21"/>
  <c r="Z1085" i="21"/>
  <c r="V1085" i="21"/>
  <c r="W1085" i="21"/>
  <c r="X1085" i="21"/>
  <c r="Y1085" i="21"/>
  <c r="W1793" i="21"/>
  <c r="X1793" i="21"/>
  <c r="V1793" i="21"/>
  <c r="Z1793" i="21"/>
  <c r="Y1793" i="21"/>
  <c r="Z413" i="21"/>
  <c r="W413" i="21"/>
  <c r="V413" i="21"/>
  <c r="Y413" i="21"/>
  <c r="X413" i="21"/>
  <c r="W1412" i="21"/>
  <c r="Z1412" i="21"/>
  <c r="V1412" i="21"/>
  <c r="X1412" i="21"/>
  <c r="Y1412" i="21"/>
  <c r="Y763" i="21"/>
  <c r="Z763" i="21"/>
  <c r="V763" i="21"/>
  <c r="X763" i="21"/>
  <c r="W763" i="21"/>
  <c r="Z1158" i="21"/>
  <c r="Y1158" i="21"/>
  <c r="W1158" i="21"/>
  <c r="V1158" i="21"/>
  <c r="X1158" i="21"/>
  <c r="V367" i="21"/>
  <c r="X367" i="21"/>
  <c r="Y367" i="21"/>
  <c r="W367" i="21"/>
  <c r="Z367" i="21"/>
  <c r="X1956" i="21"/>
  <c r="V1956" i="21"/>
  <c r="W1956" i="21"/>
  <c r="Z1956" i="21"/>
  <c r="Y1956" i="21"/>
  <c r="Z378" i="21"/>
  <c r="V378" i="21"/>
  <c r="X378" i="21"/>
  <c r="W378" i="21"/>
  <c r="Y378" i="21"/>
  <c r="V590" i="21"/>
  <c r="Y590" i="21"/>
  <c r="X590" i="21"/>
  <c r="Z590" i="21"/>
  <c r="W590" i="21"/>
  <c r="Y1521" i="21"/>
  <c r="W1521" i="21"/>
  <c r="Z1521" i="21"/>
  <c r="X1521" i="21"/>
  <c r="V1521" i="21"/>
  <c r="W996" i="21"/>
  <c r="V996" i="21"/>
  <c r="Z996" i="21"/>
  <c r="X996" i="21"/>
  <c r="Y996" i="21"/>
  <c r="Y475" i="21"/>
  <c r="W475" i="21"/>
  <c r="V475" i="21"/>
  <c r="Z475" i="21"/>
  <c r="X475" i="21"/>
  <c r="X1436" i="21"/>
  <c r="Y1436" i="21"/>
  <c r="W1436" i="21"/>
  <c r="Z1436" i="21"/>
  <c r="V1436" i="21"/>
  <c r="V1283" i="21"/>
  <c r="X1283" i="21"/>
  <c r="Y1283" i="21"/>
  <c r="W1283" i="21"/>
  <c r="Z1283" i="21"/>
  <c r="Y1284" i="21"/>
  <c r="V1284" i="21"/>
  <c r="Z1284" i="21"/>
  <c r="W1284" i="21"/>
  <c r="X1284" i="21"/>
  <c r="V445" i="21"/>
  <c r="X445" i="21"/>
  <c r="W445" i="21"/>
  <c r="Z445" i="21"/>
  <c r="Y445" i="21"/>
  <c r="Z514" i="21"/>
  <c r="V514" i="21"/>
  <c r="Y514" i="21"/>
  <c r="W514" i="21"/>
  <c r="X514" i="21"/>
  <c r="X1170" i="21"/>
  <c r="V1170" i="21"/>
  <c r="Y1170" i="21"/>
  <c r="Z1170" i="21"/>
  <c r="W1170" i="21"/>
  <c r="Z684" i="21"/>
  <c r="V684" i="21"/>
  <c r="Y684" i="21"/>
  <c r="W684" i="21"/>
  <c r="X684" i="21"/>
  <c r="X689" i="21"/>
  <c r="V689" i="21"/>
  <c r="Y689" i="21"/>
  <c r="Z689" i="21"/>
  <c r="W689" i="21"/>
  <c r="W730" i="21"/>
  <c r="V730" i="21"/>
  <c r="Z730" i="21"/>
  <c r="Y730" i="21"/>
  <c r="X730" i="21"/>
  <c r="V789" i="21"/>
  <c r="Y789" i="21"/>
  <c r="W789" i="21"/>
  <c r="Z789" i="21"/>
  <c r="X789" i="21"/>
  <c r="X345" i="21"/>
  <c r="Y345" i="21"/>
  <c r="V345" i="21"/>
  <c r="W345" i="21"/>
  <c r="Z345" i="21"/>
  <c r="V657" i="21"/>
  <c r="X657" i="21"/>
  <c r="W657" i="21"/>
  <c r="Z657" i="21"/>
  <c r="Y657" i="21"/>
  <c r="V342" i="21"/>
  <c r="X342" i="21"/>
  <c r="W342" i="21"/>
  <c r="Y342" i="21"/>
  <c r="Z342" i="21"/>
  <c r="Z1037" i="21"/>
  <c r="X1037" i="21"/>
  <c r="V1037" i="21"/>
  <c r="W1037" i="21"/>
  <c r="Y1037" i="21"/>
  <c r="X1141" i="21"/>
  <c r="Z1141" i="21"/>
  <c r="Y1141" i="21"/>
  <c r="W1141" i="21"/>
  <c r="V1141" i="21"/>
  <c r="V1692" i="21"/>
  <c r="X1692" i="21"/>
  <c r="Z1692" i="21"/>
  <c r="W1692" i="21"/>
  <c r="Y1692" i="21"/>
  <c r="W1200" i="21"/>
  <c r="Z1200" i="21"/>
  <c r="V1200" i="21"/>
  <c r="X1200" i="21"/>
  <c r="Y1200" i="21"/>
  <c r="V185" i="21"/>
  <c r="W185" i="21"/>
  <c r="Y185" i="21"/>
  <c r="X185" i="21"/>
  <c r="Z185" i="21"/>
  <c r="V1235" i="21"/>
  <c r="W1235" i="21"/>
  <c r="Z1235" i="21"/>
  <c r="X1235" i="21"/>
  <c r="Y1235" i="21"/>
  <c r="X639" i="21"/>
  <c r="V639" i="21"/>
  <c r="Y639" i="21"/>
  <c r="W639" i="21"/>
  <c r="Z639" i="21"/>
  <c r="W663" i="21"/>
  <c r="Z663" i="21"/>
  <c r="V663" i="21"/>
  <c r="Y663" i="21"/>
  <c r="X663" i="21"/>
  <c r="X2005" i="21"/>
  <c r="Y2005" i="21"/>
  <c r="Z2005" i="21"/>
  <c r="V2005" i="21"/>
  <c r="W2005" i="21"/>
  <c r="W1104" i="21"/>
  <c r="Y1104" i="21"/>
  <c r="V1104" i="21"/>
  <c r="Z1104" i="21"/>
  <c r="X1104" i="21"/>
  <c r="Z440" i="21"/>
  <c r="X440" i="21"/>
  <c r="W440" i="21"/>
  <c r="Y440" i="21"/>
  <c r="V440" i="21"/>
  <c r="V727" i="21"/>
  <c r="X727" i="21"/>
  <c r="W727" i="21"/>
  <c r="Y727" i="21"/>
  <c r="Z727" i="21"/>
  <c r="X170" i="21"/>
  <c r="Y170" i="21"/>
  <c r="W170" i="21"/>
  <c r="V170" i="21"/>
  <c r="Z170" i="21"/>
  <c r="W800" i="21"/>
  <c r="V800" i="21"/>
  <c r="Y800" i="21"/>
  <c r="Z800" i="21"/>
  <c r="X800" i="21"/>
  <c r="X1529" i="21"/>
  <c r="V1529" i="21"/>
  <c r="W1529" i="21"/>
  <c r="Y1529" i="21"/>
  <c r="Z1529" i="21"/>
  <c r="V149" i="21"/>
  <c r="Y149" i="21"/>
  <c r="W149" i="21"/>
  <c r="X149" i="21"/>
  <c r="Z149" i="21"/>
  <c r="Y1395" i="21"/>
  <c r="W1395" i="21"/>
  <c r="V1395" i="21"/>
  <c r="Z1395" i="21"/>
  <c r="X1395" i="21"/>
  <c r="Z864" i="21"/>
  <c r="Y864" i="21"/>
  <c r="V864" i="21"/>
  <c r="W864" i="21"/>
  <c r="X864" i="21"/>
  <c r="Y785" i="21"/>
  <c r="W785" i="21"/>
  <c r="X785" i="21"/>
  <c r="V785" i="21"/>
  <c r="Z785" i="21"/>
  <c r="V1507" i="21"/>
  <c r="Y1507" i="21"/>
  <c r="Z1507" i="21"/>
  <c r="W1507" i="21"/>
  <c r="X1507" i="21"/>
  <c r="X1561" i="21"/>
  <c r="Y1561" i="21"/>
  <c r="V1561" i="21"/>
  <c r="W1561" i="21"/>
  <c r="Z1561" i="21"/>
  <c r="X958" i="21"/>
  <c r="V958" i="21"/>
  <c r="Y958" i="21"/>
  <c r="Z958" i="21"/>
  <c r="W958" i="21"/>
  <c r="X160" i="21"/>
  <c r="Y160" i="21"/>
  <c r="W160" i="21"/>
  <c r="Z160" i="21"/>
  <c r="V160" i="21"/>
  <c r="V1693" i="21"/>
  <c r="Y1693" i="21"/>
  <c r="W1693" i="21"/>
  <c r="Z1693" i="21"/>
  <c r="X1693" i="21"/>
  <c r="Y1330" i="21"/>
  <c r="V1330" i="21"/>
  <c r="X1330" i="21"/>
  <c r="Z1330" i="21"/>
  <c r="W1330" i="21"/>
  <c r="V1107" i="21"/>
  <c r="X1107" i="21"/>
  <c r="Y1107" i="21"/>
  <c r="W1107" i="21"/>
  <c r="Z1107" i="21"/>
  <c r="Z302" i="21"/>
  <c r="X302" i="21"/>
  <c r="Y302" i="21"/>
  <c r="W302" i="21"/>
  <c r="V302" i="21"/>
  <c r="Y1995" i="21"/>
  <c r="V1995" i="21"/>
  <c r="Z1995" i="21"/>
  <c r="X1995" i="21"/>
  <c r="W1995" i="21"/>
  <c r="Y1280" i="21"/>
  <c r="W1280" i="21"/>
  <c r="V1280" i="21"/>
  <c r="X1280" i="21"/>
  <c r="Z1280" i="21"/>
  <c r="X44" i="21"/>
  <c r="W44" i="21"/>
  <c r="Z44" i="21"/>
  <c r="Y44" i="21"/>
  <c r="V44" i="21"/>
  <c r="V469" i="21"/>
  <c r="Y469" i="21"/>
  <c r="Z469" i="21"/>
  <c r="W469" i="21"/>
  <c r="X469" i="21"/>
  <c r="X474" i="21"/>
  <c r="Z474" i="21"/>
  <c r="Y474" i="21"/>
  <c r="W474" i="21"/>
  <c r="V474" i="21"/>
  <c r="V471" i="21"/>
  <c r="Y471" i="21"/>
  <c r="W471" i="21"/>
  <c r="Z471" i="21"/>
  <c r="X471" i="21"/>
  <c r="Z1152" i="21"/>
  <c r="X1152" i="21"/>
  <c r="W1152" i="21"/>
  <c r="Y1152" i="21"/>
  <c r="V1152" i="21"/>
  <c r="W1893" i="21"/>
  <c r="Z1893" i="21"/>
  <c r="Y1893" i="21"/>
  <c r="X1893" i="21"/>
  <c r="V1893" i="21"/>
  <c r="X1000" i="21"/>
  <c r="Y1000" i="21"/>
  <c r="W1000" i="21"/>
  <c r="Z1000" i="21"/>
  <c r="V1000" i="21"/>
  <c r="W1348" i="21"/>
  <c r="Y1348" i="21"/>
  <c r="V1348" i="21"/>
  <c r="X1348" i="21"/>
  <c r="Z1348" i="21"/>
  <c r="Y775" i="21"/>
  <c r="W775" i="21"/>
  <c r="X775" i="21"/>
  <c r="V775" i="21"/>
  <c r="Z775" i="21"/>
  <c r="V1343" i="21"/>
  <c r="Z1343" i="21"/>
  <c r="Y1343" i="21"/>
  <c r="W1343" i="21"/>
  <c r="X1343" i="21"/>
  <c r="Z225" i="21"/>
  <c r="W225" i="21"/>
  <c r="Y225" i="21"/>
  <c r="V225" i="21"/>
  <c r="X225" i="21"/>
  <c r="Z673" i="21"/>
  <c r="W673" i="21"/>
  <c r="V673" i="21"/>
  <c r="Y673" i="21"/>
  <c r="X673" i="21"/>
  <c r="V910" i="21"/>
  <c r="Z910" i="21"/>
  <c r="Y910" i="21"/>
  <c r="W910" i="21"/>
  <c r="X910" i="21"/>
  <c r="V682" i="21"/>
  <c r="X682" i="21"/>
  <c r="Z682" i="21"/>
  <c r="Y682" i="21"/>
  <c r="W682" i="21"/>
  <c r="W1713" i="21"/>
  <c r="V1713" i="21"/>
  <c r="Z1713" i="21"/>
  <c r="X1713" i="21"/>
  <c r="Y1713" i="21"/>
  <c r="W1667" i="21"/>
  <c r="X1667" i="21"/>
  <c r="Z1667" i="21"/>
  <c r="Y1667" i="21"/>
  <c r="V1667" i="21"/>
  <c r="Y773" i="21"/>
  <c r="V773" i="21"/>
  <c r="X773" i="21"/>
  <c r="Z773" i="21"/>
  <c r="W773" i="21"/>
  <c r="Y1578" i="21"/>
  <c r="Z1578" i="21"/>
  <c r="W1578" i="21"/>
  <c r="V1578" i="21"/>
  <c r="X1578" i="21"/>
  <c r="W501" i="21"/>
  <c r="Y501" i="21"/>
  <c r="V501" i="21"/>
  <c r="Z501" i="21"/>
  <c r="X501" i="21"/>
  <c r="Y1167" i="21"/>
  <c r="X1167" i="21"/>
  <c r="V1167" i="21"/>
  <c r="W1167" i="21"/>
  <c r="Z1167" i="21"/>
  <c r="Z1324" i="21"/>
  <c r="X1324" i="21"/>
  <c r="V1324" i="21"/>
  <c r="W1324" i="21"/>
  <c r="Y1324" i="21"/>
  <c r="Y860" i="21"/>
  <c r="W860" i="21"/>
  <c r="V860" i="21"/>
  <c r="X860" i="21"/>
  <c r="Z860" i="21"/>
  <c r="X1091" i="21"/>
  <c r="Y1091" i="21"/>
  <c r="W1091" i="21"/>
  <c r="Z1091" i="21"/>
  <c r="V1091" i="21"/>
  <c r="Z1002" i="21"/>
  <c r="V1002" i="21"/>
  <c r="W1002" i="21"/>
  <c r="Y1002" i="21"/>
  <c r="X1002" i="21"/>
  <c r="Y323" i="21"/>
  <c r="V323" i="21"/>
  <c r="X323" i="21"/>
  <c r="W323" i="21"/>
  <c r="Z323" i="21"/>
  <c r="V38" i="21"/>
  <c r="Y38" i="21"/>
  <c r="Z38" i="21"/>
  <c r="W38" i="21"/>
  <c r="X38" i="21"/>
  <c r="Y173" i="21"/>
  <c r="W173" i="21"/>
  <c r="Z173" i="21"/>
  <c r="X173" i="21"/>
  <c r="V173" i="21"/>
  <c r="X1058" i="21"/>
  <c r="Z1058" i="21"/>
  <c r="V1058" i="21"/>
  <c r="Y1058" i="21"/>
  <c r="W1058" i="21"/>
  <c r="W1210" i="21"/>
  <c r="V1210" i="21"/>
  <c r="Y1210" i="21"/>
  <c r="X1210" i="21"/>
  <c r="Z1210" i="21"/>
  <c r="X69" i="21"/>
  <c r="W69" i="21"/>
  <c r="Z69" i="21"/>
  <c r="Y69" i="21"/>
  <c r="V69" i="21"/>
  <c r="Y1686" i="21"/>
  <c r="W1686" i="21"/>
  <c r="X1686" i="21"/>
  <c r="V1686" i="21"/>
  <c r="Z1686" i="21"/>
  <c r="X574" i="21"/>
  <c r="Y574" i="21"/>
  <c r="Z574" i="21"/>
  <c r="V574" i="21"/>
  <c r="W574" i="21"/>
  <c r="Z1585" i="21"/>
  <c r="W1585" i="21"/>
  <c r="Y1585" i="21"/>
  <c r="X1585" i="21"/>
  <c r="V1585" i="21"/>
  <c r="V1122" i="21"/>
  <c r="W1122" i="21"/>
  <c r="Z1122" i="21"/>
  <c r="Y1122" i="21"/>
  <c r="X1122" i="21"/>
  <c r="W1616" i="21"/>
  <c r="Z1616" i="21"/>
  <c r="V1616" i="21"/>
  <c r="X1616" i="21"/>
  <c r="Y1616" i="21"/>
  <c r="W1949" i="21"/>
  <c r="Z1949" i="21"/>
  <c r="V1949" i="21"/>
  <c r="X1949" i="21"/>
  <c r="Y1949" i="21"/>
  <c r="X1717" i="21"/>
  <c r="Y1717" i="21"/>
  <c r="Z1717" i="21"/>
  <c r="W1717" i="21"/>
  <c r="V1717" i="21"/>
  <c r="Y1029" i="21"/>
  <c r="Z1029" i="21"/>
  <c r="V1029" i="21"/>
  <c r="X1029" i="21"/>
  <c r="W1029" i="21"/>
  <c r="W1852" i="21"/>
  <c r="V1852" i="21"/>
  <c r="X1852" i="21"/>
  <c r="Y1852" i="21"/>
  <c r="Z1852" i="21"/>
  <c r="W1930" i="21"/>
  <c r="V1930" i="21"/>
  <c r="Z1930" i="21"/>
  <c r="Y1930" i="21"/>
  <c r="X1930" i="21"/>
  <c r="Z243" i="21"/>
  <c r="W243" i="21"/>
  <c r="V243" i="21"/>
  <c r="Y243" i="21"/>
  <c r="X243" i="21"/>
  <c r="Z226" i="21"/>
  <c r="Y226" i="21"/>
  <c r="X226" i="21"/>
  <c r="W226" i="21"/>
  <c r="V226" i="21"/>
  <c r="V580" i="21"/>
  <c r="X580" i="21"/>
  <c r="Z580" i="21"/>
  <c r="Y580" i="21"/>
  <c r="W580" i="21"/>
  <c r="X35" i="21"/>
  <c r="Z35" i="21"/>
  <c r="W35" i="21"/>
  <c r="Y35" i="21"/>
  <c r="V35" i="21"/>
  <c r="Z498" i="21"/>
  <c r="V498" i="21"/>
  <c r="Y498" i="21"/>
  <c r="W498" i="21"/>
  <c r="X498" i="21"/>
  <c r="Z141" i="21"/>
  <c r="W141" i="21"/>
  <c r="V141" i="21"/>
  <c r="Y141" i="21"/>
  <c r="X141" i="21"/>
  <c r="Y614" i="21"/>
  <c r="W614" i="21"/>
  <c r="Z614" i="21"/>
  <c r="X614" i="21"/>
  <c r="V614" i="21"/>
  <c r="Z856" i="21"/>
  <c r="X856" i="21"/>
  <c r="V856" i="21"/>
  <c r="W856" i="21"/>
  <c r="Y856" i="21"/>
  <c r="V1090" i="21"/>
  <c r="Z1090" i="21"/>
  <c r="W1090" i="21"/>
  <c r="Y1090" i="21"/>
  <c r="X1090" i="21"/>
  <c r="X746" i="21"/>
  <c r="V746" i="21"/>
  <c r="Y746" i="21"/>
  <c r="W746" i="21"/>
  <c r="Z746" i="21"/>
  <c r="X802" i="21"/>
  <c r="W802" i="21"/>
  <c r="Z802" i="21"/>
  <c r="Y802" i="21"/>
  <c r="V802" i="21"/>
  <c r="Z1833" i="21"/>
  <c r="V1833" i="21"/>
  <c r="W1833" i="21"/>
  <c r="X1833" i="21"/>
  <c r="Y1833" i="21"/>
  <c r="W317" i="21"/>
  <c r="X317" i="21"/>
  <c r="V317" i="21"/>
  <c r="Y317" i="21"/>
  <c r="Z317" i="21"/>
  <c r="Z944" i="21"/>
  <c r="W944" i="21"/>
  <c r="Y944" i="21"/>
  <c r="V944" i="21"/>
  <c r="X944" i="21"/>
  <c r="Y1199" i="21"/>
  <c r="V1199" i="21"/>
  <c r="W1199" i="21"/>
  <c r="X1199" i="21"/>
  <c r="Z1199" i="21"/>
  <c r="Y1957" i="21"/>
  <c r="X1957" i="21"/>
  <c r="V1957" i="21"/>
  <c r="W1957" i="21"/>
  <c r="Z1957" i="21"/>
  <c r="Y1528" i="21"/>
  <c r="W1528" i="21"/>
  <c r="Z1528" i="21"/>
  <c r="V1528" i="21"/>
  <c r="X1528" i="21"/>
  <c r="V1627" i="21"/>
  <c r="Y1627" i="21"/>
  <c r="Z1627" i="21"/>
  <c r="W1627" i="21"/>
  <c r="X1627" i="21"/>
  <c r="Y1219" i="21"/>
  <c r="X1219" i="21"/>
  <c r="Z1219" i="21"/>
  <c r="W1219" i="21"/>
  <c r="V1219" i="21"/>
  <c r="V1274" i="21"/>
  <c r="Y1274" i="21"/>
  <c r="W1274" i="21"/>
  <c r="X1274" i="21"/>
  <c r="Z1274" i="21"/>
  <c r="X1469" i="21"/>
  <c r="Y1469" i="21"/>
  <c r="V1469" i="21"/>
  <c r="W1469" i="21"/>
  <c r="Z1469" i="21"/>
  <c r="Y1911" i="21"/>
  <c r="V1911" i="21"/>
  <c r="Z1911" i="21"/>
  <c r="X1911" i="21"/>
  <c r="W1911" i="21"/>
  <c r="X1027" i="21"/>
  <c r="W1027" i="21"/>
  <c r="Y1027" i="21"/>
  <c r="V1027" i="21"/>
  <c r="Z1027" i="21"/>
  <c r="V1271" i="21"/>
  <c r="Y1271" i="21"/>
  <c r="W1271" i="21"/>
  <c r="X1271" i="21"/>
  <c r="Z1271" i="21"/>
  <c r="X742" i="21"/>
  <c r="Z742" i="21"/>
  <c r="V742" i="21"/>
  <c r="Y742" i="21"/>
  <c r="W742" i="21"/>
  <c r="Y1511" i="21"/>
  <c r="Z1511" i="21"/>
  <c r="V1511" i="21"/>
  <c r="X1511" i="21"/>
  <c r="W1511" i="21"/>
  <c r="Z105" i="21"/>
  <c r="W105" i="21"/>
  <c r="X105" i="21"/>
  <c r="V105" i="21"/>
  <c r="Y105" i="21"/>
  <c r="X1486" i="21"/>
  <c r="Z1486" i="21"/>
  <c r="W1486" i="21"/>
  <c r="Y1486" i="21"/>
  <c r="V1486" i="21"/>
  <c r="Z1056" i="21"/>
  <c r="X1056" i="21"/>
  <c r="Y1056" i="21"/>
  <c r="W1056" i="21"/>
  <c r="V1056" i="21"/>
  <c r="Y1194" i="21"/>
  <c r="W1194" i="21"/>
  <c r="X1194" i="21"/>
  <c r="V1194" i="21"/>
  <c r="Z1194" i="21"/>
  <c r="W1428" i="21"/>
  <c r="Z1428" i="21"/>
  <c r="V1428" i="21"/>
  <c r="Y1428" i="21"/>
  <c r="X1428" i="21"/>
  <c r="W601" i="21"/>
  <c r="X601" i="21"/>
  <c r="V601" i="21"/>
  <c r="Z601" i="21"/>
  <c r="Y601" i="21"/>
  <c r="V1052" i="21"/>
  <c r="X1052" i="21"/>
  <c r="W1052" i="21"/>
  <c r="Y1052" i="21"/>
  <c r="Z1052" i="21"/>
  <c r="V820" i="21"/>
  <c r="W820" i="21"/>
  <c r="Y820" i="21"/>
  <c r="X820" i="21"/>
  <c r="Z820" i="21"/>
  <c r="V213" i="21"/>
  <c r="Z213" i="21"/>
  <c r="W213" i="21"/>
  <c r="Y213" i="21"/>
  <c r="X213" i="21"/>
  <c r="V833" i="21"/>
  <c r="X833" i="21"/>
  <c r="W833" i="21"/>
  <c r="Z833" i="21"/>
  <c r="Y833" i="21"/>
  <c r="X986" i="21"/>
  <c r="W986" i="21"/>
  <c r="V986" i="21"/>
  <c r="Y986" i="21"/>
  <c r="Z986" i="21"/>
  <c r="W1084" i="21"/>
  <c r="Y1084" i="21"/>
  <c r="X1084" i="21"/>
  <c r="Z1084" i="21"/>
  <c r="V1084" i="21"/>
  <c r="V216" i="21"/>
  <c r="X216" i="21"/>
  <c r="W216" i="21"/>
  <c r="Y216" i="21"/>
  <c r="Z216" i="21"/>
  <c r="X903" i="21"/>
  <c r="Z903" i="21"/>
  <c r="W903" i="21"/>
  <c r="V903" i="21"/>
  <c r="Y903" i="21"/>
  <c r="W52" i="21"/>
  <c r="V52" i="21"/>
  <c r="Z52" i="21"/>
  <c r="Y52" i="21"/>
  <c r="X52" i="21"/>
  <c r="V1055" i="21"/>
  <c r="Y1055" i="21"/>
  <c r="W1055" i="21"/>
  <c r="X1055" i="21"/>
  <c r="Z1055" i="21"/>
  <c r="Z1273" i="21"/>
  <c r="V1273" i="21"/>
  <c r="Y1273" i="21"/>
  <c r="W1273" i="21"/>
  <c r="X1273" i="21"/>
  <c r="V1739" i="21"/>
  <c r="Z1739" i="21"/>
  <c r="W1739" i="21"/>
  <c r="X1739" i="21"/>
  <c r="Y1739" i="21"/>
  <c r="Z181" i="21"/>
  <c r="Y181" i="21"/>
  <c r="W181" i="21"/>
  <c r="V181" i="21"/>
  <c r="X181" i="21"/>
  <c r="X1340" i="21"/>
  <c r="Y1340" i="21"/>
  <c r="W1340" i="21"/>
  <c r="Z1340" i="21"/>
  <c r="V1340" i="21"/>
  <c r="X935" i="21"/>
  <c r="Z935" i="21"/>
  <c r="V935" i="21"/>
  <c r="Y935" i="21"/>
  <c r="W935" i="21"/>
  <c r="X1783" i="21"/>
  <c r="W1783" i="21"/>
  <c r="V1783" i="21"/>
  <c r="Y1783" i="21"/>
  <c r="Z1783" i="21"/>
  <c r="V77" i="21"/>
  <c r="W77" i="21"/>
  <c r="Y77" i="21"/>
  <c r="Z77" i="21"/>
  <c r="X77" i="21"/>
  <c r="X1096" i="21"/>
  <c r="Y1096" i="21"/>
  <c r="V1096" i="21"/>
  <c r="Z1096" i="21"/>
  <c r="W1096" i="21"/>
  <c r="W1387" i="21"/>
  <c r="Y1387" i="21"/>
  <c r="V1387" i="21"/>
  <c r="Z1387" i="21"/>
  <c r="X1387" i="21"/>
  <c r="X128" i="21"/>
  <c r="W128" i="21"/>
  <c r="Y128" i="21"/>
  <c r="Z128" i="21"/>
  <c r="V128" i="21"/>
  <c r="X1272" i="21"/>
  <c r="Y1272" i="21"/>
  <c r="Z1272" i="21"/>
  <c r="V1272" i="21"/>
  <c r="W1272" i="21"/>
  <c r="Y931" i="21"/>
  <c r="X931" i="21"/>
  <c r="W931" i="21"/>
  <c r="V931" i="21"/>
  <c r="Z931" i="21"/>
  <c r="Y18" i="21"/>
  <c r="W18" i="21"/>
  <c r="Z18" i="21"/>
  <c r="X18" i="21"/>
  <c r="V18" i="21"/>
  <c r="W1611" i="21"/>
  <c r="X1611" i="21"/>
  <c r="Y1611" i="21"/>
  <c r="V1611" i="21"/>
  <c r="Z1611" i="21"/>
  <c r="Y49" i="21"/>
  <c r="V49" i="21"/>
  <c r="X49" i="21"/>
  <c r="Z49" i="21"/>
  <c r="W49" i="21"/>
  <c r="X1674" i="21"/>
  <c r="Z1674" i="21"/>
  <c r="V1674" i="21"/>
  <c r="Y1674" i="21"/>
  <c r="W1674" i="21"/>
  <c r="Y972" i="21"/>
  <c r="X972" i="21"/>
  <c r="V972" i="21"/>
  <c r="W972" i="21"/>
  <c r="Z972" i="21"/>
  <c r="Z1270" i="21"/>
  <c r="Y1270" i="21"/>
  <c r="V1270" i="21"/>
  <c r="X1270" i="21"/>
  <c r="W1270" i="21"/>
  <c r="V1195" i="21"/>
  <c r="Z1195" i="21"/>
  <c r="W1195" i="21"/>
  <c r="Y1195" i="21"/>
  <c r="X1195" i="21"/>
  <c r="X79" i="21"/>
  <c r="V79" i="21"/>
  <c r="Y79" i="21"/>
  <c r="W79" i="21"/>
  <c r="Z79" i="21"/>
  <c r="X418" i="21"/>
  <c r="V418" i="21"/>
  <c r="W418" i="21"/>
  <c r="Y418" i="21"/>
  <c r="Z418" i="21"/>
  <c r="W406" i="21"/>
  <c r="X406" i="21"/>
  <c r="Y406" i="21"/>
  <c r="Z406" i="21"/>
  <c r="V406" i="21"/>
  <c r="W540" i="21"/>
  <c r="V540" i="21"/>
  <c r="X540" i="21"/>
  <c r="Y540" i="21"/>
  <c r="Z540" i="21"/>
  <c r="V343" i="21"/>
  <c r="W343" i="21"/>
  <c r="Y343" i="21"/>
  <c r="X343" i="21"/>
  <c r="Z343" i="21"/>
  <c r="W98" i="21"/>
  <c r="V98" i="21"/>
  <c r="X98" i="21"/>
  <c r="Y98" i="21"/>
  <c r="Z98" i="21"/>
  <c r="W30" i="21"/>
  <c r="Z30" i="21"/>
  <c r="Y30" i="21"/>
  <c r="V30" i="21"/>
  <c r="X30" i="21"/>
  <c r="V186" i="21"/>
  <c r="Y186" i="21"/>
  <c r="X186" i="21"/>
  <c r="Z186" i="21"/>
  <c r="W186" i="21"/>
  <c r="Z1462" i="21"/>
  <c r="V1462" i="21"/>
  <c r="Y1462" i="21"/>
  <c r="W1462" i="21"/>
  <c r="X1462" i="21"/>
  <c r="X1413" i="21"/>
  <c r="Y1413" i="21"/>
  <c r="Z1413" i="21"/>
  <c r="W1413" i="21"/>
  <c r="V1413" i="21"/>
  <c r="Z1145" i="21"/>
  <c r="W1145" i="21"/>
  <c r="Y1145" i="21"/>
  <c r="X1145" i="21"/>
  <c r="V1145" i="21"/>
  <c r="V1196" i="21"/>
  <c r="W1196" i="21"/>
  <c r="X1196" i="21"/>
  <c r="Z1196" i="21"/>
  <c r="Y1196" i="21"/>
  <c r="Z1179" i="21"/>
  <c r="X1179" i="21"/>
  <c r="W1179" i="21"/>
  <c r="Y1179" i="21"/>
  <c r="V1179" i="21"/>
  <c r="Z1975" i="21"/>
  <c r="W1975" i="21"/>
  <c r="V1975" i="21"/>
  <c r="X1975" i="21"/>
  <c r="Y1975" i="21"/>
  <c r="X1840" i="21"/>
  <c r="W1840" i="21"/>
  <c r="Y1840" i="21"/>
  <c r="Z1840" i="21"/>
  <c r="V1840" i="21"/>
  <c r="W1817" i="21"/>
  <c r="Y1817" i="21"/>
  <c r="V1817" i="21"/>
  <c r="X1817" i="21"/>
  <c r="Z1817" i="21"/>
  <c r="W1353" i="21"/>
  <c r="V1353" i="21"/>
  <c r="X1353" i="21"/>
  <c r="Y1353" i="21"/>
  <c r="Z1353" i="21"/>
  <c r="V1858" i="21"/>
  <c r="W1858" i="21"/>
  <c r="Z1858" i="21"/>
  <c r="X1858" i="21"/>
  <c r="Y1858" i="21"/>
  <c r="V443" i="21"/>
  <c r="W443" i="21"/>
  <c r="Z443" i="21"/>
  <c r="Y443" i="21"/>
  <c r="X443" i="21"/>
  <c r="X1072" i="21"/>
  <c r="Y1072" i="21"/>
  <c r="V1072" i="21"/>
  <c r="Z1072" i="21"/>
  <c r="W1072" i="21"/>
  <c r="Y1233" i="21"/>
  <c r="V1233" i="21"/>
  <c r="W1233" i="21"/>
  <c r="Z1233" i="21"/>
  <c r="X1233" i="21"/>
  <c r="Z422" i="21"/>
  <c r="X422" i="21"/>
  <c r="V422" i="21"/>
  <c r="W422" i="21"/>
  <c r="Y422" i="21"/>
  <c r="Y758" i="21"/>
  <c r="V758" i="21"/>
  <c r="Z758" i="21"/>
  <c r="X758" i="21"/>
  <c r="W758" i="21"/>
  <c r="Z724" i="21"/>
  <c r="Y724" i="21"/>
  <c r="V724" i="21"/>
  <c r="W724" i="21"/>
  <c r="X724" i="21"/>
  <c r="Z1457" i="21"/>
  <c r="W1457" i="21"/>
  <c r="V1457" i="21"/>
  <c r="X1457" i="21"/>
  <c r="Y1457" i="21"/>
  <c r="Y1076" i="21"/>
  <c r="V1076" i="21"/>
  <c r="W1076" i="21"/>
  <c r="Z1076" i="21"/>
  <c r="X1076" i="21"/>
  <c r="X1547" i="21"/>
  <c r="W1547" i="21"/>
  <c r="Y1547" i="21"/>
  <c r="V1547" i="21"/>
  <c r="Z1547" i="21"/>
  <c r="X1402" i="21"/>
  <c r="V1402" i="21"/>
  <c r="W1402" i="21"/>
  <c r="Y1402" i="21"/>
  <c r="Z1402" i="21"/>
  <c r="W1694" i="21"/>
  <c r="Y1694" i="21"/>
  <c r="X1694" i="21"/>
  <c r="V1694" i="21"/>
  <c r="Z1694" i="21"/>
  <c r="V156" i="21"/>
  <c r="X156" i="21"/>
  <c r="Y156" i="21"/>
  <c r="Z156" i="21"/>
  <c r="W156" i="21"/>
  <c r="Y677" i="21"/>
  <c r="X677" i="21"/>
  <c r="V677" i="21"/>
  <c r="W677" i="21"/>
  <c r="Z677" i="21"/>
  <c r="V1641" i="21"/>
  <c r="W1641" i="21"/>
  <c r="X1641" i="21"/>
  <c r="Z1641" i="21"/>
  <c r="Y1641" i="21"/>
  <c r="X617" i="21"/>
  <c r="Z617" i="21"/>
  <c r="V617" i="21"/>
  <c r="Y617" i="21"/>
  <c r="W617" i="21"/>
  <c r="W519" i="21"/>
  <c r="V519" i="21"/>
  <c r="Y519" i="21"/>
  <c r="X519" i="21"/>
  <c r="Z519" i="21"/>
  <c r="W1573" i="21"/>
  <c r="Y1573" i="21"/>
  <c r="Z1573" i="21"/>
  <c r="X1573" i="21"/>
  <c r="V1573" i="21"/>
  <c r="Y1797" i="21"/>
  <c r="Z1797" i="21"/>
  <c r="W1797" i="21"/>
  <c r="X1797" i="21"/>
  <c r="V1797" i="21"/>
  <c r="Y1445" i="21"/>
  <c r="V1445" i="21"/>
  <c r="X1445" i="21"/>
  <c r="Z1445" i="21"/>
  <c r="W1445" i="21"/>
  <c r="W1422" i="21"/>
  <c r="Z1422" i="21"/>
  <c r="X1422" i="21"/>
  <c r="Y1422" i="21"/>
  <c r="V1422" i="21"/>
  <c r="Y1592" i="21"/>
  <c r="X1592" i="21"/>
  <c r="V1592" i="21"/>
  <c r="Z1592" i="21"/>
  <c r="W1592" i="21"/>
  <c r="Y1986" i="21"/>
  <c r="X1986" i="21"/>
  <c r="W1986" i="21"/>
  <c r="V1986" i="21"/>
  <c r="Z1986" i="21"/>
  <c r="Z64" i="21"/>
  <c r="Y64" i="21"/>
  <c r="W64" i="21"/>
  <c r="X64" i="21"/>
  <c r="V64" i="21"/>
  <c r="W461" i="21"/>
  <c r="V461" i="21"/>
  <c r="Y461" i="21"/>
  <c r="X461" i="21"/>
  <c r="Z461" i="21"/>
  <c r="X1802" i="21"/>
  <c r="W1802" i="21"/>
  <c r="V1802" i="21"/>
  <c r="Y1802" i="21"/>
  <c r="Z1802" i="21"/>
  <c r="X72" i="21"/>
  <c r="Y72" i="21"/>
  <c r="Z72" i="21"/>
  <c r="V72" i="21"/>
  <c r="W72" i="21"/>
  <c r="Z1868" i="21"/>
  <c r="X1868" i="21"/>
  <c r="W1868" i="21"/>
  <c r="Y1868" i="21"/>
  <c r="V1868" i="21"/>
  <c r="Y446" i="21"/>
  <c r="V446" i="21"/>
  <c r="Z446" i="21"/>
  <c r="W446" i="21"/>
  <c r="X446" i="21"/>
  <c r="X276" i="21"/>
  <c r="Y276" i="21"/>
  <c r="W276" i="21"/>
  <c r="Z276" i="21"/>
  <c r="V276" i="21"/>
  <c r="X433" i="21"/>
  <c r="V433" i="21"/>
  <c r="Y433" i="21"/>
  <c r="W433" i="21"/>
  <c r="Z433" i="21"/>
  <c r="V520" i="21"/>
  <c r="X520" i="21"/>
  <c r="Y520" i="21"/>
  <c r="W520" i="21"/>
  <c r="Z520" i="21"/>
  <c r="V592" i="21"/>
  <c r="X592" i="21"/>
  <c r="Z592" i="21"/>
  <c r="W592" i="21"/>
  <c r="Y592" i="21"/>
  <c r="V370" i="21"/>
  <c r="Y370" i="21"/>
  <c r="X370" i="21"/>
  <c r="Z370" i="21"/>
  <c r="W370" i="21"/>
  <c r="Y749" i="21"/>
  <c r="V749" i="21"/>
  <c r="Z749" i="21"/>
  <c r="X749" i="21"/>
  <c r="W749" i="21"/>
  <c r="X1624" i="21"/>
  <c r="Y1624" i="21"/>
  <c r="Z1624" i="21"/>
  <c r="W1624" i="21"/>
  <c r="V1624" i="21"/>
  <c r="Z538" i="21"/>
  <c r="V538" i="21"/>
  <c r="W538" i="21"/>
  <c r="Y538" i="21"/>
  <c r="X538" i="21"/>
  <c r="X80" i="21"/>
  <c r="Y80" i="21"/>
  <c r="W80" i="21"/>
  <c r="V80" i="21"/>
  <c r="Z80" i="21"/>
  <c r="Y1619" i="21"/>
  <c r="Z1619" i="21"/>
  <c r="X1619" i="21"/>
  <c r="V1619" i="21"/>
  <c r="W1619" i="21"/>
  <c r="Y717" i="21"/>
  <c r="W717" i="21"/>
  <c r="X717" i="21"/>
  <c r="Z717" i="21"/>
  <c r="V717" i="21"/>
  <c r="Z1904" i="21"/>
  <c r="X1904" i="21"/>
  <c r="Y1904" i="21"/>
  <c r="V1904" i="21"/>
  <c r="W1904" i="21"/>
  <c r="X1388" i="21"/>
  <c r="Z1388" i="21"/>
  <c r="V1388" i="21"/>
  <c r="W1388" i="21"/>
  <c r="Y1388" i="21"/>
  <c r="V1587" i="21"/>
  <c r="Z1587" i="21"/>
  <c r="X1587" i="21"/>
  <c r="W1587" i="21"/>
  <c r="Y1587" i="21"/>
  <c r="W1951" i="21"/>
  <c r="X1951" i="21"/>
  <c r="Z1951" i="21"/>
  <c r="Y1951" i="21"/>
  <c r="V1951" i="21"/>
  <c r="W963" i="21"/>
  <c r="Y963" i="21"/>
  <c r="Z963" i="21"/>
  <c r="V963" i="21"/>
  <c r="X963" i="21"/>
  <c r="Z1941" i="21"/>
  <c r="W1941" i="21"/>
  <c r="X1941" i="21"/>
  <c r="Y1941" i="21"/>
  <c r="V1941" i="21"/>
  <c r="Y1842" i="21"/>
  <c r="X1842" i="21"/>
  <c r="W1842" i="21"/>
  <c r="V1842" i="21"/>
  <c r="Z1842" i="21"/>
  <c r="Z809" i="21"/>
  <c r="W809" i="21"/>
  <c r="Y809" i="21"/>
  <c r="V809" i="21"/>
  <c r="X809" i="21"/>
  <c r="X423" i="21"/>
  <c r="W423" i="21"/>
  <c r="Z423" i="21"/>
  <c r="V423" i="21"/>
  <c r="Y423" i="21"/>
  <c r="W114" i="21"/>
  <c r="V114" i="21"/>
  <c r="X114" i="21"/>
  <c r="Z114" i="21"/>
  <c r="Y114" i="21"/>
  <c r="Y920" i="21"/>
  <c r="Z920" i="21"/>
  <c r="X920" i="21"/>
  <c r="W920" i="21"/>
  <c r="V920" i="21"/>
  <c r="X926" i="21"/>
  <c r="Y926" i="21"/>
  <c r="W926" i="21"/>
  <c r="V926" i="21"/>
  <c r="Z926" i="21"/>
  <c r="Y1262" i="21"/>
  <c r="W1262" i="21"/>
  <c r="Z1262" i="21"/>
  <c r="X1262" i="21"/>
  <c r="V1262" i="21"/>
  <c r="Y950" i="21"/>
  <c r="X950" i="21"/>
  <c r="W950" i="21"/>
  <c r="V950" i="21"/>
  <c r="Z950" i="21"/>
  <c r="V295" i="21"/>
  <c r="Z295" i="21"/>
  <c r="X295" i="21"/>
  <c r="Y295" i="21"/>
  <c r="W295" i="21"/>
  <c r="V1005" i="21"/>
  <c r="Z1005" i="21"/>
  <c r="Y1005" i="21"/>
  <c r="W1005" i="21"/>
  <c r="X1005" i="21"/>
  <c r="W376" i="21"/>
  <c r="V376" i="21"/>
  <c r="Z376" i="21"/>
  <c r="Y376" i="21"/>
  <c r="X376" i="21"/>
  <c r="V1867" i="21"/>
  <c r="Y1867" i="21"/>
  <c r="X1867" i="21"/>
  <c r="W1867" i="21"/>
  <c r="Z1867" i="21"/>
  <c r="W761" i="21"/>
  <c r="Y761" i="21"/>
  <c r="Z761" i="21"/>
  <c r="V761" i="21"/>
  <c r="X761" i="21"/>
  <c r="Z1779" i="21"/>
  <c r="Y1779" i="21"/>
  <c r="X1779" i="21"/>
  <c r="V1779" i="21"/>
  <c r="W1779" i="21"/>
  <c r="X2002" i="21"/>
  <c r="V2002" i="21"/>
  <c r="Y2002" i="21"/>
  <c r="Z2002" i="21"/>
  <c r="W2002" i="21"/>
  <c r="X707" i="21"/>
  <c r="W707" i="21"/>
  <c r="Z707" i="21"/>
  <c r="Y707" i="21"/>
  <c r="V707" i="21"/>
  <c r="V16" i="21"/>
  <c r="Y16" i="21"/>
  <c r="X16" i="21"/>
  <c r="Z16" i="21"/>
  <c r="W16" i="21"/>
  <c r="V1256" i="21"/>
  <c r="X1256" i="21"/>
  <c r="Z1256" i="21"/>
  <c r="W1256" i="21"/>
  <c r="Y1256" i="21"/>
  <c r="X1637" i="21"/>
  <c r="W1637" i="21"/>
  <c r="V1637" i="21"/>
  <c r="Z1637" i="21"/>
  <c r="Y1637" i="21"/>
  <c r="X229" i="21"/>
  <c r="V229" i="21"/>
  <c r="W229" i="21"/>
  <c r="Z229" i="21"/>
  <c r="Y229" i="21"/>
  <c r="Z1111" i="21"/>
  <c r="Y1111" i="21"/>
  <c r="X1111" i="21"/>
  <c r="V1111" i="21"/>
  <c r="W1111" i="21"/>
  <c r="Y437" i="21"/>
  <c r="Z437" i="21"/>
  <c r="W437" i="21"/>
  <c r="V437" i="21"/>
  <c r="X437" i="21"/>
  <c r="Z866" i="21"/>
  <c r="Y866" i="21"/>
  <c r="W866" i="21"/>
  <c r="X866" i="21"/>
  <c r="V866" i="21"/>
  <c r="W581" i="21"/>
  <c r="X581" i="21"/>
  <c r="Z581" i="21"/>
  <c r="Y581" i="21"/>
  <c r="V581" i="21"/>
  <c r="W131" i="21"/>
  <c r="Y131" i="21"/>
  <c r="V131" i="21"/>
  <c r="Z131" i="21"/>
  <c r="X131" i="21"/>
  <c r="Z897" i="21"/>
  <c r="X897" i="21"/>
  <c r="Y897" i="21"/>
  <c r="V897" i="21"/>
  <c r="W897" i="21"/>
  <c r="Z906" i="21"/>
  <c r="W906" i="21"/>
  <c r="V906" i="21"/>
  <c r="Y906" i="21"/>
  <c r="X906" i="21"/>
  <c r="V1710" i="21"/>
  <c r="Z1710" i="21"/>
  <c r="W1710" i="21"/>
  <c r="X1710" i="21"/>
  <c r="Y1710" i="21"/>
  <c r="X868" i="21"/>
  <c r="Y868" i="21"/>
  <c r="Z868" i="21"/>
  <c r="W868" i="21"/>
  <c r="V868" i="21"/>
  <c r="V545" i="21"/>
  <c r="X545" i="21"/>
  <c r="W545" i="21"/>
  <c r="Z545" i="21"/>
  <c r="Y545" i="21"/>
  <c r="Y1675" i="21"/>
  <c r="W1675" i="21"/>
  <c r="Z1675" i="21"/>
  <c r="X1675" i="21"/>
  <c r="V1675" i="21"/>
  <c r="Z1077" i="21"/>
  <c r="V1077" i="21"/>
  <c r="Y1077" i="21"/>
  <c r="W1077" i="21"/>
  <c r="X1077" i="21"/>
  <c r="Z886" i="21"/>
  <c r="X886" i="21"/>
  <c r="W886" i="21"/>
  <c r="V886" i="21"/>
  <c r="Y886" i="21"/>
  <c r="X1148" i="21"/>
  <c r="W1148" i="21"/>
  <c r="Z1148" i="21"/>
  <c r="Y1148" i="21"/>
  <c r="V1148" i="21"/>
  <c r="Y945" i="21"/>
  <c r="X945" i="21"/>
  <c r="Z945" i="21"/>
  <c r="W945" i="21"/>
  <c r="V945" i="21"/>
  <c r="X563" i="21"/>
  <c r="V563" i="21"/>
  <c r="Y563" i="21"/>
  <c r="W563" i="21"/>
  <c r="Z563" i="21"/>
  <c r="W1697" i="21"/>
  <c r="X1697" i="21"/>
  <c r="Y1697" i="21"/>
  <c r="V1697" i="21"/>
  <c r="Z1697" i="21"/>
  <c r="W599" i="21"/>
  <c r="Z599" i="21"/>
  <c r="Y599" i="21"/>
  <c r="V599" i="21"/>
  <c r="X599" i="21"/>
  <c r="Z1448" i="21"/>
  <c r="V1448" i="21"/>
  <c r="W1448" i="21"/>
  <c r="Y1448" i="21"/>
  <c r="X1448" i="21"/>
  <c r="X1990" i="21"/>
  <c r="Y1990" i="21"/>
  <c r="W1990" i="21"/>
  <c r="Z1990" i="21"/>
  <c r="V1990" i="21"/>
  <c r="Y1889" i="21"/>
  <c r="X1889" i="21"/>
  <c r="V1889" i="21"/>
  <c r="W1889" i="21"/>
  <c r="Z1889" i="21"/>
  <c r="X1474" i="21"/>
  <c r="V1474" i="21"/>
  <c r="Z1474" i="21"/>
  <c r="Y1474" i="21"/>
  <c r="W1474" i="21"/>
  <c r="X572" i="21"/>
  <c r="W572" i="21"/>
  <c r="Y572" i="21"/>
  <c r="V572" i="21"/>
  <c r="Z572" i="21"/>
  <c r="Y508" i="21"/>
  <c r="W508" i="21"/>
  <c r="V508" i="21"/>
  <c r="Z508" i="21"/>
  <c r="X508" i="21"/>
  <c r="V598" i="21"/>
  <c r="Z598" i="21"/>
  <c r="Y598" i="21"/>
  <c r="W598" i="21"/>
  <c r="X598" i="21"/>
  <c r="V171" i="21"/>
  <c r="Z171" i="21"/>
  <c r="Y171" i="21"/>
  <c r="X171" i="21"/>
  <c r="W171" i="21"/>
  <c r="Y1180" i="21"/>
  <c r="V1180" i="21"/>
  <c r="Z1180" i="21"/>
  <c r="X1180" i="21"/>
  <c r="W1180" i="21"/>
  <c r="Z104" i="21"/>
  <c r="X104" i="21"/>
  <c r="Y104" i="21"/>
  <c r="W104" i="21"/>
  <c r="V104" i="21"/>
  <c r="Z851" i="21"/>
  <c r="V851" i="21"/>
  <c r="X851" i="21"/>
  <c r="W851" i="21"/>
  <c r="Y851" i="21"/>
  <c r="X575" i="21"/>
  <c r="Z575" i="21"/>
  <c r="W575" i="21"/>
  <c r="V575" i="21"/>
  <c r="Y575" i="21"/>
  <c r="X162" i="21"/>
  <c r="Y162" i="21"/>
  <c r="W162" i="21"/>
  <c r="Z162" i="21"/>
  <c r="V162" i="21"/>
  <c r="V1074" i="21"/>
  <c r="W1074" i="21"/>
  <c r="X1074" i="21"/>
  <c r="Z1074" i="21"/>
  <c r="Y1074" i="21"/>
  <c r="Z74" i="21"/>
  <c r="V74" i="21"/>
  <c r="X74" i="21"/>
  <c r="W74" i="21"/>
  <c r="Y74" i="21"/>
  <c r="V713" i="21"/>
  <c r="W713" i="21"/>
  <c r="X713" i="21"/>
  <c r="Y713" i="21"/>
  <c r="Z713" i="21"/>
  <c r="V237" i="21"/>
  <c r="X237" i="21"/>
  <c r="Z237" i="21"/>
  <c r="W237" i="21"/>
  <c r="Y237" i="21"/>
  <c r="Z1315" i="21"/>
  <c r="W1315" i="21"/>
  <c r="Y1315" i="21"/>
  <c r="X1315" i="21"/>
  <c r="V1315" i="21"/>
  <c r="V1760" i="21"/>
  <c r="Z1760" i="21"/>
  <c r="W1760" i="21"/>
  <c r="Y1760" i="21"/>
  <c r="X1760" i="21"/>
  <c r="W544" i="21"/>
  <c r="Z544" i="21"/>
  <c r="X544" i="21"/>
  <c r="Y544" i="21"/>
  <c r="V544" i="21"/>
  <c r="Z706" i="21"/>
  <c r="W706" i="21"/>
  <c r="X706" i="21"/>
  <c r="Y706" i="21"/>
  <c r="V706" i="21"/>
  <c r="W1613" i="21"/>
  <c r="X1613" i="21"/>
  <c r="Y1613" i="21"/>
  <c r="V1613" i="21"/>
  <c r="Z1613" i="21"/>
  <c r="W155" i="21"/>
  <c r="V155" i="21"/>
  <c r="Y155" i="21"/>
  <c r="Z155" i="21"/>
  <c r="X155" i="21"/>
  <c r="Z991" i="21"/>
  <c r="X991" i="21"/>
  <c r="W991" i="21"/>
  <c r="Y991" i="21"/>
  <c r="V991" i="21"/>
  <c r="Y1266" i="21"/>
  <c r="V1266" i="21"/>
  <c r="X1266" i="21"/>
  <c r="Z1266" i="21"/>
  <c r="W1266" i="21"/>
  <c r="W1125" i="21"/>
  <c r="Z1125" i="21"/>
  <c r="X1125" i="21"/>
  <c r="Y1125" i="21"/>
  <c r="V1125" i="21"/>
  <c r="V883" i="21"/>
  <c r="Z883" i="21"/>
  <c r="Y883" i="21"/>
  <c r="W883" i="21"/>
  <c r="X883" i="21"/>
  <c r="V1584" i="21"/>
  <c r="Y1584" i="21"/>
  <c r="W1584" i="21"/>
  <c r="Z1584" i="21"/>
  <c r="X1584" i="21"/>
  <c r="W2008" i="21"/>
  <c r="Z2008" i="21"/>
  <c r="Y2008" i="21"/>
  <c r="X2008" i="21"/>
  <c r="V2008" i="21"/>
  <c r="V463" i="21"/>
  <c r="X463" i="21"/>
  <c r="Z463" i="21"/>
  <c r="Y463" i="21"/>
  <c r="W463" i="21"/>
  <c r="W354" i="21"/>
  <c r="Y354" i="21"/>
  <c r="Z354" i="21"/>
  <c r="V354" i="21"/>
  <c r="X354" i="21"/>
  <c r="Y383" i="21"/>
  <c r="X383" i="21"/>
  <c r="W383" i="21"/>
  <c r="V383" i="21"/>
  <c r="Z383" i="21"/>
  <c r="W288" i="21"/>
  <c r="Y288" i="21"/>
  <c r="X288" i="21"/>
  <c r="Z288" i="21"/>
  <c r="V288" i="21"/>
  <c r="V1231" i="21"/>
  <c r="Y1231" i="21"/>
  <c r="Z1231" i="21"/>
  <c r="W1231" i="21"/>
  <c r="X1231" i="21"/>
  <c r="X1293" i="21"/>
  <c r="W1293" i="21"/>
  <c r="Z1293" i="21"/>
  <c r="Y1293" i="21"/>
  <c r="V1293" i="21"/>
  <c r="W1162" i="21"/>
  <c r="Y1162" i="21"/>
  <c r="X1162" i="21"/>
  <c r="Z1162" i="21"/>
  <c r="V1162" i="21"/>
  <c r="Z587" i="21"/>
  <c r="W587" i="21"/>
  <c r="V587" i="21"/>
  <c r="X587" i="21"/>
  <c r="Y587" i="21"/>
  <c r="X518" i="21"/>
  <c r="Z518" i="21"/>
  <c r="W518" i="21"/>
  <c r="V518" i="21"/>
  <c r="Y518" i="21"/>
  <c r="W344" i="21"/>
  <c r="V344" i="21"/>
  <c r="Z344" i="21"/>
  <c r="X344" i="21"/>
  <c r="Y344" i="21"/>
  <c r="V246" i="21"/>
  <c r="W246" i="21"/>
  <c r="Z246" i="21"/>
  <c r="X246" i="21"/>
  <c r="Y246" i="21"/>
  <c r="Y326" i="21"/>
  <c r="W326" i="21"/>
  <c r="X326" i="21"/>
  <c r="V326" i="21"/>
  <c r="Z326" i="21"/>
  <c r="X531" i="21"/>
  <c r="Y531" i="21"/>
  <c r="W531" i="21"/>
  <c r="V531" i="21"/>
  <c r="Z531" i="21"/>
  <c r="Z1614" i="21"/>
  <c r="Y1614" i="21"/>
  <c r="W1614" i="21"/>
  <c r="V1614" i="21"/>
  <c r="X1614" i="21"/>
  <c r="Y415" i="21"/>
  <c r="Z415" i="21"/>
  <c r="W415" i="21"/>
  <c r="V415" i="21"/>
  <c r="X415" i="21"/>
  <c r="Y946" i="21"/>
  <c r="V946" i="21"/>
  <c r="Z946" i="21"/>
  <c r="W946" i="21"/>
  <c r="X946" i="21"/>
  <c r="W658" i="21"/>
  <c r="Y658" i="21"/>
  <c r="V658" i="21"/>
  <c r="Z658" i="21"/>
  <c r="X658" i="21"/>
  <c r="V1359" i="21"/>
  <c r="X1359" i="21"/>
  <c r="W1359" i="21"/>
  <c r="Z1359" i="21"/>
  <c r="Y1359" i="21"/>
  <c r="V1500" i="21"/>
  <c r="Z1500" i="21"/>
  <c r="Y1500" i="21"/>
  <c r="W1500" i="21"/>
  <c r="X1500" i="21"/>
  <c r="Z1574" i="21"/>
  <c r="Y1574" i="21"/>
  <c r="W1574" i="21"/>
  <c r="V1574" i="21"/>
  <c r="X1574" i="21"/>
  <c r="X942" i="21"/>
  <c r="V942" i="21"/>
  <c r="Z942" i="21"/>
  <c r="Y942" i="21"/>
  <c r="W942" i="21"/>
  <c r="Y1784" i="21"/>
  <c r="Z1784" i="21"/>
  <c r="V1784" i="21"/>
  <c r="W1784" i="21"/>
  <c r="X1784" i="21"/>
  <c r="X859" i="21"/>
  <c r="V859" i="21"/>
  <c r="Z859" i="21"/>
  <c r="Y859" i="21"/>
  <c r="W859" i="21"/>
  <c r="Y952" i="21"/>
  <c r="W952" i="21"/>
  <c r="Z952" i="21"/>
  <c r="V952" i="21"/>
  <c r="X952" i="21"/>
  <c r="W388" i="21"/>
  <c r="V388" i="21"/>
  <c r="X388" i="21"/>
  <c r="Z388" i="21"/>
  <c r="Y388" i="21"/>
  <c r="W421" i="21"/>
  <c r="V421" i="21"/>
  <c r="X421" i="21"/>
  <c r="Y421" i="21"/>
  <c r="Z421" i="21"/>
  <c r="Z486" i="21"/>
  <c r="V486" i="21"/>
  <c r="W486" i="21"/>
  <c r="Y486" i="21"/>
  <c r="X486" i="21"/>
  <c r="Y93" i="21"/>
  <c r="V93" i="21"/>
  <c r="Z93" i="21"/>
  <c r="X93" i="21"/>
  <c r="W93" i="21"/>
  <c r="W822" i="21"/>
  <c r="X822" i="21"/>
  <c r="V822" i="21"/>
  <c r="Z822" i="21"/>
  <c r="Y822" i="21"/>
  <c r="Z899" i="21"/>
  <c r="V899" i="21"/>
  <c r="W899" i="21"/>
  <c r="X899" i="21"/>
  <c r="Y899" i="21"/>
  <c r="Z1460" i="21"/>
  <c r="W1460" i="21"/>
  <c r="Y1460" i="21"/>
  <c r="X1460" i="21"/>
  <c r="V1460" i="21"/>
  <c r="X1226" i="21"/>
  <c r="W1226" i="21"/>
  <c r="Z1226" i="21"/>
  <c r="V1226" i="21"/>
  <c r="Y1226" i="21"/>
  <c r="Y432" i="21"/>
  <c r="V432" i="21"/>
  <c r="X432" i="21"/>
  <c r="W432" i="21"/>
  <c r="Z432" i="21"/>
  <c r="W1891" i="21"/>
  <c r="V1891" i="21"/>
  <c r="Z1891" i="21"/>
  <c r="Y1891" i="21"/>
  <c r="X1891" i="21"/>
  <c r="X700" i="21"/>
  <c r="Y700" i="21"/>
  <c r="W700" i="21"/>
  <c r="V700" i="21"/>
  <c r="Z700" i="21"/>
  <c r="V1824" i="21"/>
  <c r="Z1824" i="21"/>
  <c r="W1824" i="21"/>
  <c r="Y1824" i="21"/>
  <c r="X1824" i="21"/>
  <c r="V1054" i="21"/>
  <c r="Y1054" i="21"/>
  <c r="W1054" i="21"/>
  <c r="Z1054" i="21"/>
  <c r="X1054" i="21"/>
  <c r="Y979" i="21"/>
  <c r="Z979" i="21"/>
  <c r="V979" i="21"/>
  <c r="W979" i="21"/>
  <c r="X979" i="21"/>
  <c r="Z249" i="21"/>
  <c r="V249" i="21"/>
  <c r="W249" i="21"/>
  <c r="Y249" i="21"/>
  <c r="X249" i="21"/>
  <c r="W66" i="21"/>
  <c r="X66" i="21"/>
  <c r="Z66" i="21"/>
  <c r="Y66" i="21"/>
  <c r="V66" i="21"/>
  <c r="V1068" i="21"/>
  <c r="Y1068" i="21"/>
  <c r="Z1068" i="21"/>
  <c r="X1068" i="21"/>
  <c r="W1068" i="21"/>
  <c r="W534" i="21"/>
  <c r="Y534" i="21"/>
  <c r="V534" i="21"/>
  <c r="Z534" i="21"/>
  <c r="X534" i="21"/>
  <c r="Z1137" i="21"/>
  <c r="W1137" i="21"/>
  <c r="Y1137" i="21"/>
  <c r="V1137" i="21"/>
  <c r="X1137" i="21"/>
  <c r="Y1988" i="21"/>
  <c r="W1988" i="21"/>
  <c r="V1988" i="21"/>
  <c r="Z1988" i="21"/>
  <c r="X1988" i="21"/>
  <c r="Z207" i="21"/>
  <c r="X207" i="21"/>
  <c r="V207" i="21"/>
  <c r="W207" i="21"/>
  <c r="Y207" i="21"/>
  <c r="X1601" i="21"/>
  <c r="Z1601" i="21"/>
  <c r="W1601" i="21"/>
  <c r="V1601" i="21"/>
  <c r="Y1601" i="21"/>
  <c r="W1317" i="21"/>
  <c r="X1317" i="21"/>
  <c r="V1317" i="21"/>
  <c r="Y1317" i="21"/>
  <c r="Z1317" i="21"/>
  <c r="W872" i="21"/>
  <c r="Z872" i="21"/>
  <c r="X872" i="21"/>
  <c r="Y872" i="21"/>
  <c r="V872" i="21"/>
  <c r="W887" i="21"/>
  <c r="Y887" i="21"/>
  <c r="X887" i="21"/>
  <c r="V887" i="21"/>
  <c r="Z887" i="21"/>
  <c r="Z734" i="21"/>
  <c r="W734" i="21"/>
  <c r="V734" i="21"/>
  <c r="Y734" i="21"/>
  <c r="X734" i="21"/>
  <c r="X612" i="21"/>
  <c r="Z612" i="21"/>
  <c r="Y612" i="21"/>
  <c r="W612" i="21"/>
  <c r="V612" i="21"/>
  <c r="Y693" i="21"/>
  <c r="Z693" i="21"/>
  <c r="X693" i="21"/>
  <c r="W693" i="21"/>
  <c r="V693" i="21"/>
  <c r="V266" i="21"/>
  <c r="Y266" i="21"/>
  <c r="X266" i="21"/>
  <c r="Z266" i="21"/>
  <c r="W266" i="21"/>
  <c r="W541" i="21"/>
  <c r="X541" i="21"/>
  <c r="Y541" i="21"/>
  <c r="Z541" i="21"/>
  <c r="V541" i="21"/>
  <c r="Y231" i="21"/>
  <c r="W231" i="21"/>
  <c r="V231" i="21"/>
  <c r="X231" i="21"/>
  <c r="Z231" i="21"/>
  <c r="V1704" i="21"/>
  <c r="X1704" i="21"/>
  <c r="Y1704" i="21"/>
  <c r="W1704" i="21"/>
  <c r="Z1704" i="21"/>
  <c r="V1861" i="21"/>
  <c r="Y1861" i="21"/>
  <c r="W1861" i="21"/>
  <c r="Z1861" i="21"/>
  <c r="X1861" i="21"/>
  <c r="Y1346" i="21"/>
  <c r="V1346" i="21"/>
  <c r="W1346" i="21"/>
  <c r="X1346" i="21"/>
  <c r="Z1346" i="21"/>
  <c r="V1550" i="21"/>
  <c r="W1550" i="21"/>
  <c r="Y1550" i="21"/>
  <c r="X1550" i="21"/>
  <c r="Z1550" i="21"/>
  <c r="Z41" i="21"/>
  <c r="V41" i="21"/>
  <c r="X41" i="21"/>
  <c r="W41" i="21"/>
  <c r="Y41" i="21"/>
  <c r="Y1314" i="21"/>
  <c r="V1314" i="21"/>
  <c r="W1314" i="21"/>
  <c r="Z1314" i="21"/>
  <c r="X1314" i="21"/>
  <c r="V731" i="21"/>
  <c r="Y731" i="21"/>
  <c r="Z731" i="21"/>
  <c r="W731" i="21"/>
  <c r="X731" i="21"/>
  <c r="V211" i="21"/>
  <c r="X211" i="21"/>
  <c r="Y211" i="21"/>
  <c r="Z211" i="21"/>
  <c r="W211" i="21"/>
  <c r="Y484" i="21"/>
  <c r="W484" i="21"/>
  <c r="V484" i="21"/>
  <c r="Z484" i="21"/>
  <c r="X484" i="21"/>
  <c r="W999" i="21"/>
  <c r="Z999" i="21"/>
  <c r="V999" i="21"/>
  <c r="X999" i="21"/>
  <c r="Y999" i="21"/>
  <c r="V305" i="21"/>
  <c r="X305" i="21"/>
  <c r="W305" i="21"/>
  <c r="Z305" i="21"/>
  <c r="Y305" i="21"/>
  <c r="Y1647" i="21"/>
  <c r="W1647" i="21"/>
  <c r="Z1647" i="21"/>
  <c r="X1647" i="21"/>
  <c r="V1647" i="21"/>
  <c r="Z934" i="21"/>
  <c r="V934" i="21"/>
  <c r="Y934" i="21"/>
  <c r="W934" i="21"/>
  <c r="X934" i="21"/>
  <c r="X1238" i="21"/>
  <c r="V1238" i="21"/>
  <c r="W1238" i="21"/>
  <c r="Z1238" i="21"/>
  <c r="Y1238" i="21"/>
  <c r="V1509" i="21"/>
  <c r="X1509" i="21"/>
  <c r="W1509" i="21"/>
  <c r="Y1509" i="21"/>
  <c r="Z1509" i="21"/>
  <c r="Z1831" i="21"/>
  <c r="X1831" i="21"/>
  <c r="Y1831" i="21"/>
  <c r="W1831" i="21"/>
  <c r="V1831" i="21"/>
  <c r="Y1512" i="21"/>
  <c r="Z1512" i="21"/>
  <c r="W1512" i="21"/>
  <c r="X1512" i="21"/>
  <c r="V1512" i="21"/>
  <c r="Y1590" i="21"/>
  <c r="W1590" i="21"/>
  <c r="Z1590" i="21"/>
  <c r="V1590" i="21"/>
  <c r="X1590" i="21"/>
  <c r="Y857" i="21"/>
  <c r="Z857" i="21"/>
  <c r="W857" i="21"/>
  <c r="X857" i="21"/>
  <c r="V857" i="21"/>
  <c r="W1838" i="21"/>
  <c r="Z1838" i="21"/>
  <c r="Y1838" i="21"/>
  <c r="X1838" i="21"/>
  <c r="V1838" i="21"/>
  <c r="V1700" i="21"/>
  <c r="Y1700" i="21"/>
  <c r="X1700" i="21"/>
  <c r="W1700" i="21"/>
  <c r="Z1700" i="21"/>
  <c r="W1035" i="21"/>
  <c r="X1035" i="21"/>
  <c r="Z1035" i="21"/>
  <c r="Y1035" i="21"/>
  <c r="V1035" i="21"/>
  <c r="V134" i="21"/>
  <c r="X134" i="21"/>
  <c r="Z134" i="21"/>
  <c r="W134" i="21"/>
  <c r="Y134" i="21"/>
  <c r="Z705" i="21"/>
  <c r="W705" i="21"/>
  <c r="Y705" i="21"/>
  <c r="V705" i="21"/>
  <c r="X705" i="21"/>
  <c r="X1520" i="21"/>
  <c r="V1520" i="21"/>
  <c r="Z1520" i="21"/>
  <c r="Y1520" i="21"/>
  <c r="W1520" i="21"/>
  <c r="W1581" i="21"/>
  <c r="X1581" i="21"/>
  <c r="Y1581" i="21"/>
  <c r="V1581" i="21"/>
  <c r="Z1581" i="21"/>
  <c r="Y1492" i="21"/>
  <c r="V1492" i="21"/>
  <c r="W1492" i="21"/>
  <c r="X1492" i="21"/>
  <c r="Z1492" i="21"/>
  <c r="Z1082" i="21"/>
  <c r="Y1082" i="21"/>
  <c r="X1082" i="21"/>
  <c r="V1082" i="21"/>
  <c r="W1082" i="21"/>
  <c r="V1311" i="21"/>
  <c r="Y1311" i="21"/>
  <c r="W1311" i="21"/>
  <c r="X1311" i="21"/>
  <c r="Z1311" i="21"/>
  <c r="Z1012" i="21"/>
  <c r="W1012" i="21"/>
  <c r="V1012" i="21"/>
  <c r="X1012" i="21"/>
  <c r="Y1012" i="21"/>
  <c r="V1805" i="21"/>
  <c r="W1805" i="21"/>
  <c r="X1805" i="21"/>
  <c r="Z1805" i="21"/>
  <c r="Y1805" i="21"/>
  <c r="V924" i="21"/>
  <c r="Y924" i="21"/>
  <c r="Z924" i="21"/>
  <c r="X924" i="21"/>
  <c r="W924" i="21"/>
  <c r="Y1569" i="21"/>
  <c r="W1569" i="21"/>
  <c r="X1569" i="21"/>
  <c r="Z1569" i="21"/>
  <c r="V1569" i="21"/>
  <c r="Z1918" i="21"/>
  <c r="V1918" i="21"/>
  <c r="W1918" i="21"/>
  <c r="X1918" i="21"/>
  <c r="Y1918" i="21"/>
  <c r="Y228" i="21"/>
  <c r="Z228" i="21"/>
  <c r="W228" i="21"/>
  <c r="X228" i="21"/>
  <c r="V228" i="21"/>
  <c r="Z1976" i="21"/>
  <c r="V1976" i="21"/>
  <c r="Y1976" i="21"/>
  <c r="X1976" i="21"/>
  <c r="W1976" i="21"/>
  <c r="Y679" i="21"/>
  <c r="Z679" i="21"/>
  <c r="X679" i="21"/>
  <c r="V679" i="21"/>
  <c r="W679" i="21"/>
  <c r="Y1344" i="21"/>
  <c r="W1344" i="21"/>
  <c r="X1344" i="21"/>
  <c r="V1344" i="21"/>
  <c r="Z1344" i="21"/>
  <c r="Z757" i="21"/>
  <c r="W757" i="21"/>
  <c r="V757" i="21"/>
  <c r="Y757" i="21"/>
  <c r="X757" i="21"/>
  <c r="V1741" i="21"/>
  <c r="X1741" i="21"/>
  <c r="W1741" i="21"/>
  <c r="Z1741" i="21"/>
  <c r="Y1741" i="21"/>
  <c r="V147" i="21"/>
  <c r="Y147" i="21"/>
  <c r="W147" i="21"/>
  <c r="X147" i="21"/>
  <c r="Z147" i="21"/>
  <c r="Y1434" i="21"/>
  <c r="W1434" i="21"/>
  <c r="V1434" i="21"/>
  <c r="Z1434" i="21"/>
  <c r="X1434" i="21"/>
  <c r="W1728" i="21"/>
  <c r="Z1728" i="21"/>
  <c r="X1728" i="21"/>
  <c r="V1728" i="21"/>
  <c r="Y1728" i="21"/>
  <c r="X949" i="21"/>
  <c r="W949" i="21"/>
  <c r="Y949" i="21"/>
  <c r="V949" i="21"/>
  <c r="Z949" i="21"/>
  <c r="Y694" i="21"/>
  <c r="W694" i="21"/>
  <c r="Z694" i="21"/>
  <c r="X694" i="21"/>
  <c r="V694" i="21"/>
  <c r="Y1925" i="21"/>
  <c r="W1925" i="21"/>
  <c r="V1925" i="21"/>
  <c r="X1925" i="21"/>
  <c r="Z1925" i="21"/>
  <c r="X448" i="21"/>
  <c r="Z448" i="21"/>
  <c r="V448" i="21"/>
  <c r="Y448" i="21"/>
  <c r="W448" i="21"/>
  <c r="W1942" i="21"/>
  <c r="Y1942" i="21"/>
  <c r="X1942" i="21"/>
  <c r="Z1942" i="21"/>
  <c r="V1942" i="21"/>
  <c r="W1598" i="21"/>
  <c r="Y1598" i="21"/>
  <c r="Z1598" i="21"/>
  <c r="V1598" i="21"/>
  <c r="X1598" i="21"/>
  <c r="Z619" i="21"/>
  <c r="W619" i="21"/>
  <c r="V619" i="21"/>
  <c r="X619" i="21"/>
  <c r="Y619" i="21"/>
  <c r="V29" i="21"/>
  <c r="Z29" i="21"/>
  <c r="Y29" i="21"/>
  <c r="W29" i="21"/>
  <c r="X29" i="21"/>
  <c r="X1106" i="21"/>
  <c r="Y1106" i="21"/>
  <c r="W1106" i="21"/>
  <c r="Z1106" i="21"/>
  <c r="V1106" i="21"/>
  <c r="Z1915" i="21"/>
  <c r="X1915" i="21"/>
  <c r="V1915" i="21"/>
  <c r="W1915" i="21"/>
  <c r="Y1915" i="21"/>
  <c r="W646" i="21"/>
  <c r="X646" i="21"/>
  <c r="Y646" i="21"/>
  <c r="Z646" i="21"/>
  <c r="V646" i="21"/>
  <c r="W984" i="21"/>
  <c r="Z984" i="21"/>
  <c r="X984" i="21"/>
  <c r="Y984" i="21"/>
  <c r="V984" i="21"/>
  <c r="V1294" i="21"/>
  <c r="Z1294" i="21"/>
  <c r="Y1294" i="21"/>
  <c r="W1294" i="21"/>
  <c r="X1294" i="21"/>
  <c r="Z1424" i="21"/>
  <c r="Y1424" i="21"/>
  <c r="W1424" i="21"/>
  <c r="V1424" i="21"/>
  <c r="X1424" i="21"/>
  <c r="V769" i="21"/>
  <c r="X769" i="21"/>
  <c r="W769" i="21"/>
  <c r="Z769" i="21"/>
  <c r="Y769" i="21"/>
  <c r="Y1754" i="21"/>
  <c r="Z1754" i="21"/>
  <c r="V1754" i="21"/>
  <c r="X1754" i="21"/>
  <c r="W1754" i="21"/>
  <c r="X680" i="21"/>
  <c r="V680" i="21"/>
  <c r="W680" i="21"/>
  <c r="Y680" i="21"/>
  <c r="Z680" i="21"/>
  <c r="X1604" i="21"/>
  <c r="Y1604" i="21"/>
  <c r="V1604" i="21"/>
  <c r="Z1604" i="21"/>
  <c r="W1604" i="21"/>
  <c r="W21" i="21"/>
  <c r="Z21" i="21"/>
  <c r="V21" i="21"/>
  <c r="X21" i="21"/>
  <c r="Y21" i="21"/>
  <c r="X1630" i="21"/>
  <c r="W1630" i="21"/>
  <c r="V1630" i="21"/>
  <c r="Y1630" i="21"/>
  <c r="Z1630" i="21"/>
  <c r="V1878" i="21"/>
  <c r="Z1878" i="21"/>
  <c r="Y1878" i="21"/>
  <c r="W1878" i="21"/>
  <c r="X1878" i="21"/>
  <c r="W792" i="21"/>
  <c r="Z792" i="21"/>
  <c r="V792" i="21"/>
  <c r="Y792" i="21"/>
  <c r="X792" i="21"/>
  <c r="W1252" i="21"/>
  <c r="V1252" i="21"/>
  <c r="Z1252" i="21"/>
  <c r="Y1252" i="21"/>
  <c r="X1252" i="21"/>
  <c r="W107" i="21"/>
  <c r="X107" i="21"/>
  <c r="V107" i="21"/>
  <c r="Y107" i="21"/>
  <c r="Z107" i="21"/>
  <c r="Z576" i="21"/>
  <c r="W576" i="21"/>
  <c r="V576" i="21"/>
  <c r="Y576" i="21"/>
  <c r="X576" i="21"/>
  <c r="Z308" i="21"/>
  <c r="V308" i="21"/>
  <c r="Y308" i="21"/>
  <c r="X308" i="21"/>
  <c r="W308" i="21"/>
  <c r="W1017" i="21"/>
  <c r="Z1017" i="21"/>
  <c r="V1017" i="21"/>
  <c r="X1017" i="21"/>
  <c r="Y1017" i="21"/>
  <c r="V1281" i="21"/>
  <c r="W1281" i="21"/>
  <c r="X1281" i="21"/>
  <c r="Z1281" i="21"/>
  <c r="Y1281" i="21"/>
  <c r="W1098" i="21"/>
  <c r="Z1098" i="21"/>
  <c r="Y1098" i="21"/>
  <c r="X1098" i="21"/>
  <c r="V1098" i="21"/>
  <c r="V1245" i="21"/>
  <c r="X1245" i="21"/>
  <c r="Y1245" i="21"/>
  <c r="W1245" i="21"/>
  <c r="Z1245" i="21"/>
  <c r="V904" i="21"/>
  <c r="Y904" i="21"/>
  <c r="Z904" i="21"/>
  <c r="X904" i="21"/>
  <c r="W904" i="21"/>
  <c r="W1513" i="21"/>
  <c r="V1513" i="21"/>
  <c r="Z1513" i="21"/>
  <c r="Y1513" i="21"/>
  <c r="X1513" i="21"/>
  <c r="V1658" i="21"/>
  <c r="W1658" i="21"/>
  <c r="Y1658" i="21"/>
  <c r="Z1658" i="21"/>
  <c r="X1658" i="21"/>
  <c r="W168" i="21"/>
  <c r="Y168" i="21"/>
  <c r="Z168" i="21"/>
  <c r="X168" i="21"/>
  <c r="V168" i="21"/>
  <c r="X1067" i="21"/>
  <c r="Y1067" i="21"/>
  <c r="Z1067" i="21"/>
  <c r="W1067" i="21"/>
  <c r="V1067" i="21"/>
  <c r="X1031" i="21"/>
  <c r="V1031" i="21"/>
  <c r="Y1031" i="21"/>
  <c r="Z1031" i="21"/>
  <c r="W1031" i="21"/>
  <c r="Z1983" i="21"/>
  <c r="V1983" i="21"/>
  <c r="W1983" i="21"/>
  <c r="X1983" i="21"/>
  <c r="Y1983" i="21"/>
  <c r="V275" i="21"/>
  <c r="X275" i="21"/>
  <c r="W275" i="21"/>
  <c r="Y275" i="21"/>
  <c r="Z275" i="21"/>
  <c r="W1734" i="21"/>
  <c r="V1734" i="21"/>
  <c r="Z1734" i="21"/>
  <c r="X1734" i="21"/>
  <c r="Y1734" i="21"/>
  <c r="Y129" i="21"/>
  <c r="X129" i="21"/>
  <c r="Z129" i="21"/>
  <c r="W129" i="21"/>
  <c r="V129" i="21"/>
  <c r="X1131" i="21"/>
  <c r="W1131" i="21"/>
  <c r="Y1131" i="21"/>
  <c r="Z1131" i="21"/>
  <c r="V1131" i="21"/>
  <c r="X1887" i="21"/>
  <c r="W1887" i="21"/>
  <c r="Y1887" i="21"/>
  <c r="Z1887" i="21"/>
  <c r="V1887" i="21"/>
  <c r="W725" i="21"/>
  <c r="Z725" i="21"/>
  <c r="Y725" i="21"/>
  <c r="V725" i="21"/>
  <c r="X725" i="21"/>
  <c r="V788" i="21"/>
  <c r="Y788" i="21"/>
  <c r="X788" i="21"/>
  <c r="W788" i="21"/>
  <c r="Z788" i="21"/>
  <c r="Y438" i="21"/>
  <c r="V438" i="21"/>
  <c r="X438" i="21"/>
  <c r="W438" i="21"/>
  <c r="Z438" i="21"/>
  <c r="Z1411" i="21"/>
  <c r="V1411" i="21"/>
  <c r="W1411" i="21"/>
  <c r="X1411" i="21"/>
  <c r="Y1411" i="21"/>
  <c r="W751" i="21"/>
  <c r="X751" i="21"/>
  <c r="Z751" i="21"/>
  <c r="V751" i="21"/>
  <c r="Y751" i="21"/>
  <c r="W1908" i="21"/>
  <c r="Y1908" i="21"/>
  <c r="V1908" i="21"/>
  <c r="X1908" i="21"/>
  <c r="Z1908" i="21"/>
  <c r="W1016" i="21"/>
  <c r="X1016" i="21"/>
  <c r="Y1016" i="21"/>
  <c r="Z1016" i="21"/>
  <c r="V1016" i="21"/>
  <c r="V1303" i="21"/>
  <c r="X1303" i="21"/>
  <c r="Y1303" i="21"/>
  <c r="Z1303" i="21"/>
  <c r="W1303" i="21"/>
  <c r="X956" i="21"/>
  <c r="V956" i="21"/>
  <c r="W956" i="21"/>
  <c r="Z956" i="21"/>
  <c r="Y956" i="21"/>
  <c r="X1964" i="21"/>
  <c r="Z1964" i="21"/>
  <c r="W1964" i="21"/>
  <c r="V1964" i="21"/>
  <c r="Y1964" i="21"/>
  <c r="V472" i="21"/>
  <c r="Y472" i="21"/>
  <c r="Z472" i="21"/>
  <c r="W472" i="21"/>
  <c r="X472" i="21"/>
  <c r="Y911" i="21"/>
  <c r="W911" i="21"/>
  <c r="Z911" i="21"/>
  <c r="X911" i="21"/>
  <c r="V911" i="21"/>
  <c r="X1433" i="21"/>
  <c r="W1433" i="21"/>
  <c r="V1433" i="21"/>
  <c r="Z1433" i="21"/>
  <c r="Y1433" i="21"/>
  <c r="X539" i="21"/>
  <c r="Y539" i="21"/>
  <c r="W539" i="21"/>
  <c r="Z539" i="21"/>
  <c r="V539" i="21"/>
  <c r="Z329" i="21"/>
  <c r="W329" i="21"/>
  <c r="Y329" i="21"/>
  <c r="X329" i="21"/>
  <c r="V329" i="21"/>
  <c r="X1218" i="21"/>
  <c r="W1218" i="21"/>
  <c r="Y1218" i="21"/>
  <c r="V1218" i="21"/>
  <c r="Z1218" i="21"/>
  <c r="X1602" i="21"/>
  <c r="V1602" i="21"/>
  <c r="Z1602" i="21"/>
  <c r="W1602" i="21"/>
  <c r="Y1602" i="21"/>
  <c r="X1174" i="21"/>
  <c r="Z1174" i="21"/>
  <c r="W1174" i="21"/>
  <c r="V1174" i="21"/>
  <c r="Y1174" i="21"/>
  <c r="X1473" i="21"/>
  <c r="W1473" i="21"/>
  <c r="Z1473" i="21"/>
  <c r="V1473" i="21"/>
  <c r="Y1473" i="21"/>
  <c r="Y728" i="21"/>
  <c r="W728" i="21"/>
  <c r="V728" i="21"/>
  <c r="Z728" i="21"/>
  <c r="X728" i="21"/>
  <c r="Z330" i="21"/>
  <c r="W330" i="21"/>
  <c r="X330" i="21"/>
  <c r="Y330" i="21"/>
  <c r="V330" i="21"/>
  <c r="Y153" i="21"/>
  <c r="W153" i="21"/>
  <c r="Z153" i="21"/>
  <c r="V153" i="21"/>
  <c r="X153" i="21"/>
  <c r="Y164" i="21"/>
  <c r="Z164" i="21"/>
  <c r="X164" i="21"/>
  <c r="V164" i="21"/>
  <c r="W164" i="21"/>
  <c r="X1666" i="21"/>
  <c r="Z1666" i="21"/>
  <c r="Y1666" i="21"/>
  <c r="V1666" i="21"/>
  <c r="W1666" i="21"/>
  <c r="W1329" i="21"/>
  <c r="Z1329" i="21"/>
  <c r="V1329" i="21"/>
  <c r="Y1329" i="21"/>
  <c r="X1329" i="21"/>
  <c r="Y1747" i="21"/>
  <c r="W1747" i="21"/>
  <c r="V1747" i="21"/>
  <c r="Z1747" i="21"/>
  <c r="X1747" i="21"/>
  <c r="X1847" i="21"/>
  <c r="Y1847" i="21"/>
  <c r="V1847" i="21"/>
  <c r="W1847" i="21"/>
  <c r="Z1847" i="21"/>
  <c r="W1790" i="21"/>
  <c r="X1790" i="21"/>
  <c r="Z1790" i="21"/>
  <c r="Y1790" i="21"/>
  <c r="V1790" i="21"/>
  <c r="X1715" i="21"/>
  <c r="Y1715" i="21"/>
  <c r="Z1715" i="21"/>
  <c r="V1715" i="21"/>
  <c r="W1715" i="21"/>
  <c r="W510" i="21"/>
  <c r="V510" i="21"/>
  <c r="Z510" i="21"/>
  <c r="Y510" i="21"/>
  <c r="X510" i="21"/>
  <c r="Z454" i="21"/>
  <c r="Y454" i="21"/>
  <c r="V454" i="21"/>
  <c r="W454" i="21"/>
  <c r="X454" i="21"/>
  <c r="W1063" i="21"/>
  <c r="X1063" i="21"/>
  <c r="V1063" i="21"/>
  <c r="Z1063" i="21"/>
  <c r="Y1063" i="21"/>
  <c r="Y1926" i="21"/>
  <c r="Z1926" i="21"/>
  <c r="W1926" i="21"/>
  <c r="X1926" i="21"/>
  <c r="V1926" i="21"/>
  <c r="Y1543" i="21"/>
  <c r="W1543" i="21"/>
  <c r="V1543" i="21"/>
  <c r="Z1543" i="21"/>
  <c r="X1543" i="21"/>
  <c r="V1181" i="21"/>
  <c r="Z1181" i="21"/>
  <c r="W1181" i="21"/>
  <c r="X1181" i="21"/>
  <c r="Y1181" i="21"/>
  <c r="Z1453" i="21"/>
  <c r="W1453" i="21"/>
  <c r="Y1453" i="21"/>
  <c r="V1453" i="21"/>
  <c r="X1453" i="21"/>
  <c r="W232" i="21"/>
  <c r="V232" i="21"/>
  <c r="Y232" i="21"/>
  <c r="Z232" i="21"/>
  <c r="X232" i="21"/>
  <c r="W1955" i="21"/>
  <c r="Y1955" i="21"/>
  <c r="X1955" i="21"/>
  <c r="V1955" i="21"/>
  <c r="Z1955" i="21"/>
  <c r="Y1823" i="21"/>
  <c r="V1823" i="21"/>
  <c r="X1823" i="21"/>
  <c r="W1823" i="21"/>
  <c r="Z1823" i="21"/>
  <c r="X618" i="21"/>
  <c r="V618" i="21"/>
  <c r="W618" i="21"/>
  <c r="Y618" i="21"/>
  <c r="Z618" i="21"/>
  <c r="W1758" i="21"/>
  <c r="X1758" i="21"/>
  <c r="Y1758" i="21"/>
  <c r="V1758" i="21"/>
  <c r="Z1758" i="21"/>
  <c r="V1143" i="21"/>
  <c r="X1143" i="21"/>
  <c r="Z1143" i="21"/>
  <c r="Y1143" i="21"/>
  <c r="W1143" i="21"/>
  <c r="W927" i="21"/>
  <c r="Z927" i="21"/>
  <c r="V927" i="21"/>
  <c r="Y927" i="21"/>
  <c r="X927" i="21"/>
  <c r="V1665" i="21"/>
  <c r="Z1665" i="21"/>
  <c r="X1665" i="21"/>
  <c r="W1665" i="21"/>
  <c r="Y1665" i="21"/>
  <c r="Z1496" i="21"/>
  <c r="Y1496" i="21"/>
  <c r="W1496" i="21"/>
  <c r="X1496" i="21"/>
  <c r="V1496" i="21"/>
  <c r="W1593" i="21"/>
  <c r="Z1593" i="21"/>
  <c r="X1593" i="21"/>
  <c r="V1593" i="21"/>
  <c r="Y1593" i="21"/>
  <c r="W1920" i="21"/>
  <c r="Y1920" i="21"/>
  <c r="X1920" i="21"/>
  <c r="V1920" i="21"/>
  <c r="Z1920" i="21"/>
  <c r="Y567" i="21"/>
  <c r="Z567" i="21"/>
  <c r="W567" i="21"/>
  <c r="V567" i="21"/>
  <c r="X567" i="21"/>
  <c r="X1386" i="21"/>
  <c r="W1386" i="21"/>
  <c r="V1386" i="21"/>
  <c r="Z1386" i="21"/>
  <c r="Y1386" i="21"/>
  <c r="V1335" i="21"/>
  <c r="X1335" i="21"/>
  <c r="Z1335" i="21"/>
  <c r="Y1335" i="21"/>
  <c r="W1335" i="21"/>
  <c r="V791" i="21"/>
  <c r="Y791" i="21"/>
  <c r="W791" i="21"/>
  <c r="X791" i="21"/>
  <c r="Z791" i="21"/>
  <c r="X1087" i="21"/>
  <c r="Y1087" i="21"/>
  <c r="Z1087" i="21"/>
  <c r="V1087" i="21"/>
  <c r="W1087" i="21"/>
  <c r="Y995" i="21"/>
  <c r="Z995" i="21"/>
  <c r="X995" i="21"/>
  <c r="V995" i="21"/>
  <c r="W995" i="21"/>
  <c r="Y709" i="21"/>
  <c r="Z709" i="21"/>
  <c r="W709" i="21"/>
  <c r="V709" i="21"/>
  <c r="X709" i="21"/>
  <c r="X37" i="21"/>
  <c r="Z37" i="21"/>
  <c r="V37" i="21"/>
  <c r="W37" i="21"/>
  <c r="Y37" i="21"/>
  <c r="Y409" i="21"/>
  <c r="W409" i="21"/>
  <c r="Z409" i="21"/>
  <c r="V409" i="21"/>
  <c r="X409" i="21"/>
  <c r="X1426" i="21"/>
  <c r="W1426" i="21"/>
  <c r="Y1426" i="21"/>
  <c r="V1426" i="21"/>
  <c r="Z1426" i="21"/>
  <c r="X754" i="21"/>
  <c r="W754" i="21"/>
  <c r="Z754" i="21"/>
  <c r="V754" i="21"/>
  <c r="Y754" i="21"/>
  <c r="X274" i="21"/>
  <c r="Y274" i="21"/>
  <c r="V274" i="21"/>
  <c r="Z274" i="21"/>
  <c r="W274" i="21"/>
  <c r="V983" i="21"/>
  <c r="Z983" i="21"/>
  <c r="X983" i="21"/>
  <c r="W983" i="21"/>
  <c r="Y983" i="21"/>
  <c r="X485" i="21"/>
  <c r="V485" i="21"/>
  <c r="W485" i="21"/>
  <c r="Y485" i="21"/>
  <c r="Z485" i="21"/>
  <c r="V1243" i="21"/>
  <c r="Y1243" i="21"/>
  <c r="W1243" i="21"/>
  <c r="Z1243" i="21"/>
  <c r="X1243" i="21"/>
  <c r="V1310" i="21"/>
  <c r="W1310" i="21"/>
  <c r="Y1310" i="21"/>
  <c r="X1310" i="21"/>
  <c r="Z1310" i="21"/>
  <c r="V779" i="21"/>
  <c r="X779" i="21"/>
  <c r="Z779" i="21"/>
  <c r="Y779" i="21"/>
  <c r="W779" i="21"/>
  <c r="X1999" i="21"/>
  <c r="Y1999" i="21"/>
  <c r="W1999" i="21"/>
  <c r="V1999" i="21"/>
  <c r="Z1999" i="21"/>
  <c r="Z322" i="21"/>
  <c r="Y322" i="21"/>
  <c r="X322" i="21"/>
  <c r="V322" i="21"/>
  <c r="W322" i="21"/>
  <c r="Z1871" i="21"/>
  <c r="V1871" i="21"/>
  <c r="X1871" i="21"/>
  <c r="Y1871" i="21"/>
  <c r="W1871" i="21"/>
  <c r="V712" i="21"/>
  <c r="Y712" i="21"/>
  <c r="W712" i="21"/>
  <c r="X712" i="21"/>
  <c r="Z712" i="21"/>
  <c r="W582" i="21"/>
  <c r="V582" i="21"/>
  <c r="Z582" i="21"/>
  <c r="X582" i="21"/>
  <c r="Y582" i="21"/>
  <c r="Z695" i="21"/>
  <c r="X695" i="21"/>
  <c r="W695" i="21"/>
  <c r="Y695" i="21"/>
  <c r="V695" i="21"/>
  <c r="X964" i="21"/>
  <c r="V964" i="21"/>
  <c r="Z964" i="21"/>
  <c r="W964" i="21"/>
  <c r="Y964" i="21"/>
  <c r="V595" i="21"/>
  <c r="W595" i="21"/>
  <c r="Z595" i="21"/>
  <c r="X595" i="21"/>
  <c r="Y595" i="21"/>
  <c r="Z524" i="21"/>
  <c r="X524" i="21"/>
  <c r="W524" i="21"/>
  <c r="V524" i="21"/>
  <c r="Y524" i="21"/>
  <c r="X1656" i="21"/>
  <c r="V1656" i="21"/>
  <c r="Z1656" i="21"/>
  <c r="W1656" i="21"/>
  <c r="Y1656" i="21"/>
  <c r="V1968" i="21"/>
  <c r="Y1968" i="21"/>
  <c r="X1968" i="21"/>
  <c r="W1968" i="21"/>
  <c r="Z1968" i="21"/>
  <c r="X1576" i="21"/>
  <c r="Z1576" i="21"/>
  <c r="V1576" i="21"/>
  <c r="Y1576" i="21"/>
  <c r="W1576" i="21"/>
  <c r="V907" i="21"/>
  <c r="W907" i="21"/>
  <c r="X907" i="21"/>
  <c r="Y907" i="21"/>
  <c r="Z907" i="21"/>
  <c r="W473" i="21"/>
  <c r="X473" i="21"/>
  <c r="V473" i="21"/>
  <c r="Z473" i="21"/>
  <c r="Y473" i="21"/>
  <c r="V1114" i="21"/>
  <c r="W1114" i="21"/>
  <c r="Z1114" i="21"/>
  <c r="X1114" i="21"/>
  <c r="Y1114" i="21"/>
  <c r="W90" i="21"/>
  <c r="Z90" i="21"/>
  <c r="Y90" i="21"/>
  <c r="V90" i="21"/>
  <c r="X90" i="21"/>
  <c r="Z654" i="21"/>
  <c r="Y654" i="21"/>
  <c r="X654" i="21"/>
  <c r="V654" i="21"/>
  <c r="W654" i="21"/>
  <c r="Y1230" i="21"/>
  <c r="X1230" i="21"/>
  <c r="Z1230" i="21"/>
  <c r="V1230" i="21"/>
  <c r="W1230" i="21"/>
  <c r="Z439" i="21"/>
  <c r="V439" i="21"/>
  <c r="W439" i="21"/>
  <c r="Y439" i="21"/>
  <c r="X439" i="21"/>
  <c r="Y306" i="21"/>
  <c r="X306" i="21"/>
  <c r="V306" i="21"/>
  <c r="Z306" i="21"/>
  <c r="W306" i="21"/>
  <c r="W452" i="21"/>
  <c r="Z452" i="21"/>
  <c r="V452" i="21"/>
  <c r="X452" i="21"/>
  <c r="Y452" i="21"/>
  <c r="V1130" i="21"/>
  <c r="X1130" i="21"/>
  <c r="Z1130" i="21"/>
  <c r="Y1130" i="21"/>
  <c r="W1130" i="21"/>
  <c r="X285" i="21"/>
  <c r="Y285" i="21"/>
  <c r="V285" i="21"/>
  <c r="W285" i="21"/>
  <c r="Z285" i="21"/>
  <c r="W1724" i="21"/>
  <c r="V1724" i="21"/>
  <c r="Z1724" i="21"/>
  <c r="X1724" i="21"/>
  <c r="Y1724" i="21"/>
  <c r="Z1049" i="21"/>
  <c r="X1049" i="21"/>
  <c r="Y1049" i="21"/>
  <c r="W1049" i="21"/>
  <c r="V1049" i="21"/>
  <c r="Y1791" i="21"/>
  <c r="V1791" i="21"/>
  <c r="X1791" i="21"/>
  <c r="Z1791" i="21"/>
  <c r="W1791" i="21"/>
  <c r="V1446" i="21"/>
  <c r="Z1446" i="21"/>
  <c r="X1446" i="21"/>
  <c r="Y1446" i="21"/>
  <c r="W1446" i="21"/>
  <c r="V1595" i="21"/>
  <c r="Y1595" i="21"/>
  <c r="Z1595" i="21"/>
  <c r="X1595" i="21"/>
  <c r="W1595" i="21"/>
  <c r="W196" i="21"/>
  <c r="Z196" i="21"/>
  <c r="V196" i="21"/>
  <c r="X196" i="21"/>
  <c r="Y196" i="21"/>
  <c r="W716" i="21"/>
  <c r="Y716" i="21"/>
  <c r="Z716" i="21"/>
  <c r="X716" i="21"/>
  <c r="V716" i="21"/>
  <c r="V272" i="21"/>
  <c r="W272" i="21"/>
  <c r="X272" i="21"/>
  <c r="Y272" i="21"/>
  <c r="Z272" i="21"/>
  <c r="X1899" i="21"/>
  <c r="V1899" i="21"/>
  <c r="W1899" i="21"/>
  <c r="Y1899" i="21"/>
  <c r="Z1899" i="21"/>
  <c r="Y998" i="21"/>
  <c r="X998" i="21"/>
  <c r="V998" i="21"/>
  <c r="W998" i="21"/>
  <c r="Z998" i="21"/>
  <c r="Y690" i="21"/>
  <c r="V690" i="21"/>
  <c r="X690" i="21"/>
  <c r="Z690" i="21"/>
  <c r="W690" i="21"/>
  <c r="W799" i="21"/>
  <c r="Z799" i="21"/>
  <c r="V799" i="21"/>
  <c r="X799" i="21"/>
  <c r="Y799" i="21"/>
  <c r="V82" i="21"/>
  <c r="Z82" i="21"/>
  <c r="X82" i="21"/>
  <c r="Y82" i="21"/>
  <c r="W82" i="21"/>
  <c r="V1216" i="21"/>
  <c r="X1216" i="21"/>
  <c r="Y1216" i="21"/>
  <c r="W1216" i="21"/>
  <c r="Z1216" i="21"/>
  <c r="V113" i="21"/>
  <c r="Z113" i="21"/>
  <c r="X113" i="21"/>
  <c r="W113" i="21"/>
  <c r="Y113" i="21"/>
  <c r="W1752" i="21"/>
  <c r="Y1752" i="21"/>
  <c r="V1752" i="21"/>
  <c r="X1752" i="21"/>
  <c r="Z1752" i="21"/>
  <c r="W1859" i="21"/>
  <c r="X1859" i="21"/>
  <c r="Z1859" i="21"/>
  <c r="Y1859" i="21"/>
  <c r="V1859" i="21"/>
  <c r="Z120" i="21"/>
  <c r="V120" i="21"/>
  <c r="Y120" i="21"/>
  <c r="W120" i="21"/>
  <c r="X120" i="21"/>
  <c r="Z970" i="21"/>
  <c r="X970" i="21"/>
  <c r="Y970" i="21"/>
  <c r="V970" i="21"/>
  <c r="W970" i="21"/>
  <c r="V948" i="21"/>
  <c r="Y948" i="21"/>
  <c r="W948" i="21"/>
  <c r="Z948" i="21"/>
  <c r="X948" i="21"/>
  <c r="V1048" i="21"/>
  <c r="X1048" i="21"/>
  <c r="W1048" i="21"/>
  <c r="Y1048" i="21"/>
  <c r="Z1048" i="21"/>
  <c r="Z922" i="21"/>
  <c r="W922" i="21"/>
  <c r="Y922" i="21"/>
  <c r="V922" i="21"/>
  <c r="X922" i="21"/>
  <c r="V1142" i="21"/>
  <c r="W1142" i="21"/>
  <c r="X1142" i="21"/>
  <c r="Y1142" i="21"/>
  <c r="Z1142" i="21"/>
  <c r="V45" i="21"/>
  <c r="Y45" i="21"/>
  <c r="Z45" i="21"/>
  <c r="X45" i="21"/>
  <c r="W45" i="21"/>
  <c r="Z192" i="21"/>
  <c r="Y192" i="21"/>
  <c r="W192" i="21"/>
  <c r="X192" i="21"/>
  <c r="V192" i="21"/>
  <c r="Z1607" i="21"/>
  <c r="Y1607" i="21"/>
  <c r="V1607" i="21"/>
  <c r="X1607" i="21"/>
  <c r="W1607" i="21"/>
  <c r="Z1875" i="21"/>
  <c r="W1875" i="21"/>
  <c r="V1875" i="21"/>
  <c r="X1875" i="21"/>
  <c r="Y1875" i="21"/>
  <c r="V1289" i="21"/>
  <c r="Y1289" i="21"/>
  <c r="Z1289" i="21"/>
  <c r="X1289" i="21"/>
  <c r="W1289" i="21"/>
  <c r="X109" i="21"/>
  <c r="V109" i="21"/>
  <c r="Z109" i="21"/>
  <c r="W109" i="21"/>
  <c r="Y109" i="21"/>
  <c r="X177" i="21"/>
  <c r="Z177" i="21"/>
  <c r="V177" i="21"/>
  <c r="W177" i="21"/>
  <c r="Y177" i="21"/>
  <c r="X320" i="21"/>
  <c r="V320" i="21"/>
  <c r="W320" i="21"/>
  <c r="Y320" i="21"/>
  <c r="Z320" i="21"/>
  <c r="Y281" i="21"/>
  <c r="X281" i="21"/>
  <c r="W281" i="21"/>
  <c r="V281" i="21"/>
  <c r="Z281" i="21"/>
  <c r="Z1706" i="21"/>
  <c r="W1706" i="21"/>
  <c r="X1706" i="21"/>
  <c r="Y1706" i="21"/>
  <c r="V1706" i="21"/>
  <c r="X521" i="21"/>
  <c r="W521" i="21"/>
  <c r="V521" i="21"/>
  <c r="Y521" i="21"/>
  <c r="Z521" i="21"/>
  <c r="W1825" i="21"/>
  <c r="Z1825" i="21"/>
  <c r="Y1825" i="21"/>
  <c r="V1825" i="21"/>
  <c r="X1825" i="21"/>
  <c r="V1083" i="21"/>
  <c r="W1083" i="21"/>
  <c r="Y1083" i="21"/>
  <c r="X1083" i="21"/>
  <c r="Z1083" i="21"/>
  <c r="V1808" i="21"/>
  <c r="W1808" i="21"/>
  <c r="Y1808" i="21"/>
  <c r="X1808" i="21"/>
  <c r="Z1808" i="21"/>
  <c r="W244" i="21"/>
  <c r="Y244" i="21"/>
  <c r="V244" i="21"/>
  <c r="Z244" i="21"/>
  <c r="X244" i="21"/>
  <c r="V284" i="21"/>
  <c r="Z284" i="21"/>
  <c r="W284" i="21"/>
  <c r="Y284" i="21"/>
  <c r="X284" i="21"/>
  <c r="Y506" i="21"/>
  <c r="Z506" i="21"/>
  <c r="V506" i="21"/>
  <c r="X506" i="21"/>
  <c r="W506" i="21"/>
  <c r="X255" i="21"/>
  <c r="Y255" i="21"/>
  <c r="Z255" i="21"/>
  <c r="W255" i="21"/>
  <c r="V255" i="21"/>
  <c r="X594" i="21"/>
  <c r="W594" i="21"/>
  <c r="V594" i="21"/>
  <c r="Z594" i="21"/>
  <c r="Y594" i="21"/>
  <c r="W1305" i="21"/>
  <c r="Z1305" i="21"/>
  <c r="X1305" i="21"/>
  <c r="Y1305" i="21"/>
  <c r="V1305" i="21"/>
  <c r="X1004" i="21"/>
  <c r="Z1004" i="21"/>
  <c r="V1004" i="21"/>
  <c r="Y1004" i="21"/>
  <c r="W1004" i="21"/>
  <c r="Y1835" i="21"/>
  <c r="W1835" i="21"/>
  <c r="X1835" i="21"/>
  <c r="Z1835" i="21"/>
  <c r="V1835" i="21"/>
  <c r="Z932" i="21"/>
  <c r="X932" i="21"/>
  <c r="V932" i="21"/>
  <c r="Y932" i="21"/>
  <c r="W932" i="21"/>
  <c r="Y801" i="21"/>
  <c r="W801" i="21"/>
  <c r="X801" i="21"/>
  <c r="Z801" i="21"/>
  <c r="V801" i="21"/>
  <c r="W1819" i="21"/>
  <c r="X1819" i="21"/>
  <c r="Z1819" i="21"/>
  <c r="Y1819" i="21"/>
  <c r="V1819" i="21"/>
  <c r="W1657" i="21"/>
  <c r="Z1657" i="21"/>
  <c r="V1657" i="21"/>
  <c r="Y1657" i="21"/>
  <c r="X1657" i="21"/>
  <c r="V133" i="21"/>
  <c r="Z133" i="21"/>
  <c r="X133" i="21"/>
  <c r="Y133" i="21"/>
  <c r="W133" i="21"/>
  <c r="X31" i="21"/>
  <c r="V31" i="21"/>
  <c r="W31" i="21"/>
  <c r="Z31" i="21"/>
  <c r="Y31" i="21"/>
  <c r="Z664" i="21"/>
  <c r="W664" i="21"/>
  <c r="Y664" i="21"/>
  <c r="X664" i="21"/>
  <c r="V664" i="21"/>
  <c r="W1172" i="21"/>
  <c r="Y1172" i="21"/>
  <c r="Z1172" i="21"/>
  <c r="X1172" i="21"/>
  <c r="V1172" i="21"/>
  <c r="V1967" i="21"/>
  <c r="Z1967" i="21"/>
  <c r="X1967" i="21"/>
  <c r="Y1967" i="21"/>
  <c r="W1967" i="21"/>
  <c r="W579" i="21"/>
  <c r="X579" i="21"/>
  <c r="Z579" i="21"/>
  <c r="V579" i="21"/>
  <c r="Y579" i="21"/>
  <c r="W1405" i="21"/>
  <c r="Z1405" i="21"/>
  <c r="V1405" i="21"/>
  <c r="X1405" i="21"/>
  <c r="Y1405" i="21"/>
  <c r="X1943" i="21"/>
  <c r="Z1943" i="21"/>
  <c r="Y1943" i="21"/>
  <c r="V1943" i="21"/>
  <c r="W1943" i="21"/>
  <c r="Y1806" i="21"/>
  <c r="V1806" i="21"/>
  <c r="X1806" i="21"/>
  <c r="W1806" i="21"/>
  <c r="Z1806" i="21"/>
  <c r="X628" i="21"/>
  <c r="Y628" i="21"/>
  <c r="W628" i="21"/>
  <c r="V628" i="21"/>
  <c r="Z628" i="21"/>
  <c r="Y1184" i="21"/>
  <c r="Z1184" i="21"/>
  <c r="X1184" i="21"/>
  <c r="V1184" i="21"/>
  <c r="W1184" i="21"/>
  <c r="X22" i="21"/>
  <c r="W22" i="21"/>
  <c r="Z22" i="21"/>
  <c r="Y22" i="21"/>
  <c r="V22" i="21"/>
  <c r="X1204" i="21"/>
  <c r="Y1204" i="21"/>
  <c r="W1204" i="21"/>
  <c r="V1204" i="21"/>
  <c r="Z1204" i="21"/>
  <c r="V1668" i="21"/>
  <c r="Z1668" i="21"/>
  <c r="W1668" i="21"/>
  <c r="X1668" i="21"/>
  <c r="Y1668" i="21"/>
  <c r="V638" i="21"/>
  <c r="Y638" i="21"/>
  <c r="Z638" i="21"/>
  <c r="W638" i="21"/>
  <c r="X638" i="21"/>
  <c r="Z1603" i="21"/>
  <c r="Y1603" i="21"/>
  <c r="X1603" i="21"/>
  <c r="V1603" i="21"/>
  <c r="W1603" i="21"/>
  <c r="W796" i="21"/>
  <c r="V796" i="21"/>
  <c r="Y796" i="21"/>
  <c r="X796" i="21"/>
  <c r="Z796" i="21"/>
  <c r="V720" i="21"/>
  <c r="W720" i="21"/>
  <c r="Z720" i="21"/>
  <c r="Y720" i="21"/>
  <c r="X720" i="21"/>
  <c r="X1524" i="21"/>
  <c r="Y1524" i="21"/>
  <c r="Z1524" i="21"/>
  <c r="V1524" i="21"/>
  <c r="W1524" i="21"/>
  <c r="X1183" i="21"/>
  <c r="Y1183" i="21"/>
  <c r="Z1183" i="21"/>
  <c r="W1183" i="21"/>
  <c r="V1183" i="21"/>
  <c r="X961" i="21"/>
  <c r="Y961" i="21"/>
  <c r="V961" i="21"/>
  <c r="W961" i="21"/>
  <c r="Z961" i="21"/>
  <c r="X1019" i="21"/>
  <c r="Z1019" i="21"/>
  <c r="Y1019" i="21"/>
  <c r="V1019" i="21"/>
  <c r="W1019" i="21"/>
  <c r="W408" i="21"/>
  <c r="Y408" i="21"/>
  <c r="V408" i="21"/>
  <c r="X408" i="21"/>
  <c r="Z408" i="21"/>
  <c r="Z823" i="21"/>
  <c r="W823" i="21"/>
  <c r="Y823" i="21"/>
  <c r="V823" i="21"/>
  <c r="X823" i="21"/>
  <c r="X1455" i="21"/>
  <c r="W1455" i="21"/>
  <c r="Z1455" i="21"/>
  <c r="Y1455" i="21"/>
  <c r="V1455" i="21"/>
  <c r="V1516" i="21"/>
  <c r="Z1516" i="21"/>
  <c r="Y1516" i="21"/>
  <c r="X1516" i="21"/>
  <c r="W1516" i="21"/>
  <c r="X535" i="21"/>
  <c r="V535" i="21"/>
  <c r="Z535" i="21"/>
  <c r="W535" i="21"/>
  <c r="Y535" i="21"/>
  <c r="V366" i="21"/>
  <c r="Y366" i="21"/>
  <c r="Z366" i="21"/>
  <c r="W366" i="21"/>
  <c r="X366" i="21"/>
  <c r="Y1264" i="21"/>
  <c r="W1264" i="21"/>
  <c r="V1264" i="21"/>
  <c r="Z1264" i="21"/>
  <c r="X1264" i="21"/>
  <c r="V766" i="21"/>
  <c r="Z766" i="21"/>
  <c r="W766" i="21"/>
  <c r="X766" i="21"/>
  <c r="Y766" i="21"/>
  <c r="W116" i="21"/>
  <c r="Z116" i="21"/>
  <c r="X116" i="21"/>
  <c r="V116" i="21"/>
  <c r="Y116" i="21"/>
  <c r="V442" i="21"/>
  <c r="W442" i="21"/>
  <c r="Y442" i="21"/>
  <c r="X442" i="21"/>
  <c r="Z442" i="21"/>
  <c r="Y1452" i="21"/>
  <c r="V1452" i="21"/>
  <c r="X1452" i="21"/>
  <c r="Z1452" i="21"/>
  <c r="W1452" i="21"/>
  <c r="V516" i="21"/>
  <c r="Y516" i="21"/>
  <c r="X516" i="21"/>
  <c r="W516" i="21"/>
  <c r="Z516" i="21"/>
  <c r="Y884" i="21"/>
  <c r="Z884" i="21"/>
  <c r="X884" i="21"/>
  <c r="V884" i="21"/>
  <c r="W884" i="21"/>
  <c r="Y1777" i="21"/>
  <c r="V1777" i="21"/>
  <c r="W1777" i="21"/>
  <c r="X1777" i="21"/>
  <c r="Z1777" i="21"/>
  <c r="X793" i="21"/>
  <c r="Z793" i="21"/>
  <c r="Y793" i="21"/>
  <c r="V793" i="21"/>
  <c r="W793" i="21"/>
  <c r="Y1828" i="21"/>
  <c r="Z1828" i="21"/>
  <c r="X1828" i="21"/>
  <c r="V1828" i="21"/>
  <c r="W1828" i="21"/>
  <c r="W732" i="21"/>
  <c r="V732" i="21"/>
  <c r="Y732" i="21"/>
  <c r="Z732" i="21"/>
  <c r="X732" i="21"/>
  <c r="W1517" i="21"/>
  <c r="Y1517" i="21"/>
  <c r="X1517" i="21"/>
  <c r="Z1517" i="21"/>
  <c r="V1517" i="21"/>
  <c r="W83" i="21"/>
  <c r="X83" i="21"/>
  <c r="Y83" i="21"/>
  <c r="Z83" i="21"/>
  <c r="V83" i="21"/>
  <c r="V1215" i="21"/>
  <c r="X1215" i="21"/>
  <c r="W1215" i="21"/>
  <c r="Z1215" i="21"/>
  <c r="Y1215" i="21"/>
  <c r="V827" i="21"/>
  <c r="Z827" i="21"/>
  <c r="W827" i="21"/>
  <c r="Y827" i="21"/>
  <c r="X827" i="21"/>
  <c r="Z482" i="21"/>
  <c r="W482" i="21"/>
  <c r="X482" i="21"/>
  <c r="V482" i="21"/>
  <c r="Y482" i="21"/>
  <c r="V353" i="21"/>
  <c r="W353" i="21"/>
  <c r="Z353" i="21"/>
  <c r="Y353" i="21"/>
  <c r="X353" i="21"/>
  <c r="Z1468" i="21"/>
  <c r="Y1468" i="21"/>
  <c r="V1468" i="21"/>
  <c r="W1468" i="21"/>
  <c r="X1468" i="21"/>
  <c r="W393" i="21"/>
  <c r="V393" i="21"/>
  <c r="Z393" i="21"/>
  <c r="Y393" i="21"/>
  <c r="X393" i="21"/>
  <c r="X973" i="21"/>
  <c r="V973" i="21"/>
  <c r="W973" i="21"/>
  <c r="Z973" i="21"/>
  <c r="Y973" i="21"/>
  <c r="Y608" i="21"/>
  <c r="Z608" i="21"/>
  <c r="W608" i="21"/>
  <c r="X608" i="21"/>
  <c r="V608" i="21"/>
  <c r="X1336" i="21"/>
  <c r="V1336" i="21"/>
  <c r="Z1336" i="21"/>
  <c r="W1336" i="21"/>
  <c r="Y1336" i="21"/>
  <c r="Z1275" i="21"/>
  <c r="X1275" i="21"/>
  <c r="Y1275" i="21"/>
  <c r="W1275" i="21"/>
  <c r="V1275" i="21"/>
  <c r="Y1287" i="21"/>
  <c r="Z1287" i="21"/>
  <c r="W1287" i="21"/>
  <c r="V1287" i="21"/>
  <c r="X1287" i="21"/>
  <c r="X1213" i="21"/>
  <c r="Y1213" i="21"/>
  <c r="V1213" i="21"/>
  <c r="W1213" i="21"/>
  <c r="Z1213" i="21"/>
  <c r="V2006" i="21"/>
  <c r="Z2006" i="21"/>
  <c r="X2006" i="21"/>
  <c r="Y2006" i="21"/>
  <c r="W2006" i="21"/>
  <c r="V126" i="21"/>
  <c r="W126" i="21"/>
  <c r="X126" i="21"/>
  <c r="Y126" i="21"/>
  <c r="Z126" i="21"/>
  <c r="X19" i="21"/>
  <c r="Y19" i="21"/>
  <c r="V19" i="21"/>
  <c r="Z19" i="21"/>
  <c r="W19" i="21"/>
  <c r="Z1642" i="21"/>
  <c r="X1642" i="21"/>
  <c r="V1642" i="21"/>
  <c r="W1642" i="21"/>
  <c r="Y1642" i="21"/>
  <c r="X1695" i="21"/>
  <c r="W1695" i="21"/>
  <c r="Y1695" i="21"/>
  <c r="Z1695" i="21"/>
  <c r="V1695" i="21"/>
  <c r="Z1620" i="21"/>
  <c r="X1620" i="21"/>
  <c r="W1620" i="21"/>
  <c r="Y1620" i="21"/>
  <c r="V1620" i="21"/>
  <c r="V1236" i="21"/>
  <c r="W1236" i="21"/>
  <c r="X1236" i="21"/>
  <c r="Z1236" i="21"/>
  <c r="Y1236" i="21"/>
  <c r="Y1066" i="21"/>
  <c r="Z1066" i="21"/>
  <c r="W1066" i="21"/>
  <c r="V1066" i="21"/>
  <c r="X1066" i="21"/>
  <c r="Z723" i="21"/>
  <c r="Y723" i="21"/>
  <c r="X723" i="21"/>
  <c r="W723" i="21"/>
  <c r="V723" i="21"/>
  <c r="W1924" i="21"/>
  <c r="X1924" i="21"/>
  <c r="Z1924" i="21"/>
  <c r="V1924" i="21"/>
  <c r="Y1924" i="21"/>
  <c r="X293" i="21"/>
  <c r="V293" i="21"/>
  <c r="W293" i="21"/>
  <c r="Y293" i="21"/>
  <c r="Z293" i="21"/>
  <c r="X245" i="21"/>
  <c r="Z245" i="21"/>
  <c r="V245" i="21"/>
  <c r="W245" i="21"/>
  <c r="Y245" i="21"/>
  <c r="Y497" i="21"/>
  <c r="Z497" i="21"/>
  <c r="V497" i="21"/>
  <c r="X497" i="21"/>
  <c r="W497" i="21"/>
  <c r="Z1927" i="21"/>
  <c r="V1927" i="21"/>
  <c r="W1927" i="21"/>
  <c r="X1927" i="21"/>
  <c r="Y1927" i="21"/>
  <c r="Y1912" i="21"/>
  <c r="W1912" i="21"/>
  <c r="V1912" i="21"/>
  <c r="Z1912" i="21"/>
  <c r="X1912" i="21"/>
  <c r="X1318" i="21"/>
  <c r="W1318" i="21"/>
  <c r="Y1318" i="21"/>
  <c r="V1318" i="21"/>
  <c r="Z1318" i="21"/>
  <c r="W515" i="21"/>
  <c r="Z515" i="21"/>
  <c r="V515" i="21"/>
  <c r="Y515" i="21"/>
  <c r="X515" i="21"/>
  <c r="V1558" i="21"/>
  <c r="W1558" i="21"/>
  <c r="Z1558" i="21"/>
  <c r="X1558" i="21"/>
  <c r="Y1558" i="21"/>
  <c r="X1429" i="21"/>
  <c r="V1429" i="21"/>
  <c r="W1429" i="21"/>
  <c r="Y1429" i="21"/>
  <c r="Z1429" i="21"/>
  <c r="V1472" i="21"/>
  <c r="Z1472" i="21"/>
  <c r="W1472" i="21"/>
  <c r="Y1472" i="21"/>
  <c r="X1472" i="21"/>
  <c r="Z507" i="21"/>
  <c r="Y507" i="21"/>
  <c r="V507" i="21"/>
  <c r="X507" i="21"/>
  <c r="W507" i="21"/>
  <c r="Z1136" i="21"/>
  <c r="W1136" i="21"/>
  <c r="X1136" i="21"/>
  <c r="V1136" i="21"/>
  <c r="Y1136" i="21"/>
  <c r="W15" i="21"/>
  <c r="V15" i="21"/>
  <c r="Y15" i="21"/>
  <c r="X15" i="21"/>
  <c r="Z15" i="21"/>
  <c r="X780" i="21"/>
  <c r="W780" i="21"/>
  <c r="Y780" i="21"/>
  <c r="V780" i="21"/>
  <c r="Z780" i="21"/>
  <c r="V1971" i="21"/>
  <c r="Z1971" i="21"/>
  <c r="X1971" i="21"/>
  <c r="Y1971" i="21"/>
  <c r="W1971" i="21"/>
  <c r="Z222" i="21"/>
  <c r="V222" i="21"/>
  <c r="X222" i="21"/>
  <c r="Y222" i="21"/>
  <c r="W222" i="21"/>
  <c r="Y1539" i="21"/>
  <c r="V1539" i="21"/>
  <c r="W1539" i="21"/>
  <c r="Z1539" i="21"/>
  <c r="X1539" i="21"/>
  <c r="Z636" i="21"/>
  <c r="W636" i="21"/>
  <c r="Y636" i="21"/>
  <c r="X636" i="21"/>
  <c r="V636" i="21"/>
  <c r="Z1515" i="21"/>
  <c r="Y1515" i="21"/>
  <c r="X1515" i="21"/>
  <c r="V1515" i="21"/>
  <c r="W1515" i="21"/>
  <c r="W1224" i="21"/>
  <c r="Z1224" i="21"/>
  <c r="V1224" i="21"/>
  <c r="Y1224" i="21"/>
  <c r="X1224" i="21"/>
  <c r="X875" i="21"/>
  <c r="Y875" i="21"/>
  <c r="Z875" i="21"/>
  <c r="V875" i="21"/>
  <c r="W875" i="21"/>
  <c r="X481" i="21"/>
  <c r="Z481" i="21"/>
  <c r="Y481" i="21"/>
  <c r="W481" i="21"/>
  <c r="V481" i="21"/>
  <c r="W765" i="21"/>
  <c r="V765" i="21"/>
  <c r="Y765" i="21"/>
  <c r="Z765" i="21"/>
  <c r="X765" i="21"/>
  <c r="Y578" i="21"/>
  <c r="V578" i="21"/>
  <c r="X578" i="21"/>
  <c r="Z578" i="21"/>
  <c r="W578" i="21"/>
  <c r="W697" i="21"/>
  <c r="V697" i="21"/>
  <c r="Z697" i="21"/>
  <c r="Y697" i="21"/>
  <c r="X697" i="21"/>
  <c r="Z377" i="21"/>
  <c r="Y377" i="21"/>
  <c r="W377" i="21"/>
  <c r="X377" i="21"/>
  <c r="V377" i="21"/>
  <c r="Z1596" i="21"/>
  <c r="V1596" i="21"/>
  <c r="W1596" i="21"/>
  <c r="Y1596" i="21"/>
  <c r="X1596" i="21"/>
  <c r="V1722" i="21"/>
  <c r="Y1722" i="21"/>
  <c r="W1722" i="21"/>
  <c r="X1722" i="21"/>
  <c r="Z1722" i="21"/>
  <c r="V59" i="21"/>
  <c r="Y59" i="21"/>
  <c r="X59" i="21"/>
  <c r="W59" i="21"/>
  <c r="Z59" i="21"/>
  <c r="Z1132" i="21"/>
  <c r="Y1132" i="21"/>
  <c r="W1132" i="21"/>
  <c r="X1132" i="21"/>
  <c r="V1132" i="21"/>
  <c r="W1485" i="21"/>
  <c r="X1485" i="21"/>
  <c r="V1485" i="21"/>
  <c r="Y1485" i="21"/>
  <c r="Z1485" i="21"/>
  <c r="W1133" i="21"/>
  <c r="Y1133" i="21"/>
  <c r="Z1133" i="21"/>
  <c r="V1133" i="21"/>
  <c r="X1133" i="21"/>
  <c r="Y2001" i="21"/>
  <c r="X2001" i="21"/>
  <c r="Z2001" i="21"/>
  <c r="W2001" i="21"/>
  <c r="V2001" i="21"/>
  <c r="V119" i="21"/>
  <c r="W119" i="21"/>
  <c r="Z119" i="21"/>
  <c r="Y119" i="21"/>
  <c r="X119" i="21"/>
  <c r="V1702" i="21"/>
  <c r="W1702" i="21"/>
  <c r="X1702" i="21"/>
  <c r="Z1702" i="21"/>
  <c r="Y1702" i="21"/>
  <c r="Y1288" i="21"/>
  <c r="X1288" i="21"/>
  <c r="V1288" i="21"/>
  <c r="Z1288" i="21"/>
  <c r="W1288" i="21"/>
  <c r="W1382" i="21"/>
  <c r="X1382" i="21"/>
  <c r="Z1382" i="21"/>
  <c r="Y1382" i="21"/>
  <c r="V1382" i="21"/>
  <c r="Z1643" i="21"/>
  <c r="Y1643" i="21"/>
  <c r="W1643" i="21"/>
  <c r="V1643" i="21"/>
  <c r="X1643" i="21"/>
  <c r="Y40" i="21"/>
  <c r="Z40" i="21"/>
  <c r="V40" i="21"/>
  <c r="X40" i="21"/>
  <c r="W40" i="21"/>
  <c r="X939" i="21"/>
  <c r="V939" i="21"/>
  <c r="Y939" i="21"/>
  <c r="W939" i="21"/>
  <c r="Z939" i="21"/>
  <c r="V1685" i="21"/>
  <c r="X1685" i="21"/>
  <c r="Z1685" i="21"/>
  <c r="W1685" i="21"/>
  <c r="Y1685" i="21"/>
  <c r="X1257" i="21"/>
  <c r="W1257" i="21"/>
  <c r="Y1257" i="21"/>
  <c r="V1257" i="21"/>
  <c r="Z1257" i="21"/>
  <c r="V1615" i="21"/>
  <c r="W1615" i="21"/>
  <c r="Y1615" i="21"/>
  <c r="Z1615" i="21"/>
  <c r="X1615" i="21"/>
  <c r="W743" i="21"/>
  <c r="Z743" i="21"/>
  <c r="V743" i="21"/>
  <c r="X743" i="21"/>
  <c r="Y743" i="21"/>
  <c r="Y589" i="21"/>
  <c r="X589" i="21"/>
  <c r="Z589" i="21"/>
  <c r="W589" i="21"/>
  <c r="V589" i="21"/>
  <c r="V1880" i="21"/>
  <c r="W1880" i="21"/>
  <c r="X1880" i="21"/>
  <c r="Y1880" i="21"/>
  <c r="Z1880" i="21"/>
  <c r="Z1711" i="21"/>
  <c r="Y1711" i="21"/>
  <c r="V1711" i="21"/>
  <c r="W1711" i="21"/>
  <c r="X1711" i="21"/>
  <c r="V1153" i="21"/>
  <c r="Z1153" i="21"/>
  <c r="Y1153" i="21"/>
  <c r="X1153" i="21"/>
  <c r="W1153" i="21"/>
  <c r="Y1089" i="21"/>
  <c r="Z1089" i="21"/>
  <c r="X1089" i="21"/>
  <c r="W1089" i="21"/>
  <c r="V1089" i="21"/>
  <c r="V1815" i="21"/>
  <c r="Z1815" i="21"/>
  <c r="Y1815" i="21"/>
  <c r="X1815" i="21"/>
  <c r="W1815" i="21"/>
  <c r="X491" i="21"/>
  <c r="V491" i="21"/>
  <c r="Z491" i="21"/>
  <c r="W491" i="21"/>
  <c r="Y491" i="21"/>
  <c r="X885" i="21"/>
  <c r="Y885" i="21"/>
  <c r="W885" i="21"/>
  <c r="V885" i="21"/>
  <c r="Z885" i="21"/>
  <c r="W204" i="21"/>
  <c r="V204" i="21"/>
  <c r="X204" i="21"/>
  <c r="Z204" i="21"/>
  <c r="Y204" i="21"/>
  <c r="W453" i="21"/>
  <c r="V453" i="21"/>
  <c r="Y453" i="21"/>
  <c r="Z453" i="21"/>
  <c r="X453" i="21"/>
  <c r="V1495" i="21"/>
  <c r="W1495" i="21"/>
  <c r="Y1495" i="21"/>
  <c r="Z1495" i="21"/>
  <c r="X1495" i="21"/>
  <c r="Z487" i="21"/>
  <c r="V487" i="21"/>
  <c r="X487" i="21"/>
  <c r="Y487" i="21"/>
  <c r="W487" i="21"/>
  <c r="V379" i="21"/>
  <c r="Y379" i="21"/>
  <c r="Z379" i="21"/>
  <c r="X379" i="21"/>
  <c r="W379" i="21"/>
  <c r="V297" i="21"/>
  <c r="Z297" i="21"/>
  <c r="W297" i="21"/>
  <c r="Y297" i="21"/>
  <c r="X297" i="21"/>
  <c r="V588" i="21"/>
  <c r="Y588" i="21"/>
  <c r="Z588" i="21"/>
  <c r="X588" i="21"/>
  <c r="W588" i="21"/>
  <c r="X990" i="21"/>
  <c r="Z990" i="21"/>
  <c r="W990" i="21"/>
  <c r="V990" i="21"/>
  <c r="Y990" i="21"/>
  <c r="Z130" i="21"/>
  <c r="W130" i="21"/>
  <c r="V130" i="21"/>
  <c r="X130" i="21"/>
  <c r="Y130" i="21"/>
  <c r="V1367" i="21"/>
  <c r="Y1367" i="21"/>
  <c r="Z1367" i="21"/>
  <c r="W1367" i="21"/>
  <c r="X1367" i="21"/>
  <c r="Z495" i="21"/>
  <c r="X495" i="21"/>
  <c r="V495" i="21"/>
  <c r="W495" i="21"/>
  <c r="Y495" i="21"/>
  <c r="X530" i="21"/>
  <c r="W530" i="21"/>
  <c r="V530" i="21"/>
  <c r="Y530" i="21"/>
  <c r="Z530" i="21"/>
  <c r="X311" i="21"/>
  <c r="W311" i="21"/>
  <c r="Y311" i="21"/>
  <c r="V311" i="21"/>
  <c r="Z311" i="21"/>
  <c r="X1530" i="21"/>
  <c r="W1530" i="21"/>
  <c r="Y1530" i="21"/>
  <c r="V1530" i="21"/>
  <c r="Z1530" i="21"/>
  <c r="W33" i="21"/>
  <c r="V33" i="21"/>
  <c r="Z33" i="21"/>
  <c r="Y33" i="21"/>
  <c r="X33" i="21"/>
  <c r="W78" i="21"/>
  <c r="X78" i="21"/>
  <c r="V78" i="21"/>
  <c r="Y78" i="21"/>
  <c r="Z78" i="21"/>
  <c r="V394" i="21"/>
  <c r="W394" i="21"/>
  <c r="Y394" i="21"/>
  <c r="X394" i="21"/>
  <c r="Z394" i="21"/>
  <c r="X1088" i="21"/>
  <c r="Z1088" i="21"/>
  <c r="W1088" i="21"/>
  <c r="Y1088" i="21"/>
  <c r="V1088" i="21"/>
  <c r="X928" i="21"/>
  <c r="W928" i="21"/>
  <c r="Y928" i="21"/>
  <c r="Z928" i="21"/>
  <c r="V928" i="21"/>
  <c r="Z480" i="21"/>
  <c r="V480" i="21"/>
  <c r="W480" i="21"/>
  <c r="X480" i="21"/>
  <c r="Y480" i="21"/>
  <c r="Z721" i="21"/>
  <c r="Y721" i="21"/>
  <c r="V721" i="21"/>
  <c r="X721" i="21"/>
  <c r="W721" i="21"/>
  <c r="Z205" i="21"/>
  <c r="V205" i="21"/>
  <c r="X205" i="21"/>
  <c r="Y205" i="21"/>
  <c r="W205" i="21"/>
  <c r="X405" i="21"/>
  <c r="W405" i="21"/>
  <c r="Z405" i="21"/>
  <c r="V405" i="21"/>
  <c r="Y405" i="21"/>
  <c r="W987" i="21"/>
  <c r="X987" i="21"/>
  <c r="V987" i="21"/>
  <c r="Y987" i="21"/>
  <c r="Z987" i="21"/>
  <c r="Z1699" i="21"/>
  <c r="Y1699" i="21"/>
  <c r="X1699" i="21"/>
  <c r="W1699" i="21"/>
  <c r="V1699" i="21"/>
  <c r="V1879" i="21"/>
  <c r="Y1879" i="21"/>
  <c r="Z1879" i="21"/>
  <c r="W1879" i="21"/>
  <c r="X1879" i="21"/>
  <c r="V1759" i="21"/>
  <c r="X1759" i="21"/>
  <c r="W1759" i="21"/>
  <c r="Y1759" i="21"/>
  <c r="Z1759" i="21"/>
  <c r="Z1306" i="21"/>
  <c r="Y1306" i="21"/>
  <c r="X1306" i="21"/>
  <c r="W1306" i="21"/>
  <c r="V1306" i="21"/>
  <c r="V808" i="21"/>
  <c r="Y808" i="21"/>
  <c r="Z808" i="21"/>
  <c r="W808" i="21"/>
  <c r="X808" i="21"/>
  <c r="V99" i="21"/>
  <c r="X99" i="21"/>
  <c r="W99" i="21"/>
  <c r="Z99" i="21"/>
  <c r="Y99" i="21"/>
  <c r="V257" i="21"/>
  <c r="Z257" i="21"/>
  <c r="Y257" i="21"/>
  <c r="W257" i="21"/>
  <c r="X257" i="21"/>
  <c r="V829" i="21"/>
  <c r="Y829" i="21"/>
  <c r="Z829" i="21"/>
  <c r="X829" i="21"/>
  <c r="W829" i="21"/>
  <c r="W982" i="21"/>
  <c r="X982" i="21"/>
  <c r="V982" i="21"/>
  <c r="Z982" i="21"/>
  <c r="Y982" i="21"/>
  <c r="X1139" i="21"/>
  <c r="V1139" i="21"/>
  <c r="Z1139" i="21"/>
  <c r="Y1139" i="21"/>
  <c r="W1139" i="21"/>
  <c r="W737" i="21"/>
  <c r="V737" i="21"/>
  <c r="X737" i="21"/>
  <c r="Z737" i="21"/>
  <c r="Y737" i="21"/>
  <c r="X1774" i="21"/>
  <c r="Z1774" i="21"/>
  <c r="Y1774" i="21"/>
  <c r="V1774" i="21"/>
  <c r="W1774" i="21"/>
  <c r="W1905" i="21"/>
  <c r="Y1905" i="21"/>
  <c r="X1905" i="21"/>
  <c r="Z1905" i="21"/>
  <c r="V1905" i="21"/>
  <c r="Y1193" i="21"/>
  <c r="V1193" i="21"/>
  <c r="W1193" i="21"/>
  <c r="X1193" i="21"/>
  <c r="Z1193" i="21"/>
  <c r="W1532" i="21"/>
  <c r="Z1532" i="21"/>
  <c r="X1532" i="21"/>
  <c r="Y1532" i="21"/>
  <c r="V1532" i="21"/>
  <c r="W1146" i="21"/>
  <c r="V1146" i="21"/>
  <c r="X1146" i="21"/>
  <c r="Z1146" i="21"/>
  <c r="Y1146" i="21"/>
  <c r="V1404" i="21"/>
  <c r="Y1404" i="21"/>
  <c r="W1404" i="21"/>
  <c r="Z1404" i="21"/>
  <c r="X1404" i="21"/>
  <c r="Y1059" i="21"/>
  <c r="Z1059" i="21"/>
  <c r="V1059" i="21"/>
  <c r="W1059" i="21"/>
  <c r="X1059" i="21"/>
  <c r="X1123" i="21"/>
  <c r="Y1123" i="21"/>
  <c r="Z1123" i="21"/>
  <c r="V1123" i="21"/>
  <c r="W1123" i="21"/>
  <c r="Z1950" i="21"/>
  <c r="W1950" i="21"/>
  <c r="X1950" i="21"/>
  <c r="Y1950" i="21"/>
  <c r="V1950" i="21"/>
  <c r="V1886" i="21"/>
  <c r="Z1886" i="21"/>
  <c r="X1886" i="21"/>
  <c r="W1886" i="21"/>
  <c r="Y1886" i="21"/>
  <c r="W1807" i="21"/>
  <c r="Z1807" i="21"/>
  <c r="Y1807" i="21"/>
  <c r="V1807" i="21"/>
  <c r="X1807" i="21"/>
  <c r="V1165" i="21"/>
  <c r="W1165" i="21"/>
  <c r="X1165" i="21"/>
  <c r="Z1165" i="21"/>
  <c r="Y1165" i="21"/>
  <c r="Y1018" i="21"/>
  <c r="X1018" i="21"/>
  <c r="Z1018" i="21"/>
  <c r="W1018" i="21"/>
  <c r="V1018" i="21"/>
  <c r="Z444" i="21"/>
  <c r="Y444" i="21"/>
  <c r="V444" i="21"/>
  <c r="W444" i="21"/>
  <c r="X444" i="21"/>
  <c r="Z503" i="21"/>
  <c r="X503" i="21"/>
  <c r="W503" i="21"/>
  <c r="Y503" i="21"/>
  <c r="V503" i="21"/>
  <c r="Z1112" i="21"/>
  <c r="X1112" i="21"/>
  <c r="Y1112" i="21"/>
  <c r="V1112" i="21"/>
  <c r="W1112" i="21"/>
  <c r="W339" i="21"/>
  <c r="V339" i="21"/>
  <c r="Y339" i="21"/>
  <c r="Z339" i="21"/>
  <c r="X339" i="21"/>
  <c r="Z1327" i="21"/>
  <c r="Y1327" i="21"/>
  <c r="V1327" i="21"/>
  <c r="X1327" i="21"/>
  <c r="W1327" i="21"/>
  <c r="X1938" i="21"/>
  <c r="V1938" i="21"/>
  <c r="Y1938" i="21"/>
  <c r="W1938" i="21"/>
  <c r="Z1938" i="21"/>
  <c r="X1973" i="21"/>
  <c r="V1973" i="21"/>
  <c r="W1973" i="21"/>
  <c r="Y1973" i="21"/>
  <c r="Z1973" i="21"/>
  <c r="Z1354" i="21"/>
  <c r="W1354" i="21"/>
  <c r="X1354" i="21"/>
  <c r="Y1354" i="21"/>
  <c r="V1354" i="21"/>
  <c r="V1159" i="21"/>
  <c r="X1159" i="21"/>
  <c r="Z1159" i="21"/>
  <c r="Y1159" i="21"/>
  <c r="W1159" i="21"/>
  <c r="Y112" i="21"/>
  <c r="Z112" i="21"/>
  <c r="V112" i="21"/>
  <c r="X112" i="21"/>
  <c r="W112" i="21"/>
  <c r="W1319" i="21"/>
  <c r="X1319" i="21"/>
  <c r="Y1319" i="21"/>
  <c r="Z1319" i="21"/>
  <c r="V1319" i="21"/>
  <c r="W536" i="21"/>
  <c r="X536" i="21"/>
  <c r="Y536" i="21"/>
  <c r="V536" i="21"/>
  <c r="Z536" i="21"/>
  <c r="W708" i="21"/>
  <c r="Y708" i="21"/>
  <c r="V708" i="21"/>
  <c r="X708" i="21"/>
  <c r="Z708" i="21"/>
  <c r="W1839" i="21"/>
  <c r="X1839" i="21"/>
  <c r="Z1839" i="21"/>
  <c r="V1839" i="21"/>
  <c r="Y1839" i="21"/>
  <c r="V1698" i="21"/>
  <c r="W1698" i="21"/>
  <c r="X1698" i="21"/>
  <c r="Z1698" i="21"/>
  <c r="Y1698" i="21"/>
  <c r="Y273" i="21"/>
  <c r="V273" i="21"/>
  <c r="Z273" i="21"/>
  <c r="W273" i="21"/>
  <c r="X273" i="21"/>
  <c r="Y352" i="21"/>
  <c r="X352" i="21"/>
  <c r="Z352" i="21"/>
  <c r="W352" i="21"/>
  <c r="V352" i="21"/>
  <c r="X1623" i="21"/>
  <c r="Z1623" i="21"/>
  <c r="V1623" i="21"/>
  <c r="Y1623" i="21"/>
  <c r="W1623" i="21"/>
  <c r="W1421" i="21"/>
  <c r="Z1421" i="21"/>
  <c r="V1421" i="21"/>
  <c r="X1421" i="21"/>
  <c r="Y1421" i="21"/>
  <c r="W871" i="21"/>
  <c r="Y871" i="21"/>
  <c r="X871" i="21"/>
  <c r="Z871" i="21"/>
  <c r="V871" i="21"/>
  <c r="V951" i="21"/>
  <c r="X951" i="21"/>
  <c r="Y951" i="21"/>
  <c r="Z951" i="21"/>
  <c r="W951" i="21"/>
  <c r="V611" i="21"/>
  <c r="X611" i="21"/>
  <c r="W611" i="21"/>
  <c r="Z611" i="21"/>
  <c r="Y611" i="21"/>
  <c r="V1438" i="21"/>
  <c r="X1438" i="21"/>
  <c r="Y1438" i="21"/>
  <c r="Z1438" i="21"/>
  <c r="W1438" i="21"/>
  <c r="Z1450" i="21"/>
  <c r="W1450" i="21"/>
  <c r="Y1450" i="21"/>
  <c r="X1450" i="21"/>
  <c r="V1450" i="21"/>
  <c r="W667" i="21"/>
  <c r="Z667" i="21"/>
  <c r="V667" i="21"/>
  <c r="Y667" i="21"/>
  <c r="X667" i="21"/>
  <c r="V102" i="21"/>
  <c r="W102" i="21"/>
  <c r="Z102" i="21"/>
  <c r="Y102" i="21"/>
  <c r="X102" i="21"/>
  <c r="W585" i="21"/>
  <c r="X585" i="21"/>
  <c r="V585" i="21"/>
  <c r="Y585" i="21"/>
  <c r="Z585" i="21"/>
  <c r="W736" i="21"/>
  <c r="Y736" i="21"/>
  <c r="Z736" i="21"/>
  <c r="X736" i="21"/>
  <c r="V736" i="21"/>
  <c r="V568" i="21"/>
  <c r="W568" i="21"/>
  <c r="X568" i="21"/>
  <c r="Y568" i="21"/>
  <c r="Z568" i="21"/>
  <c r="Y1622" i="21"/>
  <c r="X1622" i="21"/>
  <c r="W1622" i="21"/>
  <c r="V1622" i="21"/>
  <c r="Z1622" i="21"/>
  <c r="X896" i="21"/>
  <c r="Y896" i="21"/>
  <c r="V896" i="21"/>
  <c r="W896" i="21"/>
  <c r="Z896" i="21"/>
  <c r="Y1636" i="21"/>
  <c r="W1636" i="21"/>
  <c r="X1636" i="21"/>
  <c r="V1636" i="21"/>
  <c r="Z1636" i="21"/>
  <c r="Y371" i="21"/>
  <c r="Z371" i="21"/>
  <c r="W371" i="21"/>
  <c r="V371" i="21"/>
  <c r="X371" i="21"/>
  <c r="X1339" i="21"/>
  <c r="V1339" i="21"/>
  <c r="Z1339" i="21"/>
  <c r="Y1339" i="21"/>
  <c r="W1339" i="21"/>
  <c r="W252" i="21"/>
  <c r="X252" i="21"/>
  <c r="Y252" i="21"/>
  <c r="Z252" i="21"/>
  <c r="V252" i="21"/>
  <c r="X1124" i="21"/>
  <c r="V1124" i="21"/>
  <c r="Z1124" i="21"/>
  <c r="Y1124" i="21"/>
  <c r="W1124" i="21"/>
  <c r="X217" i="21"/>
  <c r="Y217" i="21"/>
  <c r="W217" i="21"/>
  <c r="Z217" i="21"/>
  <c r="V217" i="21"/>
  <c r="Y1211" i="21"/>
  <c r="Z1211" i="21"/>
  <c r="W1211" i="21"/>
  <c r="V1211" i="21"/>
  <c r="X1211" i="21"/>
  <c r="Y1923" i="21"/>
  <c r="X1923" i="21"/>
  <c r="Z1923" i="21"/>
  <c r="V1923" i="21"/>
  <c r="W1923" i="21"/>
  <c r="Y1094" i="21"/>
  <c r="V1094" i="21"/>
  <c r="W1094" i="21"/>
  <c r="Z1094" i="21"/>
  <c r="X1094" i="21"/>
  <c r="Z1418" i="21"/>
  <c r="Y1418" i="21"/>
  <c r="V1418" i="21"/>
  <c r="X1418" i="21"/>
  <c r="W1418" i="21"/>
  <c r="W1721" i="21"/>
  <c r="V1721" i="21"/>
  <c r="Y1721" i="21"/>
  <c r="X1721" i="21"/>
  <c r="Z1721" i="21"/>
  <c r="W527" i="21"/>
  <c r="V527" i="21"/>
  <c r="Z527" i="21"/>
  <c r="Y527" i="21"/>
  <c r="X527" i="21"/>
  <c r="Y1393" i="21"/>
  <c r="W1393" i="21"/>
  <c r="V1393" i="21"/>
  <c r="X1393" i="21"/>
  <c r="Z1393" i="21"/>
  <c r="Z1714" i="21"/>
  <c r="Y1714" i="21"/>
  <c r="V1714" i="21"/>
  <c r="X1714" i="21"/>
  <c r="W1714" i="21"/>
  <c r="W1186" i="21"/>
  <c r="Z1186" i="21"/>
  <c r="V1186" i="21"/>
  <c r="Y1186" i="21"/>
  <c r="X1186" i="21"/>
  <c r="V254" i="21"/>
  <c r="Y254" i="21"/>
  <c r="W254" i="21"/>
  <c r="X254" i="21"/>
  <c r="Z254" i="21"/>
  <c r="V319" i="21"/>
  <c r="W319" i="21"/>
  <c r="Z319" i="21"/>
  <c r="Y319" i="21"/>
  <c r="X319" i="21"/>
  <c r="W362" i="21"/>
  <c r="Z362" i="21"/>
  <c r="Y362" i="21"/>
  <c r="V362" i="21"/>
  <c r="X362" i="21"/>
  <c r="V1683" i="21"/>
  <c r="X1683" i="21"/>
  <c r="Y1683" i="21"/>
  <c r="Z1683" i="21"/>
  <c r="W1683" i="21"/>
  <c r="W1991" i="21"/>
  <c r="X1991" i="21"/>
  <c r="V1991" i="21"/>
  <c r="Z1991" i="21"/>
  <c r="Y1991" i="21"/>
  <c r="X1482" i="21"/>
  <c r="V1482" i="21"/>
  <c r="W1482" i="21"/>
  <c r="Z1482" i="21"/>
  <c r="Y1482" i="21"/>
  <c r="X571" i="21"/>
  <c r="V571" i="21"/>
  <c r="Y571" i="21"/>
  <c r="Z571" i="21"/>
  <c r="W571" i="21"/>
  <c r="V430" i="21"/>
  <c r="W430" i="21"/>
  <c r="Y430" i="21"/>
  <c r="Z430" i="21"/>
  <c r="X430" i="21"/>
  <c r="Z1014" i="21"/>
  <c r="Y1014" i="21"/>
  <c r="X1014" i="21"/>
  <c r="V1014" i="21"/>
  <c r="W1014" i="21"/>
  <c r="X1320" i="21"/>
  <c r="Y1320" i="21"/>
  <c r="V1320" i="21"/>
  <c r="W1320" i="21"/>
  <c r="Z1320" i="21"/>
  <c r="W1023" i="21"/>
  <c r="Y1023" i="21"/>
  <c r="V1023" i="21"/>
  <c r="Z1023" i="21"/>
  <c r="X1023" i="21"/>
  <c r="V1501" i="21"/>
  <c r="Z1501" i="21"/>
  <c r="X1501" i="21"/>
  <c r="Y1501" i="21"/>
  <c r="W1501" i="21"/>
  <c r="V686" i="21"/>
  <c r="W686" i="21"/>
  <c r="X686" i="21"/>
  <c r="Y686" i="21"/>
  <c r="Z686" i="21"/>
  <c r="Y655" i="21"/>
  <c r="V655" i="21"/>
  <c r="Z655" i="21"/>
  <c r="W655" i="21"/>
  <c r="X655" i="21"/>
  <c r="Y876" i="21"/>
  <c r="W876" i="21"/>
  <c r="X876" i="21"/>
  <c r="Z876" i="21"/>
  <c r="V876" i="21"/>
  <c r="V1527" i="21"/>
  <c r="Y1527" i="21"/>
  <c r="W1527" i="21"/>
  <c r="Z1527" i="21"/>
  <c r="X1527" i="21"/>
  <c r="V1928" i="21"/>
  <c r="Y1928" i="21"/>
  <c r="Z1928" i="21"/>
  <c r="X1928" i="21"/>
  <c r="W1928" i="21"/>
  <c r="V373" i="21"/>
  <c r="Y373" i="21"/>
  <c r="W373" i="21"/>
  <c r="Z373" i="21"/>
  <c r="X373" i="21"/>
  <c r="V1712" i="21"/>
  <c r="X1712" i="21"/>
  <c r="Y1712" i="21"/>
  <c r="W1712" i="21"/>
  <c r="Z1712" i="21"/>
  <c r="Z533" i="21"/>
  <c r="W533" i="21"/>
  <c r="X533" i="21"/>
  <c r="V533" i="21"/>
  <c r="Y533" i="21"/>
  <c r="Y1652" i="21"/>
  <c r="W1652" i="21"/>
  <c r="Z1652" i="21"/>
  <c r="V1652" i="21"/>
  <c r="X1652" i="21"/>
  <c r="Y674" i="21"/>
  <c r="V674" i="21"/>
  <c r="Z674" i="21"/>
  <c r="W674" i="21"/>
  <c r="X674" i="21"/>
  <c r="X1798" i="21"/>
  <c r="W1798" i="21"/>
  <c r="V1798" i="21"/>
  <c r="Z1798" i="21"/>
  <c r="Y1798" i="21"/>
  <c r="W51" i="21"/>
  <c r="V51" i="21"/>
  <c r="X51" i="21"/>
  <c r="Z51" i="21"/>
  <c r="Y51" i="21"/>
  <c r="Y182" i="21"/>
  <c r="W182" i="21"/>
  <c r="X182" i="21"/>
  <c r="V182" i="21"/>
  <c r="Z182" i="21"/>
  <c r="Z224" i="21"/>
  <c r="X224" i="21"/>
  <c r="Y224" i="21"/>
  <c r="V224" i="21"/>
  <c r="W224" i="21"/>
  <c r="X1944" i="21"/>
  <c r="Y1944" i="21"/>
  <c r="W1944" i="21"/>
  <c r="V1944" i="21"/>
  <c r="Z1944" i="21"/>
  <c r="Z1787" i="21"/>
  <c r="X1787" i="21"/>
  <c r="V1787" i="21"/>
  <c r="Y1787" i="21"/>
  <c r="W1787" i="21"/>
  <c r="W267" i="21"/>
  <c r="Z267" i="21"/>
  <c r="V267" i="21"/>
  <c r="X267" i="21"/>
  <c r="Y267" i="21"/>
  <c r="Z381" i="21"/>
  <c r="V381" i="21"/>
  <c r="Y381" i="21"/>
  <c r="X381" i="21"/>
  <c r="W381" i="21"/>
  <c r="V523" i="21"/>
  <c r="Z523" i="21"/>
  <c r="X523" i="21"/>
  <c r="Y523" i="21"/>
  <c r="W523" i="21"/>
  <c r="W1042" i="21"/>
  <c r="Z1042" i="21"/>
  <c r="V1042" i="21"/>
  <c r="Y1042" i="21"/>
  <c r="X1042" i="21"/>
  <c r="X1737" i="21"/>
  <c r="Z1737" i="21"/>
  <c r="V1737" i="21"/>
  <c r="W1737" i="21"/>
  <c r="Y1737" i="21"/>
  <c r="Z1909" i="21"/>
  <c r="V1909" i="21"/>
  <c r="X1909" i="21"/>
  <c r="W1909" i="21"/>
  <c r="Y1909" i="21"/>
  <c r="Z1799" i="21"/>
  <c r="V1799" i="21"/>
  <c r="Y1799" i="21"/>
  <c r="X1799" i="21"/>
  <c r="W1799" i="21"/>
  <c r="Z2010" i="21"/>
  <c r="Y2010" i="21"/>
  <c r="X2010" i="21"/>
  <c r="V2010" i="21"/>
  <c r="W2010" i="21"/>
  <c r="W755" i="21"/>
  <c r="X755" i="21"/>
  <c r="Y755" i="21"/>
  <c r="Z755" i="21"/>
  <c r="V755" i="21"/>
  <c r="V233" i="21"/>
  <c r="Y233" i="21"/>
  <c r="W233" i="21"/>
  <c r="Z233" i="21"/>
  <c r="X233" i="21"/>
  <c r="X670" i="21"/>
  <c r="W670" i="21"/>
  <c r="Z670" i="21"/>
  <c r="Y670" i="21"/>
  <c r="V670" i="21"/>
  <c r="W1097" i="21"/>
  <c r="Y1097" i="21"/>
  <c r="V1097" i="21"/>
  <c r="Z1097" i="21"/>
  <c r="X1097" i="21"/>
  <c r="X640" i="21"/>
  <c r="Z640" i="21"/>
  <c r="Y640" i="21"/>
  <c r="V640" i="21"/>
  <c r="W640" i="21"/>
  <c r="W1557" i="21"/>
  <c r="X1557" i="21"/>
  <c r="V1557" i="21"/>
  <c r="Y1557" i="21"/>
  <c r="Z1557" i="21"/>
  <c r="Z1843" i="21"/>
  <c r="X1843" i="21"/>
  <c r="Y1843" i="21"/>
  <c r="W1843" i="21"/>
  <c r="V1843" i="21"/>
  <c r="Y1493" i="21"/>
  <c r="X1493" i="21"/>
  <c r="V1493" i="21"/>
  <c r="W1493" i="21"/>
  <c r="Z1493" i="21"/>
  <c r="V365" i="21"/>
  <c r="Y365" i="21"/>
  <c r="X365" i="21"/>
  <c r="Z365" i="21"/>
  <c r="W365" i="21"/>
  <c r="Z1781" i="21"/>
  <c r="X1781" i="21"/>
  <c r="W1781" i="21"/>
  <c r="V1781" i="21"/>
  <c r="Y1781" i="21"/>
  <c r="Z1897" i="21"/>
  <c r="X1897" i="21"/>
  <c r="Y1897" i="21"/>
  <c r="V1897" i="21"/>
  <c r="W1897" i="21"/>
  <c r="Z1688" i="21"/>
  <c r="W1688" i="21"/>
  <c r="X1688" i="21"/>
  <c r="V1688" i="21"/>
  <c r="Y1688" i="21"/>
  <c r="V92" i="21"/>
  <c r="X92" i="21"/>
  <c r="W92" i="21"/>
  <c r="Y92" i="21"/>
  <c r="Z92" i="21"/>
  <c r="Z318" i="21"/>
  <c r="Y318" i="21"/>
  <c r="V318" i="21"/>
  <c r="W318" i="21"/>
  <c r="X318" i="21"/>
  <c r="Y194" i="21"/>
  <c r="V194" i="21"/>
  <c r="W194" i="21"/>
  <c r="Z194" i="21"/>
  <c r="X194" i="21"/>
  <c r="X219" i="21"/>
  <c r="Y219" i="21"/>
  <c r="V219" i="21"/>
  <c r="Z219" i="21"/>
  <c r="W219" i="21"/>
  <c r="Y1537" i="21"/>
  <c r="X1537" i="21"/>
  <c r="W1537" i="21"/>
  <c r="V1537" i="21"/>
  <c r="Z1537" i="21"/>
  <c r="W1229" i="21"/>
  <c r="Y1229" i="21"/>
  <c r="V1229" i="21"/>
  <c r="Z1229" i="21"/>
  <c r="X1229" i="21"/>
  <c r="X552" i="21"/>
  <c r="W552" i="21"/>
  <c r="Z552" i="21"/>
  <c r="V552" i="21"/>
  <c r="Y552" i="21"/>
  <c r="V400" i="21"/>
  <c r="Z400" i="21"/>
  <c r="Y400" i="21"/>
  <c r="W400" i="21"/>
  <c r="X400" i="21"/>
  <c r="X1866" i="21"/>
  <c r="V1866" i="21"/>
  <c r="Z1866" i="21"/>
  <c r="W1866" i="21"/>
  <c r="Y1866" i="21"/>
  <c r="Y1813" i="21"/>
  <c r="V1813" i="21"/>
  <c r="Z1813" i="21"/>
  <c r="W1813" i="21"/>
  <c r="X1813" i="21"/>
  <c r="V1381" i="21"/>
  <c r="X1381" i="21"/>
  <c r="Z1381" i="21"/>
  <c r="W1381" i="21"/>
  <c r="Y1381" i="21"/>
  <c r="X1309" i="21"/>
  <c r="W1309" i="21"/>
  <c r="Y1309" i="21"/>
  <c r="Z1309" i="21"/>
  <c r="V1309" i="21"/>
  <c r="W1906" i="21"/>
  <c r="X1906" i="21"/>
  <c r="V1906" i="21"/>
  <c r="Y1906" i="21"/>
  <c r="Z1906" i="21"/>
  <c r="Z1038" i="21"/>
  <c r="W1038" i="21"/>
  <c r="Y1038" i="21"/>
  <c r="X1038" i="21"/>
  <c r="V1038" i="21"/>
  <c r="W97" i="21"/>
  <c r="V97" i="21"/>
  <c r="Z97" i="21"/>
  <c r="Y97" i="21"/>
  <c r="X97" i="21"/>
  <c r="Z546" i="21"/>
  <c r="V546" i="21"/>
  <c r="X546" i="21"/>
  <c r="Y546" i="21"/>
  <c r="W546" i="21"/>
  <c r="V450" i="21"/>
  <c r="X450" i="21"/>
  <c r="Y450" i="21"/>
  <c r="W450" i="21"/>
  <c r="Z450" i="21"/>
  <c r="W1577" i="21"/>
  <c r="Z1577" i="21"/>
  <c r="V1577" i="21"/>
  <c r="Y1577" i="21"/>
  <c r="X1577" i="21"/>
  <c r="X1910" i="21"/>
  <c r="Z1910" i="21"/>
  <c r="W1910" i="21"/>
  <c r="Y1910" i="21"/>
  <c r="V1910" i="21"/>
  <c r="V1494" i="21"/>
  <c r="Y1494" i="21"/>
  <c r="W1494" i="21"/>
  <c r="X1494" i="21"/>
  <c r="Z1494" i="21"/>
  <c r="Z1115" i="21"/>
  <c r="V1115" i="21"/>
  <c r="W1115" i="21"/>
  <c r="Y1115" i="21"/>
  <c r="X1115" i="21"/>
  <c r="X54" i="21"/>
  <c r="Z54" i="21"/>
  <c r="W54" i="21"/>
  <c r="Y54" i="21"/>
  <c r="V54" i="21"/>
  <c r="W1459" i="21"/>
  <c r="X1459" i="21"/>
  <c r="V1459" i="21"/>
  <c r="Y1459" i="21"/>
  <c r="Z1459" i="21"/>
  <c r="V648" i="21"/>
  <c r="W648" i="21"/>
  <c r="Z648" i="21"/>
  <c r="X648" i="21"/>
  <c r="Y648" i="21"/>
  <c r="Y1563" i="21"/>
  <c r="Z1563" i="21"/>
  <c r="V1563" i="21"/>
  <c r="W1563" i="21"/>
  <c r="X1563" i="21"/>
  <c r="Y509" i="21"/>
  <c r="X509" i="21"/>
  <c r="V509" i="21"/>
  <c r="W509" i="21"/>
  <c r="Z509" i="21"/>
  <c r="W947" i="21"/>
  <c r="X947" i="21"/>
  <c r="Z947" i="21"/>
  <c r="V947" i="21"/>
  <c r="Y947" i="21"/>
  <c r="W683" i="21"/>
  <c r="Z683" i="21"/>
  <c r="X683" i="21"/>
  <c r="Y683" i="21"/>
  <c r="V683" i="21"/>
  <c r="Z1680" i="21"/>
  <c r="V1680" i="21"/>
  <c r="Y1680" i="21"/>
  <c r="W1680" i="21"/>
  <c r="X1680" i="21"/>
  <c r="V960" i="21"/>
  <c r="Z960" i="21"/>
  <c r="W960" i="21"/>
  <c r="X960" i="21"/>
  <c r="Y960" i="21"/>
  <c r="X981" i="21"/>
  <c r="Z981" i="21"/>
  <c r="Y981" i="21"/>
  <c r="V981" i="21"/>
  <c r="W981" i="21"/>
  <c r="X1742" i="21"/>
  <c r="V1742" i="21"/>
  <c r="Y1742" i="21"/>
  <c r="Z1742" i="21"/>
  <c r="W1742" i="21"/>
  <c r="Z861" i="21"/>
  <c r="X861" i="21"/>
  <c r="Y861" i="21"/>
  <c r="V861" i="21"/>
  <c r="W861" i="21"/>
  <c r="Y1600" i="21"/>
  <c r="X1600" i="21"/>
  <c r="W1600" i="21"/>
  <c r="Z1600" i="21"/>
  <c r="V1600" i="21"/>
  <c r="V1504" i="21"/>
  <c r="W1504" i="21"/>
  <c r="Y1504" i="21"/>
  <c r="Z1504" i="21"/>
  <c r="X1504" i="21"/>
  <c r="Y1237" i="21"/>
  <c r="Z1237" i="21"/>
  <c r="W1237" i="21"/>
  <c r="X1237" i="21"/>
  <c r="V1237" i="21"/>
  <c r="V1841" i="21"/>
  <c r="Y1841" i="21"/>
  <c r="W1841" i="21"/>
  <c r="Z1841" i="21"/>
  <c r="X1841" i="21"/>
  <c r="Z466" i="21"/>
  <c r="Y466" i="21"/>
  <c r="X466" i="21"/>
  <c r="W466" i="21"/>
  <c r="V466" i="21"/>
  <c r="W1534" i="21"/>
  <c r="V1534" i="21"/>
  <c r="Z1534" i="21"/>
  <c r="X1534" i="21"/>
  <c r="Y1534" i="21"/>
  <c r="Z1267" i="21"/>
  <c r="W1267" i="21"/>
  <c r="X1267" i="21"/>
  <c r="Y1267" i="21"/>
  <c r="V1267" i="21"/>
  <c r="X1998" i="21"/>
  <c r="W1998" i="21"/>
  <c r="V1998" i="21"/>
  <c r="Y1998" i="21"/>
  <c r="Z1998" i="21"/>
  <c r="Z385" i="21"/>
  <c r="V385" i="21"/>
  <c r="W385" i="21"/>
  <c r="X385" i="21"/>
  <c r="Y385" i="21"/>
  <c r="V1333" i="21"/>
  <c r="Y1333" i="21"/>
  <c r="Z1333" i="21"/>
  <c r="X1333" i="21"/>
  <c r="W1333" i="21"/>
  <c r="V1488" i="21"/>
  <c r="W1488" i="21"/>
  <c r="X1488" i="21"/>
  <c r="Y1488" i="21"/>
  <c r="Z1488" i="21"/>
  <c r="X1487" i="21"/>
  <c r="Z1487" i="21"/>
  <c r="V1487" i="21"/>
  <c r="Y1487" i="21"/>
  <c r="W1487" i="21"/>
  <c r="X1832" i="21"/>
  <c r="W1832" i="21"/>
  <c r="Y1832" i="21"/>
  <c r="V1832" i="21"/>
  <c r="Z1832" i="21"/>
  <c r="Y1347" i="21"/>
  <c r="W1347" i="21"/>
  <c r="X1347" i="21"/>
  <c r="V1347" i="21"/>
  <c r="Z1347" i="21"/>
  <c r="W334" i="21"/>
  <c r="Z334" i="21"/>
  <c r="V334" i="21"/>
  <c r="X334" i="21"/>
  <c r="Y334" i="21"/>
  <c r="W889" i="21"/>
  <c r="Y889" i="21"/>
  <c r="Z889" i="21"/>
  <c r="V889" i="21"/>
  <c r="X889" i="21"/>
  <c r="V1079" i="21"/>
  <c r="W1079" i="21"/>
  <c r="X1079" i="21"/>
  <c r="Z1079" i="21"/>
  <c r="Y1079" i="21"/>
  <c r="Y56" i="21"/>
  <c r="X56" i="21"/>
  <c r="W56" i="21"/>
  <c r="V56" i="21"/>
  <c r="Z56" i="21"/>
  <c r="Z959" i="21"/>
  <c r="W959" i="21"/>
  <c r="Y959" i="21"/>
  <c r="V959" i="21"/>
  <c r="X959" i="21"/>
  <c r="X1635" i="21"/>
  <c r="W1635" i="21"/>
  <c r="Z1635" i="21"/>
  <c r="Y1635" i="21"/>
  <c r="V1635" i="21"/>
  <c r="W1190" i="21"/>
  <c r="Z1190" i="21"/>
  <c r="V1190" i="21"/>
  <c r="X1190" i="21"/>
  <c r="Y1190" i="21"/>
  <c r="X840" i="21"/>
  <c r="Z840" i="21"/>
  <c r="W840" i="21"/>
  <c r="Y840" i="21"/>
  <c r="V840" i="21"/>
  <c r="Y1526" i="21"/>
  <c r="W1526" i="21"/>
  <c r="Z1526" i="21"/>
  <c r="X1526" i="21"/>
  <c r="V1526" i="21"/>
  <c r="X1323" i="21"/>
  <c r="V1323" i="21"/>
  <c r="Z1323" i="21"/>
  <c r="Y1323" i="21"/>
  <c r="W1323" i="21"/>
  <c r="Z1182" i="21"/>
  <c r="W1182" i="21"/>
  <c r="X1182" i="21"/>
  <c r="V1182" i="21"/>
  <c r="Y1182" i="21"/>
  <c r="V1435" i="21"/>
  <c r="W1435" i="21"/>
  <c r="Y1435" i="21"/>
  <c r="X1435" i="21"/>
  <c r="Z1435" i="21"/>
  <c r="Z869" i="21"/>
  <c r="X869" i="21"/>
  <c r="V869" i="21"/>
  <c r="W869" i="21"/>
  <c r="Y869" i="21"/>
  <c r="V933" i="21"/>
  <c r="X933" i="21"/>
  <c r="Y933" i="21"/>
  <c r="Z933" i="21"/>
  <c r="W933" i="21"/>
  <c r="W1727" i="21"/>
  <c r="V1727" i="21"/>
  <c r="Z1727" i="21"/>
  <c r="Y1727" i="21"/>
  <c r="X1727" i="21"/>
  <c r="Z1821" i="21"/>
  <c r="W1821" i="21"/>
  <c r="X1821" i="21"/>
  <c r="V1821" i="21"/>
  <c r="Y1821" i="21"/>
  <c r="Y620" i="21"/>
  <c r="X620" i="21"/>
  <c r="W620" i="21"/>
  <c r="Z620" i="21"/>
  <c r="V620" i="21"/>
  <c r="Y338" i="21"/>
  <c r="X338" i="21"/>
  <c r="V338" i="21"/>
  <c r="W338" i="21"/>
  <c r="Z338" i="21"/>
  <c r="V1369" i="21"/>
  <c r="Z1369" i="21"/>
  <c r="X1369" i="21"/>
  <c r="Y1369" i="21"/>
  <c r="W1369" i="21"/>
  <c r="V490" i="21"/>
  <c r="Z490" i="21"/>
  <c r="W490" i="21"/>
  <c r="Y490" i="21"/>
  <c r="X490" i="21"/>
  <c r="Y1822" i="21"/>
  <c r="W1822" i="21"/>
  <c r="Z1822" i="21"/>
  <c r="V1822" i="21"/>
  <c r="X1822" i="21"/>
  <c r="W1572" i="21"/>
  <c r="X1572" i="21"/>
  <c r="V1572" i="21"/>
  <c r="Z1572" i="21"/>
  <c r="Y1572" i="21"/>
  <c r="Y1997" i="21"/>
  <c r="Z1997" i="21"/>
  <c r="W1997" i="21"/>
  <c r="X1997" i="21"/>
  <c r="V1997" i="21"/>
  <c r="Y797" i="21"/>
  <c r="Z797" i="21"/>
  <c r="V797" i="21"/>
  <c r="X797" i="21"/>
  <c r="W797" i="21"/>
  <c r="Z1982" i="21"/>
  <c r="Y1982" i="21"/>
  <c r="X1982" i="21"/>
  <c r="V1982" i="21"/>
  <c r="W1982" i="21"/>
  <c r="V441" i="21"/>
  <c r="Z441" i="21"/>
  <c r="Y441" i="21"/>
  <c r="W441" i="21"/>
  <c r="X441" i="21"/>
  <c r="Z994" i="21"/>
  <c r="Y994" i="21"/>
  <c r="X994" i="21"/>
  <c r="V994" i="21"/>
  <c r="W994" i="21"/>
  <c r="Y699" i="21"/>
  <c r="W699" i="21"/>
  <c r="V699" i="21"/>
  <c r="Z699" i="21"/>
  <c r="X699" i="21"/>
  <c r="W142" i="21"/>
  <c r="Z142" i="21"/>
  <c r="X142" i="21"/>
  <c r="Y142" i="21"/>
  <c r="V142" i="21"/>
  <c r="X1117" i="21"/>
  <c r="Y1117" i="21"/>
  <c r="V1117" i="21"/>
  <c r="Z1117" i="21"/>
  <c r="W1117" i="21"/>
  <c r="X1730" i="21"/>
  <c r="Y1730" i="21"/>
  <c r="Z1730" i="21"/>
  <c r="W1730" i="21"/>
  <c r="V1730" i="21"/>
  <c r="V1028" i="21"/>
  <c r="Y1028" i="21"/>
  <c r="W1028" i="21"/>
  <c r="X1028" i="21"/>
  <c r="Z1028" i="21"/>
  <c r="V1255" i="21"/>
  <c r="Y1255" i="21"/>
  <c r="X1255" i="21"/>
  <c r="W1255" i="21"/>
  <c r="Z1255" i="21"/>
  <c r="V1128" i="21"/>
  <c r="X1128" i="21"/>
  <c r="Y1128" i="21"/>
  <c r="W1128" i="21"/>
  <c r="Z1128" i="21"/>
  <c r="W464" i="21"/>
  <c r="Y464" i="21"/>
  <c r="X464" i="21"/>
  <c r="V464" i="21"/>
  <c r="Z464" i="21"/>
  <c r="V268" i="21"/>
  <c r="X268" i="21"/>
  <c r="W268" i="21"/>
  <c r="Y268" i="21"/>
  <c r="Z268" i="21"/>
  <c r="Y748" i="21"/>
  <c r="V748" i="21"/>
  <c r="X748" i="21"/>
  <c r="W748" i="21"/>
  <c r="Z748" i="21"/>
  <c r="Y328" i="21"/>
  <c r="X328" i="21"/>
  <c r="V328" i="21"/>
  <c r="Z328" i="21"/>
  <c r="W328" i="21"/>
  <c r="X888" i="21"/>
  <c r="W888" i="21"/>
  <c r="V888" i="21"/>
  <c r="Z888" i="21"/>
  <c r="Y888" i="21"/>
  <c r="V494" i="21"/>
  <c r="Z494" i="21"/>
  <c r="Y494" i="21"/>
  <c r="X494" i="21"/>
  <c r="W494" i="21"/>
  <c r="X50" i="21"/>
  <c r="V50" i="21"/>
  <c r="W50" i="21"/>
  <c r="Z50" i="21"/>
  <c r="Y50" i="21"/>
  <c r="W1105" i="21"/>
  <c r="X1105" i="21"/>
  <c r="V1105" i="21"/>
  <c r="Z1105" i="21"/>
  <c r="Y1105" i="21"/>
  <c r="Y1298" i="21"/>
  <c r="Z1298" i="21"/>
  <c r="X1298" i="21"/>
  <c r="V1298" i="21"/>
  <c r="W1298" i="21"/>
  <c r="W1935" i="21"/>
  <c r="X1935" i="21"/>
  <c r="Z1935" i="21"/>
  <c r="V1935" i="21"/>
  <c r="Y1935" i="21"/>
  <c r="Z623" i="21"/>
  <c r="W623" i="21"/>
  <c r="X623" i="21"/>
  <c r="V623" i="21"/>
  <c r="Y623" i="21"/>
  <c r="Y1883" i="21"/>
  <c r="X1883" i="21"/>
  <c r="Z1883" i="21"/>
  <c r="W1883" i="21"/>
  <c r="V1883" i="21"/>
  <c r="V632" i="21"/>
  <c r="Z632" i="21"/>
  <c r="X632" i="21"/>
  <c r="W632" i="21"/>
  <c r="Y632" i="21"/>
  <c r="V1519" i="21"/>
  <c r="X1519" i="21"/>
  <c r="Z1519" i="21"/>
  <c r="W1519" i="21"/>
  <c r="Y1519" i="21"/>
  <c r="X985" i="21"/>
  <c r="W985" i="21"/>
  <c r="V985" i="21"/>
  <c r="Z985" i="21"/>
  <c r="Y985" i="21"/>
  <c r="W1922" i="21"/>
  <c r="X1922" i="21"/>
  <c r="V1922" i="21"/>
  <c r="Z1922" i="21"/>
  <c r="Y1922" i="21"/>
  <c r="V1766" i="21"/>
  <c r="W1766" i="21"/>
  <c r="Y1766" i="21"/>
  <c r="X1766" i="21"/>
  <c r="Z1766" i="21"/>
  <c r="Y1900" i="21"/>
  <c r="W1900" i="21"/>
  <c r="Z1900" i="21"/>
  <c r="X1900" i="21"/>
  <c r="V1900" i="21"/>
  <c r="Z210" i="21"/>
  <c r="W210" i="21"/>
  <c r="Y210" i="21"/>
  <c r="X210" i="21"/>
  <c r="V210" i="21"/>
  <c r="Y1312" i="21"/>
  <c r="W1312" i="21"/>
  <c r="Z1312" i="21"/>
  <c r="V1312" i="21"/>
  <c r="X1312" i="21"/>
  <c r="W2004" i="21"/>
  <c r="Z2004" i="21"/>
  <c r="X2004" i="21"/>
  <c r="Y2004" i="21"/>
  <c r="V2004" i="21"/>
  <c r="W1849" i="21"/>
  <c r="Z1849" i="21"/>
  <c r="V1849" i="21"/>
  <c r="X1849" i="21"/>
  <c r="Y1849" i="21"/>
  <c r="Z867" i="21"/>
  <c r="X867" i="21"/>
  <c r="Y867" i="21"/>
  <c r="V867" i="21"/>
  <c r="W867" i="21"/>
  <c r="Z1363" i="21"/>
  <c r="Y1363" i="21"/>
  <c r="V1363" i="21"/>
  <c r="X1363" i="21"/>
  <c r="W1363" i="21"/>
  <c r="Y1192" i="21"/>
  <c r="X1192" i="21"/>
  <c r="V1192" i="21"/>
  <c r="Z1192" i="21"/>
  <c r="W1192" i="21"/>
  <c r="V157" i="21"/>
  <c r="Y157" i="21"/>
  <c r="X157" i="21"/>
  <c r="Z157" i="21"/>
  <c r="W157" i="21"/>
  <c r="Y526" i="21"/>
  <c r="Z526" i="21"/>
  <c r="V526" i="21"/>
  <c r="W526" i="21"/>
  <c r="X526" i="21"/>
  <c r="V753" i="21"/>
  <c r="W753" i="21"/>
  <c r="Z753" i="21"/>
  <c r="Y753" i="21"/>
  <c r="X753" i="21"/>
  <c r="X14" i="21"/>
  <c r="Y14" i="21"/>
  <c r="Z14" i="21"/>
  <c r="V14" i="21"/>
  <c r="W14" i="21"/>
  <c r="V1562" i="21"/>
  <c r="X1562" i="21"/>
  <c r="Z1562" i="21"/>
  <c r="Y1562" i="21"/>
  <c r="W1562" i="21"/>
  <c r="V327" i="21"/>
  <c r="W327" i="21"/>
  <c r="Z327" i="21"/>
  <c r="Y327" i="21"/>
  <c r="X327" i="21"/>
  <c r="Z84" i="21"/>
  <c r="Y84" i="21"/>
  <c r="W84" i="21"/>
  <c r="X84" i="21"/>
  <c r="V84" i="21"/>
  <c r="W202" i="21"/>
  <c r="Y202" i="21"/>
  <c r="X202" i="21"/>
  <c r="Z202" i="21"/>
  <c r="V202" i="21"/>
  <c r="X980" i="21"/>
  <c r="Y980" i="21"/>
  <c r="W980" i="21"/>
  <c r="V980" i="21"/>
  <c r="Z980" i="21"/>
  <c r="X1769" i="21"/>
  <c r="Z1769" i="21"/>
  <c r="W1769" i="21"/>
  <c r="V1769" i="21"/>
  <c r="Y1769" i="21"/>
  <c r="X75" i="21"/>
  <c r="Y75" i="21"/>
  <c r="V75" i="21"/>
  <c r="Z75" i="21"/>
  <c r="W75" i="21"/>
  <c r="Y718" i="21"/>
  <c r="V718" i="21"/>
  <c r="Z718" i="21"/>
  <c r="X718" i="21"/>
  <c r="W718" i="21"/>
  <c r="Y1996" i="21"/>
  <c r="W1996" i="21"/>
  <c r="X1996" i="21"/>
  <c r="V1996" i="21"/>
  <c r="Z1996" i="21"/>
  <c r="W1818" i="21"/>
  <c r="X1818" i="21"/>
  <c r="V1818" i="21"/>
  <c r="Z1818" i="21"/>
  <c r="Y1818" i="21"/>
  <c r="X60" i="21"/>
  <c r="V60" i="21"/>
  <c r="W60" i="21"/>
  <c r="Y60" i="21"/>
  <c r="Z60" i="21"/>
  <c r="W1011" i="21"/>
  <c r="V1011" i="21"/>
  <c r="Z1011" i="21"/>
  <c r="Y1011" i="21"/>
  <c r="X1011" i="21"/>
  <c r="W715" i="21"/>
  <c r="Z715" i="21"/>
  <c r="V715" i="21"/>
  <c r="X715" i="21"/>
  <c r="Y715" i="21"/>
  <c r="Y1870" i="21"/>
  <c r="Z1870" i="21"/>
  <c r="X1870" i="21"/>
  <c r="W1870" i="21"/>
  <c r="V1870" i="21"/>
  <c r="X908" i="21"/>
  <c r="W908" i="21"/>
  <c r="Y908" i="21"/>
  <c r="Z908" i="21"/>
  <c r="V908" i="21"/>
  <c r="X847" i="21"/>
  <c r="Z847" i="21"/>
  <c r="V847" i="21"/>
  <c r="W847" i="21"/>
  <c r="Y847" i="21"/>
  <c r="V27" i="21"/>
  <c r="Y27" i="21"/>
  <c r="X27" i="21"/>
  <c r="W27" i="21"/>
  <c r="Z27" i="21"/>
  <c r="Y1961" i="21"/>
  <c r="Z1961" i="21"/>
  <c r="V1961" i="21"/>
  <c r="X1961" i="21"/>
  <c r="W1961" i="21"/>
  <c r="Z1687" i="21"/>
  <c r="X1687" i="21"/>
  <c r="V1687" i="21"/>
  <c r="W1687" i="21"/>
  <c r="Y1687" i="21"/>
  <c r="V416" i="21"/>
  <c r="Z416" i="21"/>
  <c r="X416" i="21"/>
  <c r="W416" i="21"/>
  <c r="Y416" i="21"/>
  <c r="X1542" i="21"/>
  <c r="Y1542" i="21"/>
  <c r="W1542" i="21"/>
  <c r="Z1542" i="21"/>
  <c r="V1542" i="21"/>
  <c r="Z1021" i="21"/>
  <c r="W1021" i="21"/>
  <c r="Y1021" i="21"/>
  <c r="V1021" i="21"/>
  <c r="X1021" i="21"/>
  <c r="V1778" i="21"/>
  <c r="W1778" i="21"/>
  <c r="Y1778" i="21"/>
  <c r="X1778" i="21"/>
  <c r="Z1778" i="21"/>
  <c r="X954" i="21"/>
  <c r="W954" i="21"/>
  <c r="Z954" i="21"/>
  <c r="Y954" i="21"/>
  <c r="V954" i="21"/>
  <c r="Z1772" i="21"/>
  <c r="V1772" i="21"/>
  <c r="Y1772" i="21"/>
  <c r="W1772" i="21"/>
  <c r="X1772" i="21"/>
  <c r="V711" i="21"/>
  <c r="Z711" i="21"/>
  <c r="W711" i="21"/>
  <c r="Y711" i="21"/>
  <c r="X711" i="21"/>
  <c r="Z1535" i="21"/>
  <c r="V1535" i="21"/>
  <c r="X1535" i="21"/>
  <c r="Y1535" i="21"/>
  <c r="W1535" i="21"/>
  <c r="W1410" i="21"/>
  <c r="V1410" i="21"/>
  <c r="Y1410" i="21"/>
  <c r="Z1410" i="21"/>
  <c r="X1410" i="21"/>
  <c r="Z874" i="21"/>
  <c r="Y874" i="21"/>
  <c r="V874" i="21"/>
  <c r="W874" i="21"/>
  <c r="X874" i="21"/>
  <c r="X838" i="21"/>
  <c r="Z838" i="21"/>
  <c r="W838" i="21"/>
  <c r="Y838" i="21"/>
  <c r="V838" i="21"/>
  <c r="Y414" i="21"/>
  <c r="Z414" i="21"/>
  <c r="X414" i="21"/>
  <c r="V414" i="21"/>
  <c r="W414" i="21"/>
  <c r="Y1864" i="21"/>
  <c r="W1864" i="21"/>
  <c r="X1864" i="21"/>
  <c r="V1864" i="21"/>
  <c r="Z1864" i="21"/>
  <c r="W566" i="21"/>
  <c r="Y566" i="21"/>
  <c r="X566" i="21"/>
  <c r="V566" i="21"/>
  <c r="Z566" i="21"/>
  <c r="Y187" i="21"/>
  <c r="X187" i="21"/>
  <c r="W187" i="21"/>
  <c r="Z187" i="21"/>
  <c r="V187" i="21"/>
  <c r="W404" i="21"/>
  <c r="V404" i="21"/>
  <c r="Y404" i="21"/>
  <c r="Z404" i="21"/>
  <c r="X404" i="21"/>
  <c r="W1830" i="21"/>
  <c r="Y1830" i="21"/>
  <c r="X1830" i="21"/>
  <c r="Z1830" i="21"/>
  <c r="V1830" i="21"/>
  <c r="X1046" i="21"/>
  <c r="V1046" i="21"/>
  <c r="Y1046" i="21"/>
  <c r="Z1046" i="21"/>
  <c r="W1046" i="21"/>
  <c r="X337" i="21"/>
  <c r="W337" i="21"/>
  <c r="Y337" i="21"/>
  <c r="Z337" i="21"/>
  <c r="V337" i="21"/>
  <c r="X1437" i="21"/>
  <c r="V1437" i="21"/>
  <c r="Z1437" i="21"/>
  <c r="Y1437" i="21"/>
  <c r="W1437" i="21"/>
  <c r="V139" i="21"/>
  <c r="Z139" i="21"/>
  <c r="W139" i="21"/>
  <c r="Y139" i="21"/>
  <c r="X139" i="21"/>
  <c r="Y315" i="21"/>
  <c r="X315" i="21"/>
  <c r="W315" i="21"/>
  <c r="Z315" i="21"/>
  <c r="V315" i="21"/>
  <c r="X1060" i="21"/>
  <c r="W1060" i="21"/>
  <c r="Z1060" i="21"/>
  <c r="Y1060" i="21"/>
  <c r="V1060" i="21"/>
  <c r="X1499" i="21"/>
  <c r="Z1499" i="21"/>
  <c r="W1499" i="21"/>
  <c r="V1499" i="21"/>
  <c r="Y1499" i="21"/>
  <c r="Z1755" i="21"/>
  <c r="X1755" i="21"/>
  <c r="Y1755" i="21"/>
  <c r="W1755" i="21"/>
  <c r="V1755" i="21"/>
  <c r="Z678" i="21"/>
  <c r="Y678" i="21"/>
  <c r="X678" i="21"/>
  <c r="W678" i="21"/>
  <c r="V678" i="21"/>
  <c r="Y1979" i="21"/>
  <c r="Z1979" i="21"/>
  <c r="V1979" i="21"/>
  <c r="W1979" i="21"/>
  <c r="X1979" i="21"/>
  <c r="Z310" i="21"/>
  <c r="V310" i="21"/>
  <c r="W310" i="21"/>
  <c r="Y310" i="21"/>
  <c r="X310" i="21"/>
  <c r="V1726" i="21"/>
  <c r="Y1726" i="21"/>
  <c r="Z1726" i="21"/>
  <c r="W1726" i="21"/>
  <c r="X1726" i="21"/>
  <c r="Y863" i="21"/>
  <c r="X863" i="21"/>
  <c r="V863" i="21"/>
  <c r="Z863" i="21"/>
  <c r="W863" i="21"/>
  <c r="Z1544" i="21"/>
  <c r="W1544" i="21"/>
  <c r="X1544" i="21"/>
  <c r="V1544" i="21"/>
  <c r="Y1544" i="21"/>
  <c r="Z605" i="21"/>
  <c r="Y605" i="21"/>
  <c r="V605" i="21"/>
  <c r="W605" i="21"/>
  <c r="X605" i="21"/>
  <c r="V1564" i="21"/>
  <c r="Z1564" i="21"/>
  <c r="Y1564" i="21"/>
  <c r="W1564" i="21"/>
  <c r="X1564" i="21"/>
  <c r="V1222" i="21"/>
  <c r="W1222" i="21"/>
  <c r="X1222" i="21"/>
  <c r="Y1222" i="21"/>
  <c r="Z1222" i="21"/>
  <c r="Z470" i="21"/>
  <c r="W470" i="21"/>
  <c r="V470" i="21"/>
  <c r="X470" i="21"/>
  <c r="Y470" i="21"/>
  <c r="W1417" i="21"/>
  <c r="V1417" i="21"/>
  <c r="X1417" i="21"/>
  <c r="Z1417" i="21"/>
  <c r="Y1417" i="21"/>
  <c r="Z189" i="21"/>
  <c r="V189" i="21"/>
  <c r="Y189" i="21"/>
  <c r="W189" i="21"/>
  <c r="X189" i="21"/>
  <c r="X67" i="21"/>
  <c r="Y67" i="21"/>
  <c r="W67" i="21"/>
  <c r="V67" i="21"/>
  <c r="Z67" i="21"/>
  <c r="Y277" i="21"/>
  <c r="X277" i="21"/>
  <c r="V277" i="21"/>
  <c r="Z277" i="21"/>
  <c r="W277" i="21"/>
  <c r="Z1371" i="21"/>
  <c r="Y1371" i="21"/>
  <c r="X1371" i="21"/>
  <c r="V1371" i="21"/>
  <c r="W1371" i="21"/>
  <c r="Y11" i="21"/>
  <c r="V11" i="21"/>
  <c r="Z11" i="21"/>
  <c r="W11" i="21"/>
  <c r="X11" i="21"/>
  <c r="X1931" i="21"/>
  <c r="W1931" i="21"/>
  <c r="Z1931" i="21"/>
  <c r="V1931" i="21"/>
  <c r="Y1931" i="21"/>
  <c r="X1645" i="21"/>
  <c r="V1645" i="21"/>
  <c r="Z1645" i="21"/>
  <c r="Y1645" i="21"/>
  <c r="W1645" i="21"/>
  <c r="X499" i="21"/>
  <c r="Z499" i="21"/>
  <c r="V499" i="21"/>
  <c r="Y499" i="21"/>
  <c r="W499" i="21"/>
  <c r="V1479" i="21"/>
  <c r="W1479" i="21"/>
  <c r="X1479" i="21"/>
  <c r="Y1479" i="21"/>
  <c r="Z1479" i="21"/>
  <c r="Z1845" i="21"/>
  <c r="Y1845" i="21"/>
  <c r="X1845" i="21"/>
  <c r="V1845" i="21"/>
  <c r="W1845" i="21"/>
  <c r="Y915" i="21"/>
  <c r="V915" i="21"/>
  <c r="W915" i="21"/>
  <c r="X915" i="21"/>
  <c r="Z915" i="21"/>
  <c r="V1725" i="21"/>
  <c r="Y1725" i="21"/>
  <c r="Z1725" i="21"/>
  <c r="W1725" i="21"/>
  <c r="X1725" i="21"/>
  <c r="Z467" i="21"/>
  <c r="X467" i="21"/>
  <c r="W467" i="21"/>
  <c r="Y467" i="21"/>
  <c r="V467" i="21"/>
  <c r="W324" i="21"/>
  <c r="V324" i="21"/>
  <c r="Z324" i="21"/>
  <c r="Y324" i="21"/>
  <c r="X324" i="21"/>
  <c r="W634" i="21"/>
  <c r="V634" i="21"/>
  <c r="Y634" i="21"/>
  <c r="X634" i="21"/>
  <c r="Z634" i="21"/>
  <c r="W1768" i="21"/>
  <c r="Z1768" i="21"/>
  <c r="Y1768" i="21"/>
  <c r="X1768" i="21"/>
  <c r="V1768" i="21"/>
  <c r="X1297" i="21"/>
  <c r="Z1297" i="21"/>
  <c r="V1297" i="21"/>
  <c r="W1297" i="21"/>
  <c r="Y1297" i="21"/>
  <c r="X1963" i="21"/>
  <c r="Z1963" i="21"/>
  <c r="Y1963" i="21"/>
  <c r="V1963" i="21"/>
  <c r="W1963" i="21"/>
  <c r="W1400" i="21"/>
  <c r="X1400" i="21"/>
  <c r="Y1400" i="21"/>
  <c r="Z1400" i="21"/>
  <c r="V1400" i="21"/>
  <c r="Z1625" i="21"/>
  <c r="W1625" i="21"/>
  <c r="X1625" i="21"/>
  <c r="V1625" i="21"/>
  <c r="Y1625" i="21"/>
  <c r="W1903" i="21"/>
  <c r="V1903" i="21"/>
  <c r="Z1903" i="21"/>
  <c r="Y1903" i="21"/>
  <c r="X1903" i="21"/>
  <c r="Z428" i="21"/>
  <c r="V428" i="21"/>
  <c r="W428" i="21"/>
  <c r="Y428" i="21"/>
  <c r="X428" i="21"/>
  <c r="W1292" i="21"/>
  <c r="V1292" i="21"/>
  <c r="Y1292" i="21"/>
  <c r="Z1292" i="21"/>
  <c r="X1292" i="21"/>
  <c r="Z325" i="21"/>
  <c r="X325" i="21"/>
  <c r="V325" i="21"/>
  <c r="Y325" i="21"/>
  <c r="W325" i="21"/>
  <c r="W1444" i="21"/>
  <c r="Y1444" i="21"/>
  <c r="V1444" i="21"/>
  <c r="X1444" i="21"/>
  <c r="Z1444" i="21"/>
  <c r="Z1984" i="21"/>
  <c r="V1984" i="21"/>
  <c r="W1984" i="21"/>
  <c r="X1984" i="21"/>
  <c r="Y1984" i="21"/>
  <c r="W1118" i="21"/>
  <c r="V1118" i="21"/>
  <c r="Y1118" i="21"/>
  <c r="X1118" i="21"/>
  <c r="Z1118" i="21"/>
  <c r="W397" i="21"/>
  <c r="Y397" i="21"/>
  <c r="V397" i="21"/>
  <c r="X397" i="21"/>
  <c r="Z397" i="21"/>
  <c r="W279" i="21"/>
  <c r="V279" i="21"/>
  <c r="Y279" i="21"/>
  <c r="Z279" i="21"/>
  <c r="X279" i="21"/>
  <c r="X100" i="21"/>
  <c r="Y100" i="21"/>
  <c r="W100" i="21"/>
  <c r="Z100" i="21"/>
  <c r="V100" i="21"/>
  <c r="W1302" i="21"/>
  <c r="X1302" i="21"/>
  <c r="Y1302" i="21"/>
  <c r="Z1302" i="21"/>
  <c r="V1302" i="21"/>
  <c r="W821" i="21"/>
  <c r="X821" i="21"/>
  <c r="V821" i="21"/>
  <c r="Y821" i="21"/>
  <c r="Z821" i="21"/>
  <c r="Z604" i="21"/>
  <c r="Y604" i="21"/>
  <c r="W604" i="21"/>
  <c r="X604" i="21"/>
  <c r="V604" i="21"/>
  <c r="X1907" i="21"/>
  <c r="V1907" i="21"/>
  <c r="Z1907" i="21"/>
  <c r="W1907" i="21"/>
  <c r="Y1907" i="21"/>
  <c r="V850" i="21"/>
  <c r="Y850" i="21"/>
  <c r="X850" i="21"/>
  <c r="Z850" i="21"/>
  <c r="W850" i="21"/>
  <c r="X174" i="21"/>
  <c r="Z174" i="21"/>
  <c r="V174" i="21"/>
  <c r="W174" i="21"/>
  <c r="Y174" i="21"/>
  <c r="V336" i="21"/>
  <c r="Y336" i="21"/>
  <c r="Z336" i="21"/>
  <c r="X336" i="21"/>
  <c r="W336" i="21"/>
  <c r="Z1321" i="21"/>
  <c r="W1321" i="21"/>
  <c r="Y1321" i="21"/>
  <c r="V1321" i="21"/>
  <c r="X1321" i="21"/>
  <c r="Y1707" i="21"/>
  <c r="X1707" i="21"/>
  <c r="W1707" i="21"/>
  <c r="V1707" i="21"/>
  <c r="Z1707" i="21"/>
  <c r="W1157" i="21"/>
  <c r="X1157" i="21"/>
  <c r="Z1157" i="21"/>
  <c r="V1157" i="21"/>
  <c r="Y1157" i="21"/>
  <c r="X1043" i="21"/>
  <c r="Y1043" i="21"/>
  <c r="W1043" i="21"/>
  <c r="Z1043" i="21"/>
  <c r="V1043" i="21"/>
  <c r="V745" i="21"/>
  <c r="Z745" i="21"/>
  <c r="X745" i="21"/>
  <c r="Y745" i="21"/>
  <c r="W745" i="21"/>
  <c r="X96" i="21"/>
  <c r="Y96" i="21"/>
  <c r="W96" i="21"/>
  <c r="V96" i="21"/>
  <c r="Z96" i="21"/>
  <c r="W1073" i="21"/>
  <c r="Y1073" i="21"/>
  <c r="Z1073" i="21"/>
  <c r="V1073" i="21"/>
  <c r="X1073" i="21"/>
  <c r="V372" i="21"/>
  <c r="Z372" i="21"/>
  <c r="Y372" i="21"/>
  <c r="X372" i="21"/>
  <c r="W372" i="21"/>
  <c r="W643" i="21"/>
  <c r="Z643" i="21"/>
  <c r="V643" i="21"/>
  <c r="Y643" i="21"/>
  <c r="X643" i="21"/>
  <c r="X1389" i="21"/>
  <c r="V1389" i="21"/>
  <c r="W1389" i="21"/>
  <c r="Y1389" i="21"/>
  <c r="Z1389" i="21"/>
  <c r="V621" i="21"/>
  <c r="Y621" i="21"/>
  <c r="W621" i="21"/>
  <c r="X621" i="21"/>
  <c r="Z621" i="21"/>
  <c r="X597" i="21"/>
  <c r="Y597" i="21"/>
  <c r="V597" i="21"/>
  <c r="W597" i="21"/>
  <c r="Z597" i="21"/>
  <c r="W1467" i="21"/>
  <c r="Y1467" i="21"/>
  <c r="X1467" i="21"/>
  <c r="Z1467" i="21"/>
  <c r="V1467" i="21"/>
  <c r="W675" i="21"/>
  <c r="Y675" i="21"/>
  <c r="V675" i="21"/>
  <c r="Z675" i="21"/>
  <c r="X675" i="21"/>
  <c r="X87" i="21"/>
  <c r="W87" i="21"/>
  <c r="V87" i="21"/>
  <c r="Y87" i="21"/>
  <c r="Z87" i="21"/>
  <c r="Y238" i="21"/>
  <c r="V238" i="21"/>
  <c r="X238" i="21"/>
  <c r="Z238" i="21"/>
  <c r="W238" i="21"/>
  <c r="Z1095" i="21"/>
  <c r="X1095" i="21"/>
  <c r="Y1095" i="21"/>
  <c r="W1095" i="21"/>
  <c r="V1095" i="21"/>
  <c r="Z965" i="21"/>
  <c r="Y965" i="21"/>
  <c r="W965" i="21"/>
  <c r="X965" i="21"/>
  <c r="V965" i="21"/>
  <c r="Z1415" i="21"/>
  <c r="W1415" i="21"/>
  <c r="X1415" i="21"/>
  <c r="V1415" i="21"/>
  <c r="Y1415" i="21"/>
  <c r="V1362" i="21"/>
  <c r="X1362" i="21"/>
  <c r="Z1362" i="21"/>
  <c r="Y1362" i="21"/>
  <c r="W1362" i="21"/>
  <c r="V1992" i="21"/>
  <c r="Y1992" i="21"/>
  <c r="X1992" i="21"/>
  <c r="Z1992" i="21"/>
  <c r="W1992" i="21"/>
  <c r="W532" i="21"/>
  <c r="Z532" i="21"/>
  <c r="V532" i="21"/>
  <c r="X532" i="21"/>
  <c r="Y532" i="21"/>
  <c r="Z1919" i="21"/>
  <c r="Y1919" i="21"/>
  <c r="V1919" i="21"/>
  <c r="X1919" i="21"/>
  <c r="W1919" i="21"/>
  <c r="W1568" i="21"/>
  <c r="V1568" i="21"/>
  <c r="Z1568" i="21"/>
  <c r="X1568" i="21"/>
  <c r="Y1568" i="21"/>
  <c r="Y1732" i="21"/>
  <c r="V1732" i="21"/>
  <c r="X1732" i="21"/>
  <c r="Z1732" i="21"/>
  <c r="W1732" i="21"/>
  <c r="Z304" i="21"/>
  <c r="X304" i="21"/>
  <c r="V304" i="21"/>
  <c r="W304" i="21"/>
  <c r="Y304" i="21"/>
  <c r="Y1820" i="21"/>
  <c r="W1820" i="21"/>
  <c r="Z1820" i="21"/>
  <c r="V1820" i="21"/>
  <c r="X1820" i="21"/>
  <c r="V143" i="21"/>
  <c r="Y143" i="21"/>
  <c r="W143" i="21"/>
  <c r="Z143" i="21"/>
  <c r="X143" i="21"/>
  <c r="Z242" i="21"/>
  <c r="Y242" i="21"/>
  <c r="W242" i="21"/>
  <c r="X242" i="21"/>
  <c r="V242" i="21"/>
  <c r="W247" i="21"/>
  <c r="Y247" i="21"/>
  <c r="V247" i="21"/>
  <c r="Z247" i="21"/>
  <c r="X247" i="21"/>
  <c r="Y760" i="21"/>
  <c r="V760" i="21"/>
  <c r="X760" i="21"/>
  <c r="W760" i="21"/>
  <c r="Z760" i="21"/>
  <c r="W1749" i="21"/>
  <c r="V1749" i="21"/>
  <c r="Y1749" i="21"/>
  <c r="X1749" i="21"/>
  <c r="Z1749" i="21"/>
  <c r="Y549" i="21"/>
  <c r="W549" i="21"/>
  <c r="V549" i="21"/>
  <c r="X549" i="21"/>
  <c r="Z549" i="21"/>
  <c r="V1177" i="21"/>
  <c r="Z1177" i="21"/>
  <c r="X1177" i="21"/>
  <c r="W1177" i="21"/>
  <c r="Y1177" i="21"/>
  <c r="Z776" i="21"/>
  <c r="W776" i="21"/>
  <c r="X776" i="21"/>
  <c r="Y776" i="21"/>
  <c r="V776" i="21"/>
  <c r="X722" i="21"/>
  <c r="Y722" i="21"/>
  <c r="Z722" i="21"/>
  <c r="V722" i="21"/>
  <c r="W722" i="21"/>
  <c r="V382" i="21"/>
  <c r="Y382" i="21"/>
  <c r="Z382" i="21"/>
  <c r="W382" i="21"/>
  <c r="X382" i="21"/>
  <c r="W55" i="21"/>
  <c r="X55" i="21"/>
  <c r="V55" i="21"/>
  <c r="Y55" i="21"/>
  <c r="Z55" i="21"/>
  <c r="X32" i="21"/>
  <c r="W32" i="21"/>
  <c r="Z32" i="21"/>
  <c r="V32" i="21"/>
  <c r="Y32" i="21"/>
  <c r="X783" i="21"/>
  <c r="W783" i="21"/>
  <c r="Z783" i="21"/>
  <c r="Y783" i="21"/>
  <c r="V783" i="21"/>
  <c r="Y1846" i="21"/>
  <c r="X1846" i="21"/>
  <c r="Z1846" i="21"/>
  <c r="V1846" i="21"/>
  <c r="W1846" i="21"/>
  <c r="Z940" i="21"/>
  <c r="X940" i="21"/>
  <c r="V940" i="21"/>
  <c r="Y940" i="21"/>
  <c r="W940" i="21"/>
  <c r="Y993" i="21"/>
  <c r="W993" i="21"/>
  <c r="X993" i="21"/>
  <c r="V993" i="21"/>
  <c r="Z993" i="21"/>
  <c r="W1406" i="21"/>
  <c r="Y1406" i="21"/>
  <c r="X1406" i="21"/>
  <c r="Z1406" i="21"/>
  <c r="V1406" i="21"/>
  <c r="W121" i="21"/>
  <c r="X121" i="21"/>
  <c r="Z121" i="21"/>
  <c r="Y121" i="21"/>
  <c r="V121" i="21"/>
  <c r="Z921" i="21"/>
  <c r="Y921" i="21"/>
  <c r="V921" i="21"/>
  <c r="X921" i="21"/>
  <c r="W921" i="21"/>
  <c r="X300" i="21"/>
  <c r="W300" i="21"/>
  <c r="Z300" i="21"/>
  <c r="Y300" i="21"/>
  <c r="V300" i="21"/>
  <c r="Z666" i="21"/>
  <c r="Y666" i="21"/>
  <c r="W666" i="21"/>
  <c r="V666" i="21"/>
  <c r="X666" i="21"/>
  <c r="X795" i="21"/>
  <c r="Y795" i="21"/>
  <c r="V795" i="21"/>
  <c r="W795" i="21"/>
  <c r="Z795" i="21"/>
  <c r="W1368" i="21"/>
  <c r="X1368" i="21"/>
  <c r="V1368" i="21"/>
  <c r="Y1368" i="21"/>
  <c r="Z1368" i="21"/>
  <c r="Z1286" i="21"/>
  <c r="W1286" i="21"/>
  <c r="X1286" i="21"/>
  <c r="Y1286" i="21"/>
  <c r="V1286" i="21"/>
  <c r="W811" i="21"/>
  <c r="Z811" i="21"/>
  <c r="X811" i="21"/>
  <c r="Y811" i="21"/>
  <c r="V811" i="21"/>
  <c r="Z395" i="21"/>
  <c r="V395" i="21"/>
  <c r="Y395" i="21"/>
  <c r="W395" i="21"/>
  <c r="X395" i="21"/>
  <c r="Z70" i="21"/>
  <c r="W70" i="21"/>
  <c r="V70" i="21"/>
  <c r="X70" i="21"/>
  <c r="Y70" i="21"/>
  <c r="Y190" i="21"/>
  <c r="Z190" i="21"/>
  <c r="W190" i="21"/>
  <c r="V190" i="21"/>
  <c r="X190" i="21"/>
  <c r="W651" i="21"/>
  <c r="X651" i="21"/>
  <c r="Y651" i="21"/>
  <c r="V651" i="21"/>
  <c r="Z651" i="21"/>
  <c r="W391" i="21"/>
  <c r="V391" i="21"/>
  <c r="Y391" i="21"/>
  <c r="Z391" i="21"/>
  <c r="X391" i="21"/>
  <c r="Y826" i="21"/>
  <c r="X826" i="21"/>
  <c r="W826" i="21"/>
  <c r="Z826" i="21"/>
  <c r="V826" i="21"/>
  <c r="Z1246" i="21"/>
  <c r="W1246" i="21"/>
  <c r="V1246" i="21"/>
  <c r="Y1246" i="21"/>
  <c r="X1246" i="21"/>
  <c r="X163" i="21"/>
  <c r="Z163" i="21"/>
  <c r="V163" i="21"/>
  <c r="Y163" i="21"/>
  <c r="W163" i="21"/>
  <c r="W845" i="21"/>
  <c r="Z845" i="21"/>
  <c r="V845" i="21"/>
  <c r="Y845" i="21"/>
  <c r="X845" i="21"/>
  <c r="Y873" i="21"/>
  <c r="Z873" i="21"/>
  <c r="V873" i="21"/>
  <c r="X873" i="21"/>
  <c r="W873" i="21"/>
  <c r="V449" i="21"/>
  <c r="Z449" i="21"/>
  <c r="X449" i="21"/>
  <c r="W449" i="21"/>
  <c r="Y449" i="21"/>
  <c r="Z1719" i="21"/>
  <c r="W1719" i="21"/>
  <c r="Y1719" i="21"/>
  <c r="X1719" i="21"/>
  <c r="V1719" i="21"/>
  <c r="Y603" i="21"/>
  <c r="Z603" i="21"/>
  <c r="V603" i="21"/>
  <c r="X603" i="21"/>
  <c r="W603" i="21"/>
  <c r="Y236" i="21"/>
  <c r="Z236" i="21"/>
  <c r="W236" i="21"/>
  <c r="X236" i="21"/>
  <c r="V236" i="21"/>
  <c r="Y1356" i="21"/>
  <c r="X1356" i="21"/>
  <c r="Z1356" i="21"/>
  <c r="W1356" i="21"/>
  <c r="V1356" i="21"/>
  <c r="V1364" i="21"/>
  <c r="X1364" i="21"/>
  <c r="Z1364" i="21"/>
  <c r="Y1364" i="21"/>
  <c r="W1364" i="21"/>
  <c r="Z101" i="21"/>
  <c r="V101" i="21"/>
  <c r="Y101" i="21"/>
  <c r="W101" i="21"/>
  <c r="X101" i="21"/>
  <c r="Z1546" i="21"/>
  <c r="Y1546" i="21"/>
  <c r="V1546" i="21"/>
  <c r="W1546" i="21"/>
  <c r="X1546" i="21"/>
  <c r="Y286" i="21"/>
  <c r="X286" i="21"/>
  <c r="Z286" i="21"/>
  <c r="V286" i="21"/>
  <c r="W286" i="21"/>
  <c r="Z1069" i="21"/>
  <c r="W1069" i="21"/>
  <c r="Y1069" i="21"/>
  <c r="V1069" i="21"/>
  <c r="X1069" i="21"/>
  <c r="W426" i="21"/>
  <c r="Z426" i="21"/>
  <c r="V426" i="21"/>
  <c r="X426" i="21"/>
  <c r="Y426" i="21"/>
  <c r="Z1945" i="21"/>
  <c r="V1945" i="21"/>
  <c r="W1945" i="21"/>
  <c r="Y1945" i="21"/>
  <c r="X1945" i="21"/>
  <c r="X584" i="21"/>
  <c r="Z584" i="21"/>
  <c r="V584" i="21"/>
  <c r="Y584" i="21"/>
  <c r="W584" i="21"/>
  <c r="Z1855" i="21"/>
  <c r="V1855" i="21"/>
  <c r="X1855" i="21"/>
  <c r="Y1855" i="21"/>
  <c r="W1855" i="21"/>
  <c r="V1045" i="21"/>
  <c r="Y1045" i="21"/>
  <c r="Z1045" i="21"/>
  <c r="X1045" i="21"/>
  <c r="W1045" i="21"/>
  <c r="V1701" i="21"/>
  <c r="W1701" i="21"/>
  <c r="Z1701" i="21"/>
  <c r="X1701" i="21"/>
  <c r="Y1701" i="21"/>
  <c r="V283" i="21"/>
  <c r="Z283" i="21"/>
  <c r="W283" i="21"/>
  <c r="Y283" i="21"/>
  <c r="X283" i="21"/>
  <c r="V1396" i="21"/>
  <c r="W1396" i="21"/>
  <c r="Z1396" i="21"/>
  <c r="Y1396" i="21"/>
  <c r="X1396" i="21"/>
  <c r="W447" i="21"/>
  <c r="Y447" i="21"/>
  <c r="Z447" i="21"/>
  <c r="V447" i="21"/>
  <c r="X447" i="21"/>
  <c r="Z1420" i="21"/>
  <c r="V1420" i="21"/>
  <c r="W1420" i="21"/>
  <c r="X1420" i="21"/>
  <c r="Y1420" i="21"/>
  <c r="Z1051" i="21"/>
  <c r="X1051" i="21"/>
  <c r="V1051" i="21"/>
  <c r="Y1051" i="21"/>
  <c r="W1051" i="21"/>
  <c r="Z356" i="21"/>
  <c r="W356" i="21"/>
  <c r="V356" i="21"/>
  <c r="Y356" i="21"/>
  <c r="X356" i="21"/>
  <c r="W762" i="21"/>
  <c r="Y762" i="21"/>
  <c r="V762" i="21"/>
  <c r="X762" i="21"/>
  <c r="Z762" i="21"/>
  <c r="Z1276" i="21"/>
  <c r="Y1276" i="21"/>
  <c r="V1276" i="21"/>
  <c r="W1276" i="21"/>
  <c r="X1276" i="21"/>
  <c r="W403" i="21"/>
  <c r="X403" i="21"/>
  <c r="Y403" i="21"/>
  <c r="Z403" i="21"/>
  <c r="V403" i="21"/>
  <c r="X1053" i="21"/>
  <c r="W1053" i="21"/>
  <c r="V1053" i="21"/>
  <c r="Z1053" i="21"/>
  <c r="Y1053" i="21"/>
  <c r="Y953" i="21"/>
  <c r="X953" i="21"/>
  <c r="W953" i="21"/>
  <c r="V953" i="21"/>
  <c r="Z953" i="21"/>
  <c r="V1723" i="21"/>
  <c r="Z1723" i="21"/>
  <c r="W1723" i="21"/>
  <c r="Y1723" i="21"/>
  <c r="X1723" i="21"/>
  <c r="W1372" i="21"/>
  <c r="Y1372" i="21"/>
  <c r="V1372" i="21"/>
  <c r="X1372" i="21"/>
  <c r="Z1372" i="21"/>
  <c r="X1589" i="21"/>
  <c r="Z1589" i="21"/>
  <c r="V1589" i="21"/>
  <c r="W1589" i="21"/>
  <c r="Y1589" i="21"/>
  <c r="Y631" i="21"/>
  <c r="Z631" i="21"/>
  <c r="W631" i="21"/>
  <c r="V631" i="21"/>
  <c r="X631" i="21"/>
  <c r="Z1394" i="21"/>
  <c r="V1394" i="21"/>
  <c r="Y1394" i="21"/>
  <c r="W1394" i="21"/>
  <c r="X1394" i="21"/>
  <c r="V1869" i="21"/>
  <c r="Z1869" i="21"/>
  <c r="W1869" i="21"/>
  <c r="Y1869" i="21"/>
  <c r="X1869" i="21"/>
  <c r="Y925" i="21"/>
  <c r="X925" i="21"/>
  <c r="Z925" i="21"/>
  <c r="V925" i="21"/>
  <c r="W925" i="21"/>
  <c r="X557" i="21"/>
  <c r="Z557" i="21"/>
  <c r="Y557" i="21"/>
  <c r="V557" i="21"/>
  <c r="W557" i="21"/>
  <c r="Z559" i="21"/>
  <c r="X559" i="21"/>
  <c r="Y559" i="21"/>
  <c r="W559" i="21"/>
  <c r="V559" i="21"/>
  <c r="Z1874" i="21"/>
  <c r="X1874" i="21"/>
  <c r="Y1874" i="21"/>
  <c r="V1874" i="21"/>
  <c r="W1874" i="21"/>
  <c r="X20" i="21"/>
  <c r="V20" i="21"/>
  <c r="Y20" i="21"/>
  <c r="Z20" i="21"/>
  <c r="W20" i="21"/>
  <c r="W853" i="21"/>
  <c r="Z853" i="21"/>
  <c r="X853" i="21"/>
  <c r="V853" i="21"/>
  <c r="Y853" i="21"/>
  <c r="W91" i="21"/>
  <c r="Y91" i="21"/>
  <c r="Z91" i="21"/>
  <c r="V91" i="21"/>
  <c r="X91" i="21"/>
  <c r="W1134" i="21"/>
  <c r="Z1134" i="21"/>
  <c r="V1134" i="21"/>
  <c r="Y1134" i="21"/>
  <c r="X1134" i="21"/>
  <c r="V1032" i="21"/>
  <c r="W1032" i="21"/>
  <c r="X1032" i="21"/>
  <c r="Y1032" i="21"/>
  <c r="Z1032" i="21"/>
  <c r="X798" i="21"/>
  <c r="V798" i="21"/>
  <c r="Z798" i="21"/>
  <c r="Y798" i="21"/>
  <c r="W798" i="21"/>
  <c r="W34" i="21"/>
  <c r="Z34" i="21"/>
  <c r="V34" i="21"/>
  <c r="Y34" i="21"/>
  <c r="X34" i="21"/>
  <c r="W459" i="21"/>
  <c r="X459" i="21"/>
  <c r="Z459" i="21"/>
  <c r="V459" i="21"/>
  <c r="Y459" i="21"/>
  <c r="Y698" i="21"/>
  <c r="V698" i="21"/>
  <c r="X698" i="21"/>
  <c r="W698" i="21"/>
  <c r="Z698" i="21"/>
  <c r="X296" i="21"/>
  <c r="Y296" i="21"/>
  <c r="V296" i="21"/>
  <c r="W296" i="21"/>
  <c r="Z296" i="21"/>
  <c r="V1958" i="21"/>
  <c r="Y1958" i="21"/>
  <c r="W1958" i="21"/>
  <c r="X1958" i="21"/>
  <c r="Z1958" i="21"/>
  <c r="W902" i="21"/>
  <c r="Z902" i="21"/>
  <c r="X902" i="21"/>
  <c r="Y902" i="21"/>
  <c r="V902" i="21"/>
  <c r="X967" i="21"/>
  <c r="V967" i="21"/>
  <c r="Z967" i="21"/>
  <c r="Y967" i="21"/>
  <c r="W967" i="21"/>
  <c r="Y476" i="21"/>
  <c r="X476" i="21"/>
  <c r="W476" i="21"/>
  <c r="Z476" i="21"/>
  <c r="V476" i="21"/>
  <c r="W825" i="21"/>
  <c r="X825" i="21"/>
  <c r="Y825" i="21"/>
  <c r="Z825" i="21"/>
  <c r="V825" i="21"/>
  <c r="W1786" i="21"/>
  <c r="V1786" i="21"/>
  <c r="Z1786" i="21"/>
  <c r="X1786" i="21"/>
  <c r="Y1786" i="21"/>
  <c r="W846" i="21"/>
  <c r="Y846" i="21"/>
  <c r="V846" i="21"/>
  <c r="Z846" i="21"/>
  <c r="X846" i="21"/>
  <c r="Z794" i="21"/>
  <c r="X794" i="21"/>
  <c r="W794" i="21"/>
  <c r="Y794" i="21"/>
  <c r="V794" i="21"/>
  <c r="V1591" i="21"/>
  <c r="Z1591" i="21"/>
  <c r="W1591" i="21"/>
  <c r="Y1591" i="21"/>
  <c r="X1591" i="21"/>
  <c r="V1789" i="21"/>
  <c r="W1789" i="21"/>
  <c r="X1789" i="21"/>
  <c r="Y1789" i="21"/>
  <c r="Z1789" i="21"/>
  <c r="X488" i="21"/>
  <c r="V488" i="21"/>
  <c r="W488" i="21"/>
  <c r="Y488" i="21"/>
  <c r="Z488" i="21"/>
  <c r="Y971" i="21"/>
  <c r="V971" i="21"/>
  <c r="X971" i="21"/>
  <c r="Z971" i="21"/>
  <c r="W971" i="21"/>
  <c r="V259" i="21"/>
  <c r="Y259" i="21"/>
  <c r="Z259" i="21"/>
  <c r="W259" i="21"/>
  <c r="X259" i="21"/>
  <c r="X1370" i="21"/>
  <c r="Y1370" i="21"/>
  <c r="Z1370" i="21"/>
  <c r="V1370" i="21"/>
  <c r="W1370" i="21"/>
  <c r="Z1198" i="21"/>
  <c r="W1198" i="21"/>
  <c r="V1198" i="21"/>
  <c r="Y1198" i="21"/>
  <c r="X1198" i="21"/>
  <c r="Z209" i="21"/>
  <c r="V209" i="21"/>
  <c r="W209" i="21"/>
  <c r="Y209" i="21"/>
  <c r="X209" i="21"/>
  <c r="Z1169" i="21"/>
  <c r="Y1169" i="21"/>
  <c r="V1169" i="21"/>
  <c r="X1169" i="21"/>
  <c r="W1169" i="21"/>
  <c r="X39" i="21"/>
  <c r="V39" i="21"/>
  <c r="Z39" i="21"/>
  <c r="W39" i="21"/>
  <c r="Y39" i="21"/>
  <c r="X714" i="21"/>
  <c r="Y714" i="21"/>
  <c r="Z714" i="21"/>
  <c r="V714" i="21"/>
  <c r="W714" i="21"/>
  <c r="V564" i="21"/>
  <c r="Y564" i="21"/>
  <c r="Z564" i="21"/>
  <c r="W564" i="21"/>
  <c r="X564" i="21"/>
  <c r="W1026" i="21"/>
  <c r="Z1026" i="21"/>
  <c r="Y1026" i="21"/>
  <c r="V1026" i="21"/>
  <c r="X1026" i="21"/>
  <c r="V1579" i="21"/>
  <c r="Z1579" i="21"/>
  <c r="W1579" i="21"/>
  <c r="X1579" i="21"/>
  <c r="Y1579" i="21"/>
  <c r="X547" i="21"/>
  <c r="Y547" i="21"/>
  <c r="W547" i="21"/>
  <c r="Z547" i="21"/>
  <c r="V547" i="21"/>
  <c r="X493" i="21"/>
  <c r="W493" i="21"/>
  <c r="Y493" i="21"/>
  <c r="V493" i="21"/>
  <c r="Z493" i="21"/>
  <c r="Z1565" i="21"/>
  <c r="X1565" i="21"/>
  <c r="V1565" i="21"/>
  <c r="W1565" i="21"/>
  <c r="Y1565" i="21"/>
  <c r="Y1223" i="21"/>
  <c r="Z1223" i="21"/>
  <c r="W1223" i="21"/>
  <c r="V1223" i="21"/>
  <c r="X1223" i="21"/>
  <c r="X460" i="21"/>
  <c r="Y460" i="21"/>
  <c r="Z460" i="21"/>
  <c r="V460" i="21"/>
  <c r="W460" i="21"/>
  <c r="Y813" i="21"/>
  <c r="W813" i="21"/>
  <c r="Z813" i="21"/>
  <c r="V813" i="21"/>
  <c r="X813" i="21"/>
  <c r="X278" i="21"/>
  <c r="Z278" i="21"/>
  <c r="W278" i="21"/>
  <c r="Y278" i="21"/>
  <c r="V278" i="21"/>
  <c r="W1803" i="21"/>
  <c r="X1803" i="21"/>
  <c r="Y1803" i="21"/>
  <c r="V1803" i="21"/>
  <c r="Z1803" i="21"/>
  <c r="Z200" i="21"/>
  <c r="W200" i="21"/>
  <c r="X200" i="21"/>
  <c r="Y200" i="21"/>
  <c r="V200" i="21"/>
  <c r="Z1933" i="21"/>
  <c r="X1933" i="21"/>
  <c r="W1933" i="21"/>
  <c r="Y1933" i="21"/>
  <c r="V1933" i="21"/>
  <c r="X805" i="21"/>
  <c r="Z805" i="21"/>
  <c r="V805" i="21"/>
  <c r="Y805" i="21"/>
  <c r="W805" i="21"/>
  <c r="X1981" i="21"/>
  <c r="Y1981" i="21"/>
  <c r="W1981" i="21"/>
  <c r="Z1981" i="21"/>
  <c r="V1981" i="21"/>
  <c r="X199" i="21"/>
  <c r="V199" i="21"/>
  <c r="Y199" i="21"/>
  <c r="W199" i="21"/>
  <c r="Z199" i="21"/>
  <c r="W1407" i="21"/>
  <c r="Z1407" i="21"/>
  <c r="X1407" i="21"/>
  <c r="Y1407" i="21"/>
  <c r="V1407" i="21"/>
  <c r="Y1738" i="21"/>
  <c r="X1738" i="21"/>
  <c r="V1738" i="21"/>
  <c r="W1738" i="21"/>
  <c r="Z1738" i="21"/>
  <c r="Y384" i="21"/>
  <c r="V384" i="21"/>
  <c r="Z384" i="21"/>
  <c r="X384" i="21"/>
  <c r="W384" i="21"/>
  <c r="Y1506" i="21"/>
  <c r="V1506" i="21"/>
  <c r="X1506" i="21"/>
  <c r="Z1506" i="21"/>
  <c r="W1506" i="21"/>
  <c r="Y1263" i="21"/>
  <c r="W1263" i="21"/>
  <c r="V1263" i="21"/>
  <c r="X1263" i="21"/>
  <c r="Z1263" i="21"/>
  <c r="Z759" i="21"/>
  <c r="W759" i="21"/>
  <c r="Y759" i="21"/>
  <c r="X759" i="21"/>
  <c r="V759" i="21"/>
  <c r="V396" i="21"/>
  <c r="Z396" i="21"/>
  <c r="W396" i="21"/>
  <c r="Y396" i="21"/>
  <c r="X396" i="21"/>
  <c r="Y898" i="21"/>
  <c r="V898" i="21"/>
  <c r="Z898" i="21"/>
  <c r="W898" i="21"/>
  <c r="X898" i="21"/>
  <c r="Z1250" i="21"/>
  <c r="Y1250" i="21"/>
  <c r="V1250" i="21"/>
  <c r="X1250" i="21"/>
  <c r="W1250" i="21"/>
  <c r="X528" i="21"/>
  <c r="W528" i="21"/>
  <c r="V528" i="21"/>
  <c r="Y528" i="21"/>
  <c r="Z528" i="21"/>
  <c r="Y744" i="21"/>
  <c r="Z744" i="21"/>
  <c r="V744" i="21"/>
  <c r="X744" i="21"/>
  <c r="W744" i="21"/>
  <c r="X882" i="21"/>
  <c r="Z882" i="21"/>
  <c r="V882" i="21"/>
  <c r="Y882" i="21"/>
  <c r="W882" i="21"/>
  <c r="X1570" i="21"/>
  <c r="Y1570" i="21"/>
  <c r="V1570" i="21"/>
  <c r="Z1570" i="21"/>
  <c r="W1570" i="21"/>
  <c r="X1064" i="21"/>
  <c r="Y1064" i="21"/>
  <c r="Z1064" i="21"/>
  <c r="W1064" i="21"/>
  <c r="V1064" i="21"/>
  <c r="V188" i="21"/>
  <c r="Z188" i="21"/>
  <c r="W188" i="21"/>
  <c r="X188" i="21"/>
  <c r="Y188" i="21"/>
  <c r="W176" i="21"/>
  <c r="Y176" i="21"/>
  <c r="Z176" i="21"/>
  <c r="V176" i="21"/>
  <c r="X176" i="21"/>
  <c r="Y1681" i="21"/>
  <c r="Z1681" i="21"/>
  <c r="W1681" i="21"/>
  <c r="X1681" i="21"/>
  <c r="V1681" i="21"/>
  <c r="W1456" i="21"/>
  <c r="V1456" i="21"/>
  <c r="Z1456" i="21"/>
  <c r="X1456" i="21"/>
  <c r="Y1456" i="21"/>
  <c r="Z1860" i="21"/>
  <c r="V1860" i="21"/>
  <c r="X1860" i="21"/>
  <c r="W1860" i="21"/>
  <c r="Y1860" i="21"/>
  <c r="Z1071" i="21"/>
  <c r="X1071" i="21"/>
  <c r="V1071" i="21"/>
  <c r="W1071" i="21"/>
  <c r="Y1071" i="21"/>
  <c r="X1144" i="21"/>
  <c r="W1144" i="21"/>
  <c r="Y1144" i="21"/>
  <c r="V1144" i="21"/>
  <c r="Z1144" i="21"/>
  <c r="Y1376" i="21"/>
  <c r="Z1376" i="21"/>
  <c r="W1376" i="21"/>
  <c r="X1376" i="21"/>
  <c r="V1376" i="21"/>
  <c r="Y764" i="21"/>
  <c r="V764" i="21"/>
  <c r="Z764" i="21"/>
  <c r="W764" i="21"/>
  <c r="X764" i="21"/>
  <c r="Z1952" i="21"/>
  <c r="V1952" i="21"/>
  <c r="Y1952" i="21"/>
  <c r="W1952" i="21"/>
  <c r="X1952" i="21"/>
  <c r="V270" i="21"/>
  <c r="W270" i="21"/>
  <c r="Z270" i="21"/>
  <c r="X270" i="21"/>
  <c r="Y270" i="21"/>
  <c r="X1390" i="21"/>
  <c r="Y1390" i="21"/>
  <c r="Z1390" i="21"/>
  <c r="V1390" i="21"/>
  <c r="W1390" i="21"/>
  <c r="V975" i="21"/>
  <c r="Y975" i="21"/>
  <c r="W975" i="21"/>
  <c r="Z975" i="21"/>
  <c r="X975" i="21"/>
  <c r="W649" i="21"/>
  <c r="Z649" i="21"/>
  <c r="Y649" i="21"/>
  <c r="X649" i="21"/>
  <c r="V649" i="21"/>
  <c r="Y1902" i="21"/>
  <c r="X1902" i="21"/>
  <c r="V1902" i="21"/>
  <c r="Z1902" i="21"/>
  <c r="W1902" i="21"/>
  <c r="X165" i="21"/>
  <c r="W165" i="21"/>
  <c r="Z165" i="21"/>
  <c r="Y165" i="21"/>
  <c r="V165" i="21"/>
  <c r="Z349" i="21"/>
  <c r="V349" i="21"/>
  <c r="W349" i="21"/>
  <c r="X349" i="21"/>
  <c r="Y349" i="21"/>
  <c r="Y483" i="21"/>
  <c r="V483" i="21"/>
  <c r="W483" i="21"/>
  <c r="Z483" i="21"/>
  <c r="X483" i="21"/>
  <c r="W1594" i="21"/>
  <c r="V1594" i="21"/>
  <c r="Y1594" i="21"/>
  <c r="X1594" i="21"/>
  <c r="Z1594" i="21"/>
  <c r="X782" i="21"/>
  <c r="Z782" i="21"/>
  <c r="W782" i="21"/>
  <c r="V782" i="21"/>
  <c r="Y782" i="21"/>
  <c r="X1439" i="21"/>
  <c r="Z1439" i="21"/>
  <c r="V1439" i="21"/>
  <c r="Y1439" i="21"/>
  <c r="W1439" i="21"/>
  <c r="X313" i="21"/>
  <c r="V313" i="21"/>
  <c r="W313" i="21"/>
  <c r="Z313" i="21"/>
  <c r="Y313" i="21"/>
  <c r="W542" i="21"/>
  <c r="Y542" i="21"/>
  <c r="X542" i="21"/>
  <c r="V542" i="21"/>
  <c r="Z542" i="21"/>
  <c r="V930" i="21"/>
  <c r="X930" i="21"/>
  <c r="W930" i="21"/>
  <c r="Z930" i="21"/>
  <c r="Y930" i="21"/>
  <c r="Z479" i="21"/>
  <c r="X479" i="21"/>
  <c r="V479" i="21"/>
  <c r="Y479" i="21"/>
  <c r="W479" i="21"/>
  <c r="W562" i="21"/>
  <c r="Y562" i="21"/>
  <c r="X562" i="21"/>
  <c r="V562" i="21"/>
  <c r="Z562" i="21"/>
  <c r="V1127" i="21"/>
  <c r="Z1127" i="21"/>
  <c r="X1127" i="21"/>
  <c r="W1127" i="21"/>
  <c r="Y1127" i="21"/>
  <c r="Z1119" i="21"/>
  <c r="W1119" i="21"/>
  <c r="V1119" i="21"/>
  <c r="Y1119" i="21"/>
  <c r="X1119" i="21"/>
  <c r="W1633" i="21"/>
  <c r="Y1633" i="21"/>
  <c r="V1633" i="21"/>
  <c r="X1633" i="21"/>
  <c r="Z1633" i="21"/>
  <c r="Z1365" i="21"/>
  <c r="Y1365" i="21"/>
  <c r="X1365" i="21"/>
  <c r="W1365" i="21"/>
  <c r="V1365" i="21"/>
  <c r="V1033" i="21"/>
  <c r="Y1033" i="21"/>
  <c r="Z1033" i="21"/>
  <c r="X1033" i="21"/>
  <c r="W1033" i="21"/>
  <c r="Y627" i="21"/>
  <c r="X627" i="21"/>
  <c r="Z627" i="21"/>
  <c r="W627" i="21"/>
  <c r="V627" i="21"/>
  <c r="W1313" i="21"/>
  <c r="X1313" i="21"/>
  <c r="Z1313" i="21"/>
  <c r="V1313" i="21"/>
  <c r="Y1313" i="21"/>
  <c r="W1940" i="21"/>
  <c r="Z1940" i="21"/>
  <c r="Y1940" i="21"/>
  <c r="V1940" i="21"/>
  <c r="X1940" i="21"/>
  <c r="Y1795" i="21"/>
  <c r="V1795" i="21"/>
  <c r="W1795" i="21"/>
  <c r="Z1795" i="21"/>
  <c r="X1795" i="21"/>
  <c r="Z1762" i="21"/>
  <c r="X1762" i="21"/>
  <c r="V1762" i="21"/>
  <c r="W1762" i="21"/>
  <c r="Y1762" i="21"/>
  <c r="Z500" i="21"/>
  <c r="X500" i="21"/>
  <c r="W500" i="21"/>
  <c r="Y500" i="21"/>
  <c r="V500" i="21"/>
  <c r="W1075" i="21"/>
  <c r="V1075" i="21"/>
  <c r="Z1075" i="21"/>
  <c r="X1075" i="21"/>
  <c r="Y1075" i="21"/>
  <c r="Y610" i="21"/>
  <c r="Z610" i="21"/>
  <c r="V610" i="21"/>
  <c r="X610" i="21"/>
  <c r="W610" i="21"/>
  <c r="V565" i="21"/>
  <c r="W565" i="21"/>
  <c r="Z565" i="21"/>
  <c r="X565" i="21"/>
  <c r="Y565" i="21"/>
  <c r="W138" i="21"/>
  <c r="X138" i="21"/>
  <c r="Z138" i="21"/>
  <c r="Y138" i="21"/>
  <c r="V138" i="21"/>
  <c r="V86" i="21"/>
  <c r="X86" i="21"/>
  <c r="W86" i="21"/>
  <c r="Z86" i="21"/>
  <c r="Y86" i="21"/>
  <c r="Y1638" i="21"/>
  <c r="W1638" i="21"/>
  <c r="V1638" i="21"/>
  <c r="Z1638" i="21"/>
  <c r="X1638" i="21"/>
  <c r="W1629" i="21"/>
  <c r="Z1629" i="21"/>
  <c r="V1629" i="21"/>
  <c r="X1629" i="21"/>
  <c r="Y1629" i="21"/>
  <c r="X1873" i="21"/>
  <c r="Y1873" i="21"/>
  <c r="Z1873" i="21"/>
  <c r="V1873" i="21"/>
  <c r="W1873" i="21"/>
  <c r="X1705" i="21"/>
  <c r="Y1705" i="21"/>
  <c r="V1705" i="21"/>
  <c r="W1705" i="21"/>
  <c r="Z1705" i="21"/>
  <c r="V1690" i="21"/>
  <c r="X1690" i="21"/>
  <c r="Z1690" i="21"/>
  <c r="W1690" i="21"/>
  <c r="Y1690" i="21"/>
  <c r="Z525" i="21"/>
  <c r="Y525" i="21"/>
  <c r="W525" i="21"/>
  <c r="V525" i="21"/>
  <c r="X525" i="21"/>
  <c r="Y1608" i="21"/>
  <c r="Z1608" i="21"/>
  <c r="V1608" i="21"/>
  <c r="X1608" i="21"/>
  <c r="W1608" i="21"/>
  <c r="X1080" i="21"/>
  <c r="Y1080" i="21"/>
  <c r="V1080" i="21"/>
  <c r="Z1080" i="21"/>
  <c r="W1080" i="21"/>
  <c r="X1844" i="21"/>
  <c r="Z1844" i="21"/>
  <c r="Y1844" i="21"/>
  <c r="V1844" i="21"/>
  <c r="W1844" i="21"/>
  <c r="Z1443" i="21"/>
  <c r="Y1443" i="21"/>
  <c r="V1443" i="21"/>
  <c r="X1443" i="21"/>
  <c r="W1443" i="21"/>
  <c r="Y653" i="21"/>
  <c r="W653" i="21"/>
  <c r="Z653" i="21"/>
  <c r="X653" i="21"/>
  <c r="V653" i="21"/>
  <c r="X1326" i="21"/>
  <c r="Z1326" i="21"/>
  <c r="V1326" i="21"/>
  <c r="W1326" i="21"/>
  <c r="Y1326" i="21"/>
  <c r="X28" i="21"/>
  <c r="W28" i="21"/>
  <c r="Z28" i="21"/>
  <c r="V28" i="21"/>
  <c r="Y28" i="21"/>
  <c r="W1442" i="21"/>
  <c r="Z1442" i="21"/>
  <c r="Y1442" i="21"/>
  <c r="V1442" i="21"/>
  <c r="X1442" i="21"/>
  <c r="Y1634" i="21"/>
  <c r="W1634" i="21"/>
  <c r="V1634" i="21"/>
  <c r="Z1634" i="21"/>
  <c r="X1634" i="21"/>
  <c r="W1554" i="21"/>
  <c r="Z1554" i="21"/>
  <c r="X1554" i="21"/>
  <c r="V1554" i="21"/>
  <c r="Y1554" i="21"/>
  <c r="X1232" i="21"/>
  <c r="Z1232" i="21"/>
  <c r="V1232" i="21"/>
  <c r="Y1232" i="21"/>
  <c r="W1232" i="21"/>
  <c r="X919" i="21"/>
  <c r="Z919" i="21"/>
  <c r="V919" i="21"/>
  <c r="Y919" i="21"/>
  <c r="W919" i="21"/>
  <c r="W1746" i="21"/>
  <c r="V1746" i="21"/>
  <c r="Z1746" i="21"/>
  <c r="Y1746" i="21"/>
  <c r="X1746" i="21"/>
  <c r="W1765" i="21"/>
  <c r="X1765" i="21"/>
  <c r="Y1765" i="21"/>
  <c r="V1765" i="21"/>
  <c r="Z1765" i="21"/>
  <c r="W969" i="21"/>
  <c r="V969" i="21"/>
  <c r="X969" i="21"/>
  <c r="Z969" i="21"/>
  <c r="Y969" i="21"/>
  <c r="Y73" i="21"/>
  <c r="V73" i="21"/>
  <c r="X73" i="21"/>
  <c r="W73" i="21"/>
  <c r="Z73" i="21"/>
  <c r="W529" i="21"/>
  <c r="X529" i="21"/>
  <c r="V529" i="21"/>
  <c r="Y529" i="21"/>
  <c r="Z529" i="21"/>
  <c r="W747" i="21"/>
  <c r="Z747" i="21"/>
  <c r="Y747" i="21"/>
  <c r="V747" i="21"/>
  <c r="X747" i="21"/>
  <c r="X81" i="21"/>
  <c r="W81" i="21"/>
  <c r="Y81" i="21"/>
  <c r="Z81" i="21"/>
  <c r="V81" i="21"/>
  <c r="Z672" i="21"/>
  <c r="X672" i="21"/>
  <c r="W672" i="21"/>
  <c r="Y672" i="21"/>
  <c r="V672" i="21"/>
  <c r="Y184" i="21"/>
  <c r="X184" i="21"/>
  <c r="W184" i="21"/>
  <c r="Z184" i="21"/>
  <c r="V184" i="21"/>
  <c r="Y561" i="21"/>
  <c r="W561" i="21"/>
  <c r="V561" i="21"/>
  <c r="Z561" i="21"/>
  <c r="X561" i="21"/>
  <c r="V26" i="21"/>
  <c r="W26" i="21"/>
  <c r="Y26" i="21"/>
  <c r="Z26" i="21"/>
  <c r="X26" i="21"/>
  <c r="W1463" i="21"/>
  <c r="Z1463" i="21"/>
  <c r="V1463" i="21"/>
  <c r="X1463" i="21"/>
  <c r="Y1463" i="21"/>
  <c r="Y669" i="21"/>
  <c r="V669" i="21"/>
  <c r="Z669" i="21"/>
  <c r="X669" i="21"/>
  <c r="W669" i="21"/>
  <c r="Z1093" i="21"/>
  <c r="Y1093" i="21"/>
  <c r="X1093" i="21"/>
  <c r="W1093" i="21"/>
  <c r="V1093" i="21"/>
  <c r="W1351" i="21"/>
  <c r="X1351" i="21"/>
  <c r="Y1351" i="21"/>
  <c r="V1351" i="21"/>
  <c r="Z1351" i="21"/>
  <c r="Y1201" i="21"/>
  <c r="Z1201" i="21"/>
  <c r="W1201" i="21"/>
  <c r="V1201" i="21"/>
  <c r="X1201" i="21"/>
  <c r="Y905" i="21"/>
  <c r="V905" i="21"/>
  <c r="W905" i="21"/>
  <c r="Z905" i="21"/>
  <c r="X905" i="21"/>
  <c r="Z1567" i="21"/>
  <c r="W1567" i="21"/>
  <c r="Y1567" i="21"/>
  <c r="X1567" i="21"/>
  <c r="V1567" i="21"/>
  <c r="Z854" i="21"/>
  <c r="W854" i="21"/>
  <c r="X854" i="21"/>
  <c r="V854" i="21"/>
  <c r="Y854" i="21"/>
  <c r="Z146" i="21"/>
  <c r="Y146" i="21"/>
  <c r="X146" i="21"/>
  <c r="V146" i="21"/>
  <c r="W146" i="21"/>
  <c r="X1969" i="21"/>
  <c r="V1969" i="21"/>
  <c r="Y1969" i="21"/>
  <c r="W1969" i="21"/>
  <c r="Z1969" i="21"/>
  <c r="X1214" i="21"/>
  <c r="Z1214" i="21"/>
  <c r="Y1214" i="21"/>
  <c r="W1214" i="21"/>
  <c r="V1214" i="21"/>
  <c r="Y1416" i="21"/>
  <c r="Z1416" i="21"/>
  <c r="X1416" i="21"/>
  <c r="V1416" i="21"/>
  <c r="W1416" i="21"/>
  <c r="V1484" i="21"/>
  <c r="X1484" i="21"/>
  <c r="W1484" i="21"/>
  <c r="Y1484" i="21"/>
  <c r="Z1484" i="21"/>
  <c r="Z1901" i="21"/>
  <c r="V1901" i="21"/>
  <c r="W1901" i="21"/>
  <c r="Y1901" i="21"/>
  <c r="X1901" i="21"/>
  <c r="Z1009" i="21"/>
  <c r="W1009" i="21"/>
  <c r="X1009" i="21"/>
  <c r="Y1009" i="21"/>
  <c r="V1009" i="21"/>
  <c r="X1771" i="21"/>
  <c r="Z1771" i="21"/>
  <c r="Y1771" i="21"/>
  <c r="V1771" i="21"/>
  <c r="W1771" i="21"/>
  <c r="X517" i="21"/>
  <c r="V517" i="21"/>
  <c r="Z517" i="21"/>
  <c r="W517" i="21"/>
  <c r="Y517" i="21"/>
  <c r="W1735" i="21"/>
  <c r="V1735" i="21"/>
  <c r="X1735" i="21"/>
  <c r="Y1735" i="21"/>
  <c r="Z1735" i="21"/>
  <c r="W298" i="21"/>
  <c r="X298" i="21"/>
  <c r="V298" i="21"/>
  <c r="Z298" i="21"/>
  <c r="Y298" i="21"/>
  <c r="X369" i="21"/>
  <c r="W369" i="21"/>
  <c r="V369" i="21"/>
  <c r="Z369" i="21"/>
  <c r="Y369" i="21"/>
  <c r="W212" i="21"/>
  <c r="Z212" i="21"/>
  <c r="V212" i="21"/>
  <c r="Y212" i="21"/>
  <c r="X212" i="21"/>
  <c r="W392" i="21"/>
  <c r="X392" i="21"/>
  <c r="V392" i="21"/>
  <c r="Y392" i="21"/>
  <c r="Z392" i="21"/>
  <c r="Y434" i="21"/>
  <c r="X434" i="21"/>
  <c r="V434" i="21"/>
  <c r="W434" i="21"/>
  <c r="Z434" i="21"/>
  <c r="W248" i="21"/>
  <c r="X248" i="21"/>
  <c r="V248" i="21"/>
  <c r="Y248" i="21"/>
  <c r="Z248" i="21"/>
  <c r="Z624" i="21"/>
  <c r="W624" i="21"/>
  <c r="X624" i="21"/>
  <c r="Y624" i="21"/>
  <c r="V624" i="21"/>
  <c r="Y1678" i="21"/>
  <c r="Z1678" i="21"/>
  <c r="W1678" i="21"/>
  <c r="X1678" i="21"/>
  <c r="V1678" i="21"/>
  <c r="Z208" i="21"/>
  <c r="V208" i="21"/>
  <c r="Y208" i="21"/>
  <c r="X208" i="21"/>
  <c r="W208" i="21"/>
  <c r="Z941" i="21"/>
  <c r="Y941" i="21"/>
  <c r="X941" i="21"/>
  <c r="W941" i="21"/>
  <c r="V941" i="21"/>
  <c r="Y271" i="21"/>
  <c r="W271" i="21"/>
  <c r="X271" i="21"/>
  <c r="Z271" i="21"/>
  <c r="V271" i="21"/>
  <c r="X1679" i="21"/>
  <c r="W1679" i="21"/>
  <c r="V1679" i="21"/>
  <c r="Y1679" i="21"/>
  <c r="Z1679" i="21"/>
  <c r="Z457" i="21"/>
  <c r="V457" i="21"/>
  <c r="W457" i="21"/>
  <c r="X457" i="21"/>
  <c r="Y457" i="21"/>
  <c r="W1525" i="21"/>
  <c r="X1525" i="21"/>
  <c r="Y1525" i="21"/>
  <c r="Z1525" i="21"/>
  <c r="V1525" i="21"/>
  <c r="Z63" i="21"/>
  <c r="W63" i="21"/>
  <c r="X63" i="21"/>
  <c r="Y63" i="21"/>
  <c r="V63" i="21"/>
  <c r="W1260" i="21"/>
  <c r="V1260" i="21"/>
  <c r="X1260" i="21"/>
  <c r="Y1260" i="21"/>
  <c r="Z1260" i="21"/>
  <c r="V258" i="21"/>
  <c r="X258" i="21"/>
  <c r="Z258" i="21"/>
  <c r="Y258" i="21"/>
  <c r="W258" i="21"/>
  <c r="Z656" i="21"/>
  <c r="Y656" i="21"/>
  <c r="X656" i="21"/>
  <c r="V656" i="21"/>
  <c r="W656" i="21"/>
  <c r="Z292" i="21"/>
  <c r="W292" i="21"/>
  <c r="X292" i="21"/>
  <c r="V292" i="21"/>
  <c r="Y292" i="21"/>
  <c r="V1328" i="21"/>
  <c r="Z1328" i="21"/>
  <c r="W1328" i="21"/>
  <c r="X1328" i="21"/>
  <c r="Y1328" i="21"/>
  <c r="V111" i="21"/>
  <c r="Z111" i="21"/>
  <c r="X111" i="21"/>
  <c r="W111" i="21"/>
  <c r="Y111" i="21"/>
  <c r="V262" i="21"/>
  <c r="X262" i="21"/>
  <c r="W262" i="21"/>
  <c r="Y262" i="21"/>
  <c r="Z262" i="21"/>
  <c r="Y660" i="21"/>
  <c r="W660" i="21"/>
  <c r="X660" i="21"/>
  <c r="Z660" i="21"/>
  <c r="V660" i="21"/>
  <c r="Z938" i="21"/>
  <c r="V938" i="21"/>
  <c r="X938" i="21"/>
  <c r="Y938" i="21"/>
  <c r="W938" i="21"/>
  <c r="Z816" i="21"/>
  <c r="X816" i="21"/>
  <c r="W816" i="21"/>
  <c r="Y816" i="21"/>
  <c r="V816" i="21"/>
  <c r="Z642" i="21"/>
  <c r="X642" i="21"/>
  <c r="W642" i="21"/>
  <c r="V642" i="21"/>
  <c r="Y642" i="21"/>
  <c r="W1403" i="21"/>
  <c r="X1403" i="21"/>
  <c r="Z1403" i="21"/>
  <c r="V1403" i="21"/>
  <c r="Y1403" i="21"/>
  <c r="V1206" i="21"/>
  <c r="Z1206" i="21"/>
  <c r="W1206" i="21"/>
  <c r="X1206" i="21"/>
  <c r="Y1206" i="21"/>
  <c r="V389" i="21"/>
  <c r="W389" i="21"/>
  <c r="X389" i="21"/>
  <c r="Z389" i="21"/>
  <c r="Y389" i="21"/>
  <c r="Y977" i="21"/>
  <c r="V977" i="21"/>
  <c r="X977" i="21"/>
  <c r="W977" i="21"/>
  <c r="Z977" i="21"/>
  <c r="X183" i="21"/>
  <c r="Y183" i="21"/>
  <c r="W183" i="21"/>
  <c r="V183" i="21"/>
  <c r="Z183" i="21"/>
  <c r="Y937" i="21"/>
  <c r="W937" i="21"/>
  <c r="Z937" i="21"/>
  <c r="V937" i="21"/>
  <c r="X937" i="21"/>
  <c r="Z402" i="21"/>
  <c r="Y402" i="21"/>
  <c r="W402" i="21"/>
  <c r="X402" i="21"/>
  <c r="V402" i="21"/>
  <c r="Z2007" i="21"/>
  <c r="X2007" i="21"/>
  <c r="Y2007" i="21"/>
  <c r="V2007" i="21"/>
  <c r="W2007" i="21"/>
  <c r="V1100" i="21"/>
  <c r="X1100" i="21"/>
  <c r="W1100" i="21"/>
  <c r="Z1100" i="21"/>
  <c r="Y1100" i="21"/>
  <c r="Y668" i="21"/>
  <c r="Z668" i="21"/>
  <c r="X668" i="21"/>
  <c r="V668" i="21"/>
  <c r="W668" i="21"/>
  <c r="X1916" i="21"/>
  <c r="V1916" i="21"/>
  <c r="W1916" i="21"/>
  <c r="Y1916" i="21"/>
  <c r="Z1916" i="21"/>
  <c r="V462" i="21"/>
  <c r="W462" i="21"/>
  <c r="X462" i="21"/>
  <c r="Y462" i="21"/>
  <c r="Z462" i="21"/>
  <c r="V1322" i="21"/>
  <c r="X1322" i="21"/>
  <c r="W1322" i="21"/>
  <c r="Y1322" i="21"/>
  <c r="Z1322" i="21"/>
  <c r="Y1454" i="21"/>
  <c r="V1454" i="21"/>
  <c r="Z1454" i="21"/>
  <c r="X1454" i="21"/>
  <c r="W1454" i="21"/>
  <c r="W1185" i="21"/>
  <c r="X1185" i="21"/>
  <c r="V1185" i="21"/>
  <c r="Y1185" i="21"/>
  <c r="Z1185" i="21"/>
  <c r="Y1583" i="21"/>
  <c r="X1583" i="21"/>
  <c r="Z1583" i="21"/>
  <c r="V1583" i="21"/>
  <c r="W1583" i="21"/>
  <c r="W2003" i="21"/>
  <c r="X2003" i="21"/>
  <c r="Y2003" i="21"/>
  <c r="V2003" i="21"/>
  <c r="Z2003" i="21"/>
  <c r="Y57" i="21"/>
  <c r="W57" i="21"/>
  <c r="V57" i="21"/>
  <c r="X57" i="21"/>
  <c r="Z57" i="21"/>
  <c r="Z1750" i="21"/>
  <c r="V1750" i="21"/>
  <c r="X1750" i="21"/>
  <c r="W1750" i="21"/>
  <c r="Y1750" i="21"/>
  <c r="X881" i="21"/>
  <c r="W881" i="21"/>
  <c r="Z881" i="21"/>
  <c r="V881" i="21"/>
  <c r="Y881" i="21"/>
  <c r="V1099" i="21"/>
  <c r="W1099" i="21"/>
  <c r="Y1099" i="21"/>
  <c r="Z1099" i="21"/>
  <c r="X1099" i="21"/>
  <c r="W1709" i="21"/>
  <c r="Y1709" i="21"/>
  <c r="X1709" i="21"/>
  <c r="V1709" i="21"/>
  <c r="Z1709" i="21"/>
  <c r="Z240" i="21"/>
  <c r="Y240" i="21"/>
  <c r="V240" i="21"/>
  <c r="W240" i="21"/>
  <c r="X240" i="21"/>
  <c r="W1414" i="21"/>
  <c r="X1414" i="21"/>
  <c r="V1414" i="21"/>
  <c r="Z1414" i="21"/>
  <c r="Y1414" i="21"/>
  <c r="X832" i="21"/>
  <c r="W832" i="21"/>
  <c r="Z832" i="21"/>
  <c r="Y832" i="21"/>
  <c r="V832" i="21"/>
  <c r="Z341" i="21"/>
  <c r="V341" i="21"/>
  <c r="W341" i="21"/>
  <c r="X341" i="21"/>
  <c r="Y341" i="21"/>
  <c r="Z1540" i="21"/>
  <c r="Y1540" i="21"/>
  <c r="W1540" i="21"/>
  <c r="X1540" i="21"/>
  <c r="V1540" i="21"/>
  <c r="V387" i="21"/>
  <c r="Z387" i="21"/>
  <c r="W387" i="21"/>
  <c r="Y387" i="21"/>
  <c r="X387" i="21"/>
  <c r="V1461" i="21"/>
  <c r="X1461" i="21"/>
  <c r="Z1461" i="21"/>
  <c r="Y1461" i="21"/>
  <c r="W1461" i="21"/>
  <c r="X197" i="21"/>
  <c r="W197" i="21"/>
  <c r="Z197" i="21"/>
  <c r="V197" i="21"/>
  <c r="Y197" i="21"/>
  <c r="W1962" i="21"/>
  <c r="Y1962" i="21"/>
  <c r="Z1962" i="21"/>
  <c r="V1962" i="21"/>
  <c r="X1962" i="21"/>
  <c r="X436" i="21"/>
  <c r="Z436" i="21"/>
  <c r="V436" i="21"/>
  <c r="W436" i="21"/>
  <c r="Y436" i="21"/>
  <c r="V1217" i="21"/>
  <c r="W1217" i="21"/>
  <c r="X1217" i="21"/>
  <c r="Z1217" i="21"/>
  <c r="Y1217" i="21"/>
  <c r="X289" i="21"/>
  <c r="Y289" i="21"/>
  <c r="W289" i="21"/>
  <c r="V289" i="21"/>
  <c r="Z289" i="21"/>
  <c r="V1221" i="21"/>
  <c r="X1221" i="21"/>
  <c r="W1221" i="21"/>
  <c r="Z1221" i="21"/>
  <c r="Y1221" i="21"/>
  <c r="X1605" i="21"/>
  <c r="Z1605" i="21"/>
  <c r="V1605" i="21"/>
  <c r="Y1605" i="21"/>
  <c r="W1605" i="21"/>
  <c r="V355" i="21"/>
  <c r="W355" i="21"/>
  <c r="X355" i="21"/>
  <c r="Z355" i="21"/>
  <c r="Y355" i="21"/>
  <c r="Z893" i="21"/>
  <c r="V893" i="21"/>
  <c r="X893" i="21"/>
  <c r="Y893" i="21"/>
  <c r="W893" i="21"/>
  <c r="V1829" i="21"/>
  <c r="W1829" i="21"/>
  <c r="Z1829" i="21"/>
  <c r="X1829" i="21"/>
  <c r="Y1829" i="21"/>
  <c r="X989" i="21"/>
  <c r="W989" i="21"/>
  <c r="Y989" i="21"/>
  <c r="V989" i="21"/>
  <c r="Z989" i="21"/>
  <c r="X1826" i="21"/>
  <c r="Z1826" i="21"/>
  <c r="Y1826" i="21"/>
  <c r="V1826" i="21"/>
  <c r="W1826" i="21"/>
  <c r="E84" i="25" l="1"/>
  <c r="H71" i="25"/>
  <c r="H72" i="25"/>
  <c r="G76" i="25"/>
  <c r="H74" i="25"/>
  <c r="E76" i="25"/>
  <c r="C76" i="25"/>
  <c r="H75" i="25"/>
  <c r="H73" i="25"/>
  <c r="D76" i="25"/>
  <c r="F76" i="25"/>
  <c r="A136" i="25"/>
  <c r="M134" i="25"/>
  <c r="A134" i="25"/>
  <c r="AB1642" i="21"/>
  <c r="AB74" i="21"/>
  <c r="AB1176" i="21"/>
  <c r="AB914" i="21"/>
  <c r="AB1800" i="21"/>
  <c r="AA184" i="21" a="1"/>
  <c r="AA184" i="21" s="1"/>
  <c r="AA653" i="21" a="1"/>
  <c r="AA653" i="21" s="1"/>
  <c r="AA500" i="21" a="1"/>
  <c r="AA500" i="21" s="1"/>
  <c r="AA1356" i="21" a="1"/>
  <c r="AA1356" i="21" s="1"/>
  <c r="AA1286" i="21" a="1"/>
  <c r="AA1286" i="21" s="1"/>
  <c r="AA776" i="21" a="1"/>
  <c r="AA776" i="21" s="1"/>
  <c r="AB1565" i="21"/>
  <c r="AB70" i="21"/>
  <c r="AA1902" i="21" a="1"/>
  <c r="AA1902" i="21" s="1"/>
  <c r="AA1570" i="21" a="1"/>
  <c r="AA1570" i="21" s="1"/>
  <c r="AA714" i="21" a="1"/>
  <c r="AA714" i="21" s="1"/>
  <c r="AA1869" i="21" a="1"/>
  <c r="AA1869" i="21" s="1"/>
  <c r="AA283" i="21" a="1"/>
  <c r="AA283" i="21" s="1"/>
  <c r="AA1069" i="21" a="1"/>
  <c r="AA1069" i="21" s="1"/>
  <c r="AA449" i="21" a="1"/>
  <c r="AA449" i="21" s="1"/>
  <c r="AA666" i="21" a="1"/>
  <c r="AA666" i="21" s="1"/>
  <c r="AA634" i="21" a="1"/>
  <c r="AA634" i="21" s="1"/>
  <c r="AA1645" i="21" a="1"/>
  <c r="AA1645" i="21" s="1"/>
  <c r="AA441" i="21" a="1"/>
  <c r="AA441" i="21" s="1"/>
  <c r="AA1459" i="21" a="1"/>
  <c r="AA1459" i="21" s="1"/>
  <c r="AA1339" i="21" a="1"/>
  <c r="AA1339" i="21" s="1"/>
  <c r="AA708" i="21" a="1"/>
  <c r="AA708" i="21" s="1"/>
  <c r="AA1327" i="21" a="1"/>
  <c r="AA1327" i="21" s="1"/>
  <c r="AA1615" i="21" a="1"/>
  <c r="AA1615" i="21" s="1"/>
  <c r="AA1215" i="21" a="1"/>
  <c r="AA1215" i="21" s="1"/>
  <c r="AA1516" i="21" a="1"/>
  <c r="AA1516" i="21" s="1"/>
  <c r="AA45" i="21" a="1"/>
  <c r="AA45" i="21" s="1"/>
  <c r="AA690" i="21" a="1"/>
  <c r="AA690" i="21" s="1"/>
  <c r="AA1114" i="21" a="1"/>
  <c r="AA1114" i="21" s="1"/>
  <c r="AA619" i="21" a="1"/>
  <c r="AA619" i="21" s="1"/>
  <c r="AA1434" i="21" a="1"/>
  <c r="AA1434" i="21" s="1"/>
  <c r="AA658" i="21" a="1"/>
  <c r="AA658" i="21" s="1"/>
  <c r="AA851" i="21" a="1"/>
  <c r="AA851" i="21" s="1"/>
  <c r="AA433" i="21" a="1"/>
  <c r="AA433" i="21" s="1"/>
  <c r="AA601" i="21" a="1"/>
  <c r="AA601" i="21" s="1"/>
  <c r="AA856" i="21" a="1"/>
  <c r="AA856" i="21" s="1"/>
  <c r="AA1122" i="21" a="1"/>
  <c r="AA1122" i="21" s="1"/>
  <c r="AA657" i="21" a="1"/>
  <c r="AA657" i="21" s="1"/>
  <c r="AA702" i="21" a="1"/>
  <c r="AA702" i="21" s="1"/>
  <c r="AA1962" i="21" a="1"/>
  <c r="AA1962" i="21" s="1"/>
  <c r="AA747" i="21" a="1"/>
  <c r="AA747" i="21" s="1"/>
  <c r="AA562" i="21" a="1"/>
  <c r="AA562" i="21" s="1"/>
  <c r="AA188" i="21" a="1"/>
  <c r="AA188" i="21" s="1"/>
  <c r="AA396" i="21" a="1"/>
  <c r="AA396" i="21" s="1"/>
  <c r="AA925" i="21" a="1"/>
  <c r="AA925" i="21" s="1"/>
  <c r="AA762" i="21" a="1"/>
  <c r="AA762" i="21" s="1"/>
  <c r="AA1945" i="21" a="1"/>
  <c r="AA1945" i="21" s="1"/>
  <c r="AA1292" i="21" a="1"/>
  <c r="AA1292" i="21" s="1"/>
  <c r="AA748" i="21" a="1"/>
  <c r="AA748" i="21" s="1"/>
  <c r="AA92" i="21" a="1"/>
  <c r="AA92" i="21" s="1"/>
  <c r="AA1798" i="21" a="1"/>
  <c r="AA1798" i="21" s="1"/>
  <c r="AA1721" i="21" a="1"/>
  <c r="AA1721" i="21" s="1"/>
  <c r="AA721" i="21" a="1"/>
  <c r="AA721" i="21" s="1"/>
  <c r="AA588" i="21" a="1"/>
  <c r="AA588" i="21" s="1"/>
  <c r="AA1702" i="21" a="1"/>
  <c r="AA1702" i="21" s="1"/>
  <c r="AA19" i="21" a="1"/>
  <c r="AA19" i="21" s="1"/>
  <c r="AA932" i="21" a="1"/>
  <c r="AA932" i="21" s="1"/>
  <c r="AA196" i="21" a="1"/>
  <c r="AA196" i="21" s="1"/>
  <c r="AA452" i="21" a="1"/>
  <c r="AA452" i="21" s="1"/>
  <c r="AA1031" i="21" a="1"/>
  <c r="AA1031" i="21" s="1"/>
  <c r="AA1500" i="21" a="1"/>
  <c r="AA1500" i="21" s="1"/>
  <c r="AA713" i="21" a="1"/>
  <c r="AA713" i="21" s="1"/>
  <c r="AA545" i="21" a="1"/>
  <c r="AA545" i="21" s="1"/>
  <c r="AA1802" i="21" a="1"/>
  <c r="AA1802" i="21" s="1"/>
  <c r="AA820" i="21" a="1"/>
  <c r="AA820" i="21" s="1"/>
  <c r="AA1627" i="21" a="1"/>
  <c r="AA1627" i="21" s="1"/>
  <c r="AA1343" i="21" a="1"/>
  <c r="AA1343" i="21" s="1"/>
  <c r="AA1280" i="21" a="1"/>
  <c r="AA1280" i="21" s="1"/>
  <c r="AA684" i="21" a="1"/>
  <c r="AA684" i="21" s="1"/>
  <c r="AA445" i="21" a="1"/>
  <c r="AA445" i="21" s="1"/>
  <c r="AA427" i="21" a="1"/>
  <c r="AA427" i="21" s="1"/>
  <c r="AA1301" i="21" a="1"/>
  <c r="AA1301" i="21" s="1"/>
  <c r="AA363" i="21" a="1"/>
  <c r="AA363" i="21" s="1"/>
  <c r="AA1242" i="21" a="1"/>
  <c r="AA1242" i="21" s="1"/>
  <c r="AA357" i="21" a="1"/>
  <c r="AA357" i="21" s="1"/>
  <c r="AA118" i="21" a="1"/>
  <c r="AA118" i="21" s="1"/>
  <c r="AA1375" i="21" a="1"/>
  <c r="AA1375" i="21" s="1"/>
  <c r="AA290" i="21" a="1"/>
  <c r="AA290" i="21" s="1"/>
  <c r="AA161" i="21" a="1"/>
  <c r="AA161" i="21" s="1"/>
  <c r="AA1202" i="21" a="1"/>
  <c r="AA1202" i="21" s="1"/>
  <c r="AA703" i="21" a="1"/>
  <c r="AA703" i="21" s="1"/>
  <c r="AA451" i="21" a="1"/>
  <c r="AA451" i="21" s="1"/>
  <c r="AA340" i="21" a="1"/>
  <c r="AA340" i="21" s="1"/>
  <c r="AA1775" i="21" a="1"/>
  <c r="AA1775" i="21" s="1"/>
  <c r="AA645" i="21" a="1"/>
  <c r="AA645" i="21" s="1"/>
  <c r="AA201" i="21" a="1"/>
  <c r="AA201" i="21" s="1"/>
  <c r="AA1816" i="21" a="1"/>
  <c r="AA1816" i="21" s="1"/>
  <c r="AA641" i="21" a="1"/>
  <c r="AA641" i="21" s="1"/>
  <c r="AA122" i="21" a="1"/>
  <c r="AA122" i="21" s="1"/>
  <c r="AA1380" i="21" a="1"/>
  <c r="AA1380" i="21" s="1"/>
  <c r="AA282" i="21" a="1"/>
  <c r="AA282" i="21" s="1"/>
  <c r="AA1244" i="21" a="1"/>
  <c r="AA1244" i="21" s="1"/>
  <c r="AA1379" i="21" a="1"/>
  <c r="AA1379" i="21" s="1"/>
  <c r="AA978" i="21" a="1"/>
  <c r="AA978" i="21" s="1"/>
  <c r="AA1837" i="21" a="1"/>
  <c r="AA1837" i="21" s="1"/>
  <c r="AA1377" i="21" a="1"/>
  <c r="AA1377" i="21" s="1"/>
  <c r="AA570" i="21" a="1"/>
  <c r="AA570" i="21" s="1"/>
  <c r="AA1398" i="21" a="1"/>
  <c r="AA1398" i="21" s="1"/>
  <c r="AA790" i="21" a="1"/>
  <c r="AA790" i="21" s="1"/>
  <c r="AA125" i="21" a="1"/>
  <c r="AA125" i="21" s="1"/>
  <c r="AA1953" i="21" a="1"/>
  <c r="AA1953" i="21" s="1"/>
  <c r="AA221" i="21" a="1"/>
  <c r="AA221" i="21" s="1"/>
  <c r="AA1523" i="21" a="1"/>
  <c r="AA1523" i="21" s="1"/>
  <c r="AA191" i="21" a="1"/>
  <c r="AA191" i="21" s="1"/>
  <c r="AA1207" i="21" a="1"/>
  <c r="AA1207" i="21" s="1"/>
  <c r="AA1811" i="21" a="1"/>
  <c r="AA1811" i="21" s="1"/>
  <c r="AA1316" i="21" a="1"/>
  <c r="AA1316" i="21" s="1"/>
  <c r="AA1756" i="21" a="1"/>
  <c r="AA1756" i="21" s="1"/>
  <c r="AA1350" i="21" a="1"/>
  <c r="AA1350" i="21" s="1"/>
  <c r="AA752" i="21" a="1"/>
  <c r="AA752" i="21" s="1"/>
  <c r="AA1551" i="21" a="1"/>
  <c r="AA1551" i="21" s="1"/>
  <c r="AA1605" i="21" a="1"/>
  <c r="AA1605" i="21" s="1"/>
  <c r="AA248" i="21" a="1"/>
  <c r="AA248" i="21" s="1"/>
  <c r="AA610" i="21" a="1"/>
  <c r="AA610" i="21" s="1"/>
  <c r="AA1456" i="21" a="1"/>
  <c r="AA1456" i="21" s="1"/>
  <c r="AA1263" i="21" a="1"/>
  <c r="AA1263" i="21" s="1"/>
  <c r="AA1789" i="21" a="1"/>
  <c r="AA1789" i="21" s="1"/>
  <c r="AA296" i="21" a="1"/>
  <c r="AA296" i="21" s="1"/>
  <c r="AA1725" i="21" a="1"/>
  <c r="AA1725" i="21" s="1"/>
  <c r="AA863" i="21" a="1"/>
  <c r="AA863" i="21" s="1"/>
  <c r="AA1128" i="21" a="1"/>
  <c r="AA1128" i="21" s="1"/>
  <c r="AA797" i="21" a="1"/>
  <c r="AA797" i="21" s="1"/>
  <c r="AA450" i="21" a="1"/>
  <c r="AA450" i="21" s="1"/>
  <c r="AA1714" i="21" a="1"/>
  <c r="AA1714" i="21" s="1"/>
  <c r="AA1438" i="21" a="1"/>
  <c r="AA1438" i="21" s="1"/>
  <c r="AA257" i="21" a="1"/>
  <c r="AA257" i="21" s="1"/>
  <c r="AA720" i="21" a="1"/>
  <c r="AA720" i="21" s="1"/>
  <c r="AA31" i="21" a="1"/>
  <c r="AA31" i="21" s="1"/>
  <c r="AA244" i="21" a="1"/>
  <c r="AA244" i="21" s="1"/>
  <c r="AA272" i="21" a="1"/>
  <c r="AA272" i="21" s="1"/>
  <c r="AA1658" i="21" a="1"/>
  <c r="AA1658" i="21" s="1"/>
  <c r="AA999" i="21" a="1"/>
  <c r="AA999" i="21" s="1"/>
  <c r="AA899" i="21" a="1"/>
  <c r="AA899" i="21" s="1"/>
  <c r="AA246" i="21" a="1"/>
  <c r="AA246" i="21" s="1"/>
  <c r="AA171" i="21" a="1"/>
  <c r="AA171" i="21" s="1"/>
  <c r="AA1055" i="21" a="1"/>
  <c r="AA1055" i="21" s="1"/>
  <c r="AA498" i="21" a="1"/>
  <c r="AA498" i="21" s="1"/>
  <c r="AA1210" i="21" a="1"/>
  <c r="AA1210" i="21" s="1"/>
  <c r="AA1348" i="21" a="1"/>
  <c r="AA1348" i="21" s="1"/>
  <c r="AA929" i="21" a="1"/>
  <c r="AA929" i="21" s="1"/>
  <c r="AA1554" i="21" a="1"/>
  <c r="AA1554" i="21" s="1"/>
  <c r="AA1940" i="21" a="1"/>
  <c r="AA1940" i="21" s="1"/>
  <c r="AA176" i="21" a="1"/>
  <c r="AA176" i="21" s="1"/>
  <c r="AA460" i="21" a="1"/>
  <c r="AA460" i="21" s="1"/>
  <c r="AA1420" i="21" a="1"/>
  <c r="AA1420" i="21" s="1"/>
  <c r="AA845" i="21" a="1"/>
  <c r="AA845" i="21" s="1"/>
  <c r="AA651" i="21" a="1"/>
  <c r="AA651" i="21" s="1"/>
  <c r="AA1389" i="21" a="1"/>
  <c r="AA1389" i="21" s="1"/>
  <c r="AA1849" i="21" a="1"/>
  <c r="AA1849" i="21" s="1"/>
  <c r="AA1928" i="21" a="1"/>
  <c r="AA1928" i="21" s="1"/>
  <c r="AA254" i="21" a="1"/>
  <c r="AA254" i="21" s="1"/>
  <c r="AA1698" i="21" a="1"/>
  <c r="AA1698" i="21" s="1"/>
  <c r="AA1165" i="21" a="1"/>
  <c r="AA1165" i="21" s="1"/>
  <c r="AA1139" i="21" a="1"/>
  <c r="AA1139" i="21" s="1"/>
  <c r="AA453" i="21" a="1"/>
  <c r="AA453" i="21" s="1"/>
  <c r="AA516" i="21" a="1"/>
  <c r="AA516" i="21" s="1"/>
  <c r="AA177" i="21" a="1"/>
  <c r="AA177" i="21" s="1"/>
  <c r="AA1791" i="21" a="1"/>
  <c r="AA1791" i="21" s="1"/>
  <c r="AA1656" i="21" a="1"/>
  <c r="AA1656" i="21" s="1"/>
  <c r="AA1310" i="21" a="1"/>
  <c r="AA1310" i="21" s="1"/>
  <c r="AA1433" i="21" a="1"/>
  <c r="AA1433" i="21" s="1"/>
  <c r="AA1550" i="21" a="1"/>
  <c r="AA1550" i="21" s="1"/>
  <c r="AA508" i="21" a="1"/>
  <c r="AA508" i="21" s="1"/>
  <c r="AA1388" i="21" a="1"/>
  <c r="AA1388" i="21" s="1"/>
  <c r="AA343" i="21" a="1"/>
  <c r="AA343" i="21" s="1"/>
  <c r="AA1783" i="21" a="1"/>
  <c r="AA1783" i="21" s="1"/>
  <c r="AA1957" i="21" a="1"/>
  <c r="AA1957" i="21" s="1"/>
  <c r="AA38" i="21" a="1"/>
  <c r="AA38" i="21" s="1"/>
  <c r="AA469" i="21" a="1"/>
  <c r="AA469" i="21" s="1"/>
  <c r="AA1561" i="21" a="1"/>
  <c r="AA1561" i="21" s="1"/>
  <c r="AA996" i="21" a="1"/>
  <c r="AA996" i="21" s="1"/>
  <c r="AA1503" i="21" a="1"/>
  <c r="AA1503" i="21" s="1"/>
  <c r="AB1750" i="21"/>
  <c r="AB457" i="21"/>
  <c r="AB1071" i="21"/>
  <c r="AB1781" i="21"/>
  <c r="AB480" i="21"/>
  <c r="AB1411" i="21"/>
  <c r="AB587" i="21"/>
  <c r="AB1662" i="21"/>
  <c r="AB1763" i="21"/>
  <c r="AB1863" i="21"/>
  <c r="AA1768" i="21" a="1"/>
  <c r="AA1768" i="21" s="1"/>
  <c r="AA908" i="21" a="1"/>
  <c r="AA908" i="21" s="1"/>
  <c r="AA1883" i="21" a="1"/>
  <c r="AA1883" i="21" s="1"/>
  <c r="AA1298" i="21" a="1"/>
  <c r="AA1298" i="21" s="1"/>
  <c r="AA464" i="21" a="1"/>
  <c r="AA464" i="21" s="1"/>
  <c r="AA994" i="21" a="1"/>
  <c r="AA994" i="21" s="1"/>
  <c r="AA1182" i="21" a="1"/>
  <c r="AA1182" i="21" s="1"/>
  <c r="AA1635" i="21" a="1"/>
  <c r="AA1635" i="21" s="1"/>
  <c r="AA755" i="21" a="1"/>
  <c r="AA755" i="21" s="1"/>
  <c r="AA224" i="21" a="1"/>
  <c r="AA224" i="21" s="1"/>
  <c r="AA252" i="21" a="1"/>
  <c r="AA252" i="21" s="1"/>
  <c r="AA1636" i="21" a="1"/>
  <c r="AA1636" i="21" s="1"/>
  <c r="AA1319" i="21" a="1"/>
  <c r="AA1319" i="21" s="1"/>
  <c r="AA928" i="21" a="1"/>
  <c r="AA928" i="21" s="1"/>
  <c r="AA990" i="21" a="1"/>
  <c r="AA990" i="21" s="1"/>
  <c r="AA885" i="21" a="1"/>
  <c r="AA885" i="21" s="1"/>
  <c r="AA1136" i="21" a="1"/>
  <c r="AA1136" i="21" s="1"/>
  <c r="AA723" i="21" a="1"/>
  <c r="AA723" i="21" s="1"/>
  <c r="AA884" i="21" a="1"/>
  <c r="AA884" i="21" s="1"/>
  <c r="AA1524" i="21" a="1"/>
  <c r="AA1524" i="21" s="1"/>
  <c r="AA1943" i="21" a="1"/>
  <c r="AA1943" i="21" s="1"/>
  <c r="AA664" i="21" a="1"/>
  <c r="AA664" i="21" s="1"/>
  <c r="AA90" i="21" a="1"/>
  <c r="AA90" i="21" s="1"/>
  <c r="AA409" i="21" a="1"/>
  <c r="AA409" i="21" s="1"/>
  <c r="AA567" i="21" a="1"/>
  <c r="AA567" i="21" s="1"/>
  <c r="AA1666" i="21" a="1"/>
  <c r="AA1666" i="21" s="1"/>
  <c r="AA1218" i="21" a="1"/>
  <c r="AA1218" i="21" s="1"/>
  <c r="AA1098" i="21" a="1"/>
  <c r="AA1098" i="21" s="1"/>
  <c r="AA1942" i="21" a="1"/>
  <c r="AA1942" i="21" s="1"/>
  <c r="AA679" i="21" a="1"/>
  <c r="AA679" i="21" s="1"/>
  <c r="AA1831" i="21" a="1"/>
  <c r="AA1831" i="21" s="1"/>
  <c r="AA1460" i="21" a="1"/>
  <c r="AA1460" i="21" s="1"/>
  <c r="AA1574" i="21" a="1"/>
  <c r="AA1574" i="21" s="1"/>
  <c r="AA326" i="21" a="1"/>
  <c r="AA326" i="21" s="1"/>
  <c r="AA1162" i="21" a="1"/>
  <c r="AA1162" i="21" s="1"/>
  <c r="AA544" i="21" a="1"/>
  <c r="AA544" i="21" s="1"/>
  <c r="AA1148" i="21" a="1"/>
  <c r="AA1148" i="21" s="1"/>
  <c r="AA963" i="21" a="1"/>
  <c r="AA963" i="21" s="1"/>
  <c r="AA717" i="21" a="1"/>
  <c r="AA717" i="21" s="1"/>
  <c r="AA64" i="21" a="1"/>
  <c r="AA64" i="21" s="1"/>
  <c r="AA1340" i="21" a="1"/>
  <c r="AA1340" i="21" s="1"/>
  <c r="AA1084" i="21" a="1"/>
  <c r="AA1084" i="21" s="1"/>
  <c r="AA105" i="21" a="1"/>
  <c r="AA105" i="21" s="1"/>
  <c r="AA69" i="21" a="1"/>
  <c r="AA69" i="21" s="1"/>
  <c r="AA225" i="21" a="1"/>
  <c r="AA225" i="21" s="1"/>
  <c r="AA1893" i="21" a="1"/>
  <c r="AA1893" i="21" s="1"/>
  <c r="AA302" i="21" a="1"/>
  <c r="AA302" i="21" s="1"/>
  <c r="AA440" i="21" a="1"/>
  <c r="AA440" i="21" s="1"/>
  <c r="AA815" i="21" a="1"/>
  <c r="AA815" i="21" s="1"/>
  <c r="AA136" i="21" a="1"/>
  <c r="AA136" i="21" s="1"/>
  <c r="AA741" i="21" a="1"/>
  <c r="AA741" i="21" s="1"/>
  <c r="AA1751" i="21" a="1"/>
  <c r="AA1751" i="21" s="1"/>
  <c r="AA299" i="21" a="1"/>
  <c r="AA299" i="21" s="1"/>
  <c r="AA2000" i="21" a="1"/>
  <c r="AA2000" i="21" s="1"/>
  <c r="AA1731" i="21" a="1"/>
  <c r="AA1731" i="21" s="1"/>
  <c r="AA786" i="21" a="1"/>
  <c r="AA786" i="21" s="1"/>
  <c r="AA195" i="21" a="1"/>
  <c r="AA195" i="21" s="1"/>
  <c r="AA127" i="21" a="1"/>
  <c r="AA127" i="21" s="1"/>
  <c r="AA1003" i="21" a="1"/>
  <c r="AA1003" i="21" s="1"/>
  <c r="AA583" i="21" a="1"/>
  <c r="AA583" i="21" s="1"/>
  <c r="AA955" i="21" a="1"/>
  <c r="AA955" i="21" s="1"/>
  <c r="AA839" i="21" a="1"/>
  <c r="AA839" i="21" s="1"/>
  <c r="AA596" i="21" a="1"/>
  <c r="AA596" i="21" s="1"/>
  <c r="AA622" i="21" a="1"/>
  <c r="AA622" i="21" s="1"/>
  <c r="AA1154" i="21" a="1"/>
  <c r="AA1154" i="21" s="1"/>
  <c r="AA1965" i="21" a="1"/>
  <c r="AA1965" i="21" s="1"/>
  <c r="AA834" i="21" a="1"/>
  <c r="AA834" i="21" s="1"/>
  <c r="AA913" i="21" a="1"/>
  <c r="AA913" i="21" s="1"/>
  <c r="AA817" i="21" a="1"/>
  <c r="AA817" i="21" s="1"/>
  <c r="AA1295" i="21" a="1"/>
  <c r="AA1295" i="21" s="1"/>
  <c r="AA1164" i="21" a="1"/>
  <c r="AA1164" i="21" s="1"/>
  <c r="AA701" i="21" a="1"/>
  <c r="AA701" i="21" s="1"/>
  <c r="AA1209" i="21" a="1"/>
  <c r="AA1209" i="21" s="1"/>
  <c r="AA103" i="21" a="1"/>
  <c r="AA103" i="21" s="1"/>
  <c r="AA1191" i="21" a="1"/>
  <c r="AA1191" i="21" s="1"/>
  <c r="AA1282" i="21" a="1"/>
  <c r="AA1282" i="21" s="1"/>
  <c r="AA1921" i="21" a="1"/>
  <c r="AA1921" i="21" s="1"/>
  <c r="AA1663" i="21" a="1"/>
  <c r="AA1663" i="21" s="1"/>
  <c r="AA1171" i="21" a="1"/>
  <c r="AA1171" i="21" s="1"/>
  <c r="AA1718" i="21" a="1"/>
  <c r="AA1718" i="21" s="1"/>
  <c r="AA1478" i="21" a="1"/>
  <c r="AA1478" i="21" s="1"/>
  <c r="AA505" i="21" a="1"/>
  <c r="AA505" i="21" s="1"/>
  <c r="AA1414" i="21" a="1"/>
  <c r="AA1414" i="21" s="1"/>
  <c r="AA426" i="21" a="1"/>
  <c r="AA426" i="21" s="1"/>
  <c r="AA603" i="21" a="1"/>
  <c r="AA603" i="21" s="1"/>
  <c r="AA874" i="21" a="1"/>
  <c r="AA874" i="21" s="1"/>
  <c r="AA699" i="21" a="1"/>
  <c r="AA699" i="21" s="1"/>
  <c r="AA667" i="21" a="1"/>
  <c r="AA667" i="21" s="1"/>
  <c r="AA1774" i="21" a="1"/>
  <c r="AA1774" i="21" s="1"/>
  <c r="AA1133" i="21" a="1"/>
  <c r="AA1133" i="21" s="1"/>
  <c r="AA116" i="21" a="1"/>
  <c r="AA116" i="21" s="1"/>
  <c r="AA594" i="21" a="1"/>
  <c r="AA594" i="21" s="1"/>
  <c r="AA1607" i="21" a="1"/>
  <c r="AA1607" i="21" s="1"/>
  <c r="AA1329" i="21" a="1"/>
  <c r="AA1329" i="21" s="1"/>
  <c r="AA1012" i="21" a="1"/>
  <c r="AA1012" i="21" s="1"/>
  <c r="AA207" i="21" a="1"/>
  <c r="AA207" i="21" s="1"/>
  <c r="AA952" i="21" a="1"/>
  <c r="AA952" i="21" s="1"/>
  <c r="AA1904" i="21" a="1"/>
  <c r="AA1904" i="21" s="1"/>
  <c r="AA1270" i="21" a="1"/>
  <c r="AA1270" i="21" s="1"/>
  <c r="AA1949" i="21" a="1"/>
  <c r="AA1949" i="21" s="1"/>
  <c r="AA1395" i="21" a="1"/>
  <c r="AA1395" i="21" s="1"/>
  <c r="AA413" i="21" a="1"/>
  <c r="AA413" i="21" s="1"/>
  <c r="AA135" i="21" a="1"/>
  <c r="AA135" i="21" s="1"/>
  <c r="AA1649" i="21" a="1"/>
  <c r="AA1649" i="21" s="1"/>
  <c r="AA602" i="21" a="1"/>
  <c r="AA602" i="21" s="1"/>
  <c r="AA837" i="21" a="1"/>
  <c r="AA837" i="21" s="1"/>
  <c r="AA1175" i="21" a="1"/>
  <c r="AA1175" i="21" s="1"/>
  <c r="AA1765" i="21" a="1"/>
  <c r="AA1765" i="21" s="1"/>
  <c r="AA795" i="21" a="1"/>
  <c r="AA795" i="21" s="1"/>
  <c r="AA549" i="21" a="1"/>
  <c r="AA549" i="21" s="1"/>
  <c r="AA643" i="21" a="1"/>
  <c r="AA643" i="21" s="1"/>
  <c r="AA715" i="21" a="1"/>
  <c r="AA715" i="21" s="1"/>
  <c r="AA14" i="21" a="1"/>
  <c r="AA14" i="21" s="1"/>
  <c r="AA1781" i="21" a="1"/>
  <c r="AA1781" i="21" s="1"/>
  <c r="AA536" i="21" a="1"/>
  <c r="AA536" i="21" s="1"/>
  <c r="AA982" i="21" a="1"/>
  <c r="AA982" i="21" s="1"/>
  <c r="AA1912" i="21" a="1"/>
  <c r="AA1912" i="21" s="1"/>
  <c r="AA1924" i="21" a="1"/>
  <c r="AA1924" i="21" s="1"/>
  <c r="AA998" i="21" a="1"/>
  <c r="AA998" i="21" s="1"/>
  <c r="AA1386" i="21" a="1"/>
  <c r="AA1386" i="21" s="1"/>
  <c r="AA1453" i="21" a="1"/>
  <c r="AA1453" i="21" s="1"/>
  <c r="AA21" i="21" a="1"/>
  <c r="AA21" i="21" s="1"/>
  <c r="AA1925" i="21" a="1"/>
  <c r="AA1925" i="21" s="1"/>
  <c r="AA1226" i="21" a="1"/>
  <c r="AA1226" i="21" s="1"/>
  <c r="AA423" i="21" a="1"/>
  <c r="AA423" i="21" s="1"/>
  <c r="AA677" i="21" a="1"/>
  <c r="AA677" i="21" s="1"/>
  <c r="AA1686" i="21" a="1"/>
  <c r="AA1686" i="21" s="1"/>
  <c r="AA673" i="21" a="1"/>
  <c r="AA673" i="21" s="1"/>
  <c r="AA1158" i="21" a="1"/>
  <c r="AA1158" i="21" s="1"/>
  <c r="AA1812" i="21" a="1"/>
  <c r="AA1812" i="21" s="1"/>
  <c r="AA1251" i="21" a="1"/>
  <c r="AA1251" i="21" s="1"/>
  <c r="AA455" i="21" a="1"/>
  <c r="AA455" i="21" s="1"/>
  <c r="AA1632" i="21" a="1"/>
  <c r="AA1632" i="21" s="1"/>
  <c r="AA1932" i="21" a="1"/>
  <c r="AA1932" i="21" s="1"/>
  <c r="AA591" i="21" a="1"/>
  <c r="AA591" i="21" s="1"/>
  <c r="AA436" i="21" a="1"/>
  <c r="AA436" i="21" s="1"/>
  <c r="AA369" i="21" a="1"/>
  <c r="AA369" i="21" s="1"/>
  <c r="AA1232" i="21" a="1"/>
  <c r="AA1232" i="21" s="1"/>
  <c r="AA1638" i="21" a="1"/>
  <c r="AA1638" i="21" s="1"/>
  <c r="AA1250" i="21" a="1"/>
  <c r="AA1250" i="21" s="1"/>
  <c r="AA722" i="21" a="1"/>
  <c r="AA722" i="21" s="1"/>
  <c r="AA1864" i="21" a="1"/>
  <c r="AA1864" i="21" s="1"/>
  <c r="AA1832" i="21" a="1"/>
  <c r="AA1832" i="21" s="1"/>
  <c r="AA1023" i="21" a="1"/>
  <c r="AA1023" i="21" s="1"/>
  <c r="AA1418" i="21" a="1"/>
  <c r="AA1418" i="21" s="1"/>
  <c r="AA444" i="21" a="1"/>
  <c r="AA444" i="21" s="1"/>
  <c r="AA130" i="21" a="1"/>
  <c r="AA130" i="21" s="1"/>
  <c r="AA521" i="21" a="1"/>
  <c r="AA521" i="21" s="1"/>
  <c r="AA1087" i="21" a="1"/>
  <c r="AA1087" i="21" s="1"/>
  <c r="AA1017" i="21" a="1"/>
  <c r="AA1017" i="21" s="1"/>
  <c r="AA1424" i="21" a="1"/>
  <c r="AA1424" i="21" s="1"/>
  <c r="AA1598" i="21" a="1"/>
  <c r="AA1598" i="21" s="1"/>
  <c r="AA822" i="21" a="1"/>
  <c r="AA822" i="21" s="1"/>
  <c r="AA572" i="21" a="1"/>
  <c r="AA572" i="21" s="1"/>
  <c r="AA1592" i="21" a="1"/>
  <c r="AA1592" i="21" s="1"/>
  <c r="AA1027" i="21" a="1"/>
  <c r="AA1027" i="21" s="1"/>
  <c r="AA1058" i="21" a="1"/>
  <c r="AA1058" i="21" s="1"/>
  <c r="AA1167" i="21" a="1"/>
  <c r="AA1167" i="21" s="1"/>
  <c r="AA1037" i="21" a="1"/>
  <c r="AA1037" i="21" s="1"/>
  <c r="AA936" i="21" a="1"/>
  <c r="AA936" i="21" s="1"/>
  <c r="AA368" i="21" a="1"/>
  <c r="AA368" i="21" s="1"/>
  <c r="AA1763" i="21" a="1"/>
  <c r="AA1763" i="21" s="1"/>
  <c r="AA263" i="21" a="1"/>
  <c r="AA263" i="21" s="1"/>
  <c r="AA1936" i="21" a="1"/>
  <c r="AA1936" i="21" s="1"/>
  <c r="AA235" i="21" a="1"/>
  <c r="AA235" i="21" s="1"/>
  <c r="AA123" i="21" a="1"/>
  <c r="AA123" i="21" s="1"/>
  <c r="AA1508" i="21" a="1"/>
  <c r="AA1508" i="21" s="1"/>
  <c r="AA239" i="21" a="1"/>
  <c r="AA239" i="21" s="1"/>
  <c r="AA787" i="21" a="1"/>
  <c r="AA787" i="21" s="1"/>
  <c r="AA1522" i="21" a="1"/>
  <c r="AA1522" i="21" s="1"/>
  <c r="AA880" i="21" a="1"/>
  <c r="AA880" i="21" s="1"/>
  <c r="AA976" i="21" a="1"/>
  <c r="AA976" i="21" s="1"/>
  <c r="AA1355" i="21" a="1"/>
  <c r="AA1355" i="21" s="1"/>
  <c r="AA1101" i="21" a="1"/>
  <c r="AA1101" i="21" s="1"/>
  <c r="AA154" i="21" a="1"/>
  <c r="AA154" i="21" s="1"/>
  <c r="AA1173" i="21" a="1"/>
  <c r="AA1173" i="21" s="1"/>
  <c r="AA997" i="21" a="1"/>
  <c r="AA997" i="21" s="1"/>
  <c r="AA1138" i="21" a="1"/>
  <c r="AA1138" i="21" s="1"/>
  <c r="AA558" i="21" a="1"/>
  <c r="AA558" i="21" s="1"/>
  <c r="AA554" i="21" a="1"/>
  <c r="AA554" i="21" s="1"/>
  <c r="AA150" i="21" a="1"/>
  <c r="AA150" i="21" s="1"/>
  <c r="AA774" i="21" a="1"/>
  <c r="AA774" i="21" s="1"/>
  <c r="AA624" i="21" a="1"/>
  <c r="AA624" i="21" s="1"/>
  <c r="AA627" i="21" a="1"/>
  <c r="AA627" i="21" s="1"/>
  <c r="AA165" i="21" a="1"/>
  <c r="AA165" i="21" s="1"/>
  <c r="AA1376" i="21" a="1"/>
  <c r="AA1376" i="21" s="1"/>
  <c r="AA1064" i="21" a="1"/>
  <c r="AA1064" i="21" s="1"/>
  <c r="AA759" i="21" a="1"/>
  <c r="AA759" i="21" s="1"/>
  <c r="AA1400" i="21" a="1"/>
  <c r="AA1400" i="21" s="1"/>
  <c r="AA1060" i="21" a="1"/>
  <c r="AA1060" i="21" s="1"/>
  <c r="AA187" i="21" a="1"/>
  <c r="AA187" i="21" s="1"/>
  <c r="AA620" i="21" a="1"/>
  <c r="AA620" i="21" s="1"/>
  <c r="AA1526" i="21" a="1"/>
  <c r="AA1526" i="21" s="1"/>
  <c r="AA1267" i="21" a="1"/>
  <c r="AA1267" i="21" s="1"/>
  <c r="AA608" i="21" a="1"/>
  <c r="AA608" i="21" s="1"/>
  <c r="AA83" i="21" a="1"/>
  <c r="AA83" i="21" s="1"/>
  <c r="AA1455" i="21" a="1"/>
  <c r="AA1455" i="21" s="1"/>
  <c r="AA801" i="21" a="1"/>
  <c r="AA801" i="21" s="1"/>
  <c r="AA228" i="21" a="1"/>
  <c r="AA228" i="21" s="1"/>
  <c r="AA920" i="21" a="1"/>
  <c r="AA920" i="21" s="1"/>
  <c r="AA1797" i="21" a="1"/>
  <c r="AA1797" i="21" s="1"/>
  <c r="AA44" i="21" a="1"/>
  <c r="AA44" i="21" s="1"/>
  <c r="AA843" i="21" a="1"/>
  <c r="AA843" i="21" s="1"/>
  <c r="AA309" i="21" a="1"/>
  <c r="AA309" i="21" s="1"/>
  <c r="AA1261" i="21" a="1"/>
  <c r="AA1261" i="21" s="1"/>
  <c r="AA458" i="21" a="1"/>
  <c r="AA458" i="21" s="1"/>
  <c r="AA431" i="21" a="1"/>
  <c r="AA431" i="21" s="1"/>
  <c r="AA496" i="21" a="1"/>
  <c r="AA496" i="21" s="1"/>
  <c r="AA1606" i="21" a="1"/>
  <c r="AA1606" i="21" s="1"/>
  <c r="AA169" i="21" a="1"/>
  <c r="AA169" i="21" s="1"/>
  <c r="AA660" i="21" a="1"/>
  <c r="AA660" i="21" s="1"/>
  <c r="AA63" i="21" a="1"/>
  <c r="AA63" i="21" s="1"/>
  <c r="AA377" i="21" a="1"/>
  <c r="AA377" i="21" s="1"/>
  <c r="AA636" i="21" a="1"/>
  <c r="AA636" i="21" s="1"/>
  <c r="AA716" i="21" a="1"/>
  <c r="AA716" i="21" s="1"/>
  <c r="AA695" i="21" a="1"/>
  <c r="AA695" i="21" s="1"/>
  <c r="AA539" i="21" a="1"/>
  <c r="AA539" i="21" s="1"/>
  <c r="AA129" i="21" a="1"/>
  <c r="AA129" i="21" s="1"/>
  <c r="AA857" i="21" a="1"/>
  <c r="AA857" i="21" s="1"/>
  <c r="AA868" i="21" a="1"/>
  <c r="AA868" i="21" s="1"/>
  <c r="AA1585" i="21" a="1"/>
  <c r="AA1585" i="21" s="1"/>
  <c r="AA214" i="21" a="1"/>
  <c r="AA214" i="21" s="1"/>
  <c r="AA1205" i="21" a="1"/>
  <c r="AA1205" i="21" s="1"/>
  <c r="AA1553" i="21" a="1"/>
  <c r="AA1553" i="21" s="1"/>
  <c r="AA1989" i="21" a="1"/>
  <c r="AA1989" i="21" s="1"/>
  <c r="AA291" i="21" a="1"/>
  <c r="AA291" i="21" s="1"/>
  <c r="AA1357" i="21" a="1"/>
  <c r="AA1357" i="21" s="1"/>
  <c r="AA630" i="21" a="1"/>
  <c r="AA630" i="21" s="1"/>
  <c r="AA1203" i="21" a="1"/>
  <c r="AA1203" i="21" s="1"/>
  <c r="AA23" i="21" a="1"/>
  <c r="AA23" i="21" s="1"/>
  <c r="AA1959" i="21" a="1"/>
  <c r="AA1959" i="21" s="1"/>
  <c r="AA573" i="21" a="1"/>
  <c r="AA573" i="21" s="1"/>
  <c r="AA417" i="21" a="1"/>
  <c r="AA417" i="21" s="1"/>
  <c r="AA289" i="21" a="1"/>
  <c r="AA289" i="21" s="1"/>
  <c r="AA1100" i="21" a="1"/>
  <c r="AA1100" i="21" s="1"/>
  <c r="AA1312" i="21" a="1"/>
  <c r="AA1312" i="21" s="1"/>
  <c r="AA1534" i="21" a="1"/>
  <c r="AA1534" i="21" s="1"/>
  <c r="AA1501" i="21" a="1"/>
  <c r="AA1501" i="21" s="1"/>
  <c r="AA1367" i="21" a="1"/>
  <c r="AA1367" i="21" s="1"/>
  <c r="AA743" i="21" a="1"/>
  <c r="AA743" i="21" s="1"/>
  <c r="AA353" i="21" a="1"/>
  <c r="AA353" i="21" s="1"/>
  <c r="AA1604" i="21" a="1"/>
  <c r="AA1604" i="21" s="1"/>
  <c r="AA134" i="21" a="1"/>
  <c r="AA134" i="21" s="1"/>
  <c r="AA432" i="21" a="1"/>
  <c r="AA432" i="21" s="1"/>
  <c r="AA415" i="21" a="1"/>
  <c r="AA415" i="21" s="1"/>
  <c r="AA1760" i="21" a="1"/>
  <c r="AA1760" i="21" s="1"/>
  <c r="AA229" i="21" a="1"/>
  <c r="AA229" i="21" s="1"/>
  <c r="AA1641" i="21" a="1"/>
  <c r="AA1641" i="21" s="1"/>
  <c r="AA422" i="21" a="1"/>
  <c r="AA422" i="21" s="1"/>
  <c r="AA1195" i="21" a="1"/>
  <c r="AA1195" i="21" s="1"/>
  <c r="AA1194" i="21" a="1"/>
  <c r="AA1194" i="21" s="1"/>
  <c r="AA1616" i="21" a="1"/>
  <c r="AA1616" i="21" s="1"/>
  <c r="AA501" i="21" a="1"/>
  <c r="AA501" i="21" s="1"/>
  <c r="AA1107" i="21" a="1"/>
  <c r="AA1107" i="21" s="1"/>
  <c r="AA1498" i="21" a="1"/>
  <c r="AA1498" i="21" s="1"/>
  <c r="AA223" i="21" a="1"/>
  <c r="AA223" i="21" s="1"/>
  <c r="AA844" i="21" a="1"/>
  <c r="AA844" i="21" s="1"/>
  <c r="AA468" i="21" a="1"/>
  <c r="AA468" i="21" s="1"/>
  <c r="AA1792" i="21" a="1"/>
  <c r="AA1792" i="21" s="1"/>
  <c r="AA108" i="21" a="1"/>
  <c r="AA108" i="21" s="1"/>
  <c r="AA1247" i="21" a="1"/>
  <c r="AA1247" i="21" s="1"/>
  <c r="AA1993" i="21" a="1"/>
  <c r="AA1993" i="21" s="1"/>
  <c r="AA117" i="21" a="1"/>
  <c r="AA117" i="21" s="1"/>
  <c r="AA1672" i="21" a="1"/>
  <c r="AA1672" i="21" s="1"/>
  <c r="AA729" i="21" a="1"/>
  <c r="AA729" i="21" s="1"/>
  <c r="AA180" i="21" a="1"/>
  <c r="AA180" i="21" s="1"/>
  <c r="AA909" i="21" a="1"/>
  <c r="AA909" i="21" s="1"/>
  <c r="AA435" i="21" a="1"/>
  <c r="AA435" i="21" s="1"/>
  <c r="AA735" i="21" a="1"/>
  <c r="AA735" i="21" s="1"/>
  <c r="AA1425" i="21" a="1"/>
  <c r="AA1425" i="21" s="1"/>
  <c r="AA1034" i="21" a="1"/>
  <c r="AA1034" i="21" s="1"/>
  <c r="AA1345" i="21" a="1"/>
  <c r="AA1345" i="21" s="1"/>
  <c r="AA1166" i="21" a="1"/>
  <c r="AA1166" i="21" s="1"/>
  <c r="AA1465" i="21" a="1"/>
  <c r="AA1465" i="21" s="1"/>
  <c r="AA668" i="21" a="1"/>
  <c r="AA668" i="21" s="1"/>
  <c r="AA209" i="21" a="1"/>
  <c r="AA209" i="21" s="1"/>
  <c r="AA1488" i="21" a="1"/>
  <c r="AA1488" i="21" s="1"/>
  <c r="AA509" i="21" a="1"/>
  <c r="AA509" i="21" s="1"/>
  <c r="AA1683" i="21" a="1"/>
  <c r="AA1683" i="21" s="1"/>
  <c r="AA1123" i="21" a="1"/>
  <c r="AA1123" i="21" s="1"/>
  <c r="AA78" i="21" a="1"/>
  <c r="AA78" i="21" s="1"/>
  <c r="AA1880" i="21" a="1"/>
  <c r="AA1880" i="21" s="1"/>
  <c r="AA1224" i="21" a="1"/>
  <c r="AA1224" i="21" s="1"/>
  <c r="AA485" i="21" a="1"/>
  <c r="AA485" i="21" s="1"/>
  <c r="AA1143" i="21" a="1"/>
  <c r="AA1143" i="21" s="1"/>
  <c r="AA1805" i="21" a="1"/>
  <c r="AA1805" i="21" s="1"/>
  <c r="AA883" i="21" a="1"/>
  <c r="AA883" i="21" s="1"/>
  <c r="AA897" i="21" a="1"/>
  <c r="AA897" i="21" s="1"/>
  <c r="AA809" i="21" a="1"/>
  <c r="AA809" i="21" s="1"/>
  <c r="AA186" i="21" a="1"/>
  <c r="AA186" i="21" s="1"/>
  <c r="AA1002" i="21" a="1"/>
  <c r="AA1002" i="21" s="1"/>
  <c r="AA910" i="21" a="1"/>
  <c r="AA910" i="21" s="1"/>
  <c r="AA785" i="21" a="1"/>
  <c r="AA785" i="21" s="1"/>
  <c r="AA1384" i="21" a="1"/>
  <c r="AA1384" i="21" s="1"/>
  <c r="AA560" i="21" a="1"/>
  <c r="AA560" i="21" s="1"/>
  <c r="AA206" i="21" a="1"/>
  <c r="AA206" i="21" s="1"/>
  <c r="AA1265" i="21" a="1"/>
  <c r="AA1265" i="21" s="1"/>
  <c r="AA1691" i="21" a="1"/>
  <c r="AA1691" i="21" s="1"/>
  <c r="AA1161" i="21" a="1"/>
  <c r="AA1161" i="21" s="1"/>
  <c r="AA1070" i="21" a="1"/>
  <c r="AA1070" i="21" s="1"/>
  <c r="AA1480" i="21" a="1"/>
  <c r="AA1480" i="21" s="1"/>
  <c r="AA1610" i="21" a="1"/>
  <c r="AA1610" i="21" s="1"/>
  <c r="AA1518" i="21" a="1"/>
  <c r="AA1518" i="21" s="1"/>
  <c r="AA665" i="21" a="1"/>
  <c r="AA665" i="21" s="1"/>
  <c r="AA1120" i="21" a="1"/>
  <c r="AA1120" i="21" s="1"/>
  <c r="AA1150" i="21" a="1"/>
  <c r="AA1150" i="21" s="1"/>
  <c r="AA1743" i="21" a="1"/>
  <c r="AA1743" i="21" s="1"/>
  <c r="AA1217" i="21" a="1"/>
  <c r="AA1217" i="21" s="1"/>
  <c r="AA1185" i="21" a="1"/>
  <c r="AA1185" i="21" s="1"/>
  <c r="AA298" i="21" a="1"/>
  <c r="AA298" i="21" s="1"/>
  <c r="AA1484" i="21" a="1"/>
  <c r="AA1484" i="21" s="1"/>
  <c r="AA969" i="21" a="1"/>
  <c r="AA969" i="21" s="1"/>
  <c r="AA1080" i="21" a="1"/>
  <c r="AA1080" i="21" s="1"/>
  <c r="AA1873" i="21" a="1"/>
  <c r="AA1873" i="21" s="1"/>
  <c r="AA1803" i="21" a="1"/>
  <c r="AA1803" i="21" s="1"/>
  <c r="AA1370" i="21" a="1"/>
  <c r="AA1370" i="21" s="1"/>
  <c r="AA459" i="21" a="1"/>
  <c r="AA459" i="21" s="1"/>
  <c r="AA1874" i="21" a="1"/>
  <c r="AA1874" i="21" s="1"/>
  <c r="AA1053" i="21" a="1"/>
  <c r="AA1053" i="21" s="1"/>
  <c r="AA101" i="21" a="1"/>
  <c r="AA101" i="21" s="1"/>
  <c r="AA395" i="21" a="1"/>
  <c r="AA395" i="21" s="1"/>
  <c r="AA993" i="21" a="1"/>
  <c r="AA993" i="21" s="1"/>
  <c r="AA1177" i="21" a="1"/>
  <c r="AA1177" i="21" s="1"/>
  <c r="AA1820" i="21" a="1"/>
  <c r="AA1820" i="21" s="1"/>
  <c r="AA1415" i="21" a="1"/>
  <c r="AA1415" i="21" s="1"/>
  <c r="AA1907" i="21" a="1"/>
  <c r="AA1907" i="21" s="1"/>
  <c r="AA1984" i="21" a="1"/>
  <c r="AA1984" i="21" s="1"/>
  <c r="AA1772" i="21" a="1"/>
  <c r="AA1772" i="21" s="1"/>
  <c r="AA1192" i="21" a="1"/>
  <c r="AA1192" i="21" s="1"/>
  <c r="AA1494" i="21" a="1"/>
  <c r="AA1494" i="21" s="1"/>
  <c r="AA97" i="21" a="1"/>
  <c r="AA97" i="21" s="1"/>
  <c r="AA1537" i="21" a="1"/>
  <c r="AA1537" i="21" s="1"/>
  <c r="AA318" i="21" a="1"/>
  <c r="AA318" i="21" s="1"/>
  <c r="AA1652" i="21" a="1"/>
  <c r="AA1652" i="21" s="1"/>
  <c r="AA571" i="21" a="1"/>
  <c r="AA571" i="21" s="1"/>
  <c r="AA1112" i="21" a="1"/>
  <c r="AA1112" i="21" s="1"/>
  <c r="AA1879" i="21" a="1"/>
  <c r="AA1879" i="21" s="1"/>
  <c r="AA1288" i="21" a="1"/>
  <c r="AA1288" i="21" s="1"/>
  <c r="AA1539" i="21" a="1"/>
  <c r="AA1539" i="21" s="1"/>
  <c r="AA293" i="21" a="1"/>
  <c r="AA293" i="21" s="1"/>
  <c r="AA973" i="21" a="1"/>
  <c r="AA973" i="21" s="1"/>
  <c r="AA1828" i="21" a="1"/>
  <c r="AA1828" i="21" s="1"/>
  <c r="AA1019" i="21" a="1"/>
  <c r="AA1019" i="21" s="1"/>
  <c r="AA1184" i="21" a="1"/>
  <c r="AA1184" i="21" s="1"/>
  <c r="AA1657" i="21" a="1"/>
  <c r="AA1657" i="21" s="1"/>
  <c r="AA582" i="21" a="1"/>
  <c r="AA582" i="21" s="1"/>
  <c r="AA1335" i="21" a="1"/>
  <c r="AA1335" i="21" s="1"/>
  <c r="AA232" i="21" a="1"/>
  <c r="AA232" i="21" s="1"/>
  <c r="AA1063" i="21" a="1"/>
  <c r="AA1063" i="21" s="1"/>
  <c r="AA788" i="21" a="1"/>
  <c r="AA788" i="21" s="1"/>
  <c r="AA1734" i="21" a="1"/>
  <c r="AA1734" i="21" s="1"/>
  <c r="AA1281" i="21" a="1"/>
  <c r="AA1281" i="21" s="1"/>
  <c r="AA1252" i="21" a="1"/>
  <c r="AA1252" i="21" s="1"/>
  <c r="AA705" i="21" a="1"/>
  <c r="AA705" i="21" s="1"/>
  <c r="AA1509" i="21" a="1"/>
  <c r="AA1509" i="21" s="1"/>
  <c r="AA1988" i="21" a="1"/>
  <c r="AA1988" i="21" s="1"/>
  <c r="AA575" i="21" a="1"/>
  <c r="AA575" i="21" s="1"/>
  <c r="AA563" i="21" a="1"/>
  <c r="AA563" i="21" s="1"/>
  <c r="AA16" i="21" a="1"/>
  <c r="AA16" i="21" s="1"/>
  <c r="AA295" i="21" a="1"/>
  <c r="AA295" i="21" s="1"/>
  <c r="AA114" i="21" a="1"/>
  <c r="AA114" i="21" s="1"/>
  <c r="AA1975" i="21" a="1"/>
  <c r="AA1975" i="21" s="1"/>
  <c r="AA972" i="21" a="1"/>
  <c r="AA972" i="21" s="1"/>
  <c r="AA931" i="21" a="1"/>
  <c r="AA931" i="21" s="1"/>
  <c r="AA944" i="21" a="1"/>
  <c r="AA944" i="21" s="1"/>
  <c r="AA1930" i="21" a="1"/>
  <c r="AA1930" i="21" s="1"/>
  <c r="AA1188" i="21" a="1"/>
  <c r="AA1188" i="21" s="1"/>
  <c r="AA1505" i="21" a="1"/>
  <c r="AA1505" i="21" s="1"/>
  <c r="AA1103" i="21" a="1"/>
  <c r="AA1103" i="21" s="1"/>
  <c r="AA1447" i="21" a="1"/>
  <c r="AA1447" i="21" s="1"/>
  <c r="AA1471" i="21" a="1"/>
  <c r="AA1471" i="21" s="1"/>
  <c r="AA943" i="21" a="1"/>
  <c r="AA943" i="21" s="1"/>
  <c r="AA410" i="21" a="1"/>
  <c r="AA410" i="21" s="1"/>
  <c r="AA1586" i="21" a="1"/>
  <c r="AA1586" i="21" s="1"/>
  <c r="AA1249" i="21" a="1"/>
  <c r="AA1249" i="21" s="1"/>
  <c r="AA676" i="21" a="1"/>
  <c r="AA676" i="21" s="1"/>
  <c r="AA346" i="21" a="1"/>
  <c r="AA346" i="21" s="1"/>
  <c r="AA1290" i="21" a="1"/>
  <c r="AA1290" i="21" s="1"/>
  <c r="AA768" i="21" a="1"/>
  <c r="AA768" i="21" s="1"/>
  <c r="AA1853" i="21" a="1"/>
  <c r="AA1853" i="21" s="1"/>
  <c r="AA333" i="21" a="1"/>
  <c r="AA333" i="21" s="1"/>
  <c r="AA1279" i="21" a="1"/>
  <c r="AA1279" i="21" s="1"/>
  <c r="AA607" i="21" a="1"/>
  <c r="AA607" i="21" s="1"/>
  <c r="AA240" i="21" a="1"/>
  <c r="AA240" i="21" s="1"/>
  <c r="AA977" i="21" a="1"/>
  <c r="AA977" i="21" s="1"/>
  <c r="AA259" i="21" a="1"/>
  <c r="AA259" i="21" s="1"/>
  <c r="AA1723" i="21" a="1"/>
  <c r="AA1723" i="21" s="1"/>
  <c r="AA1157" i="21" a="1"/>
  <c r="AA1157" i="21" s="1"/>
  <c r="AA414" i="21" a="1"/>
  <c r="AA414" i="21" s="1"/>
  <c r="AA1577" i="21" a="1"/>
  <c r="AA1577" i="21" s="1"/>
  <c r="AA1557" i="21" a="1"/>
  <c r="AA1557" i="21" s="1"/>
  <c r="AA1320" i="21" a="1"/>
  <c r="AA1320" i="21" s="1"/>
  <c r="AA102" i="21" a="1"/>
  <c r="AA102" i="21" s="1"/>
  <c r="AA987" i="21" a="1"/>
  <c r="AA987" i="21" s="1"/>
  <c r="AA697" i="21" a="1"/>
  <c r="AA697" i="21" s="1"/>
  <c r="AA1429" i="21" a="1"/>
  <c r="AA1429" i="21" s="1"/>
  <c r="AA1473" i="21" a="1"/>
  <c r="AA1473" i="21" s="1"/>
  <c r="AA1915" i="21" a="1"/>
  <c r="AA1915" i="21" s="1"/>
  <c r="AA1918" i="21" a="1"/>
  <c r="AA1918" i="21" s="1"/>
  <c r="AA731" i="21" a="1"/>
  <c r="AA731" i="21" s="1"/>
  <c r="AA388" i="21" a="1"/>
  <c r="AA388" i="21" s="1"/>
  <c r="AA1387" i="21" a="1"/>
  <c r="AA1387" i="21" s="1"/>
  <c r="AA663" i="21" a="1"/>
  <c r="AA663" i="21" s="1"/>
  <c r="AA1793" i="21" a="1"/>
  <c r="AA1793" i="21" s="1"/>
  <c r="AA13" i="21" a="1"/>
  <c r="AA13" i="21" s="1"/>
  <c r="AA1047" i="21" a="1"/>
  <c r="AA1047" i="21" s="1"/>
  <c r="AA1972" i="21" a="1"/>
  <c r="AA1972" i="21" s="1"/>
  <c r="AA1671" i="21" a="1"/>
  <c r="AA1671" i="21" s="1"/>
  <c r="AA1814" i="21" a="1"/>
  <c r="AA1814" i="21" s="1"/>
  <c r="AA386" i="21" a="1"/>
  <c r="AA386" i="21" s="1"/>
  <c r="AA1664" i="21" a="1"/>
  <c r="AA1664" i="21" s="1"/>
  <c r="AA152" i="21" a="1"/>
  <c r="AA152" i="21" s="1"/>
  <c r="AA807" i="21" a="1"/>
  <c r="AA807" i="21" s="1"/>
  <c r="AA1248" i="21" a="1"/>
  <c r="AA1248" i="21" s="1"/>
  <c r="AA280" i="21" a="1"/>
  <c r="AA280" i="21" s="1"/>
  <c r="AA738" i="21" a="1"/>
  <c r="AA738" i="21" s="1"/>
  <c r="AA364" i="21" a="1"/>
  <c r="AA364" i="21" s="1"/>
  <c r="AA704" i="21" a="1"/>
  <c r="AA704" i="21" s="1"/>
  <c r="AA1050" i="21" a="1"/>
  <c r="AA1050" i="21" s="1"/>
  <c r="AA1044" i="21" a="1"/>
  <c r="AA1044" i="21" s="1"/>
  <c r="AA1809" i="21" a="1"/>
  <c r="AA1809" i="21" s="1"/>
  <c r="AA1682" i="21" a="1"/>
  <c r="AA1682" i="21" s="1"/>
  <c r="AA53" i="21" a="1"/>
  <c r="AA53" i="21" s="1"/>
  <c r="AA1559" i="21" a="1"/>
  <c r="AA1559" i="21" s="1"/>
  <c r="AA1801" i="21" a="1"/>
  <c r="AA1801" i="21" s="1"/>
  <c r="AA256" i="21" a="1"/>
  <c r="AA256" i="21" s="1"/>
  <c r="AA1582" i="21" a="1"/>
  <c r="AA1582" i="21" s="1"/>
  <c r="AA1092" i="21" a="1"/>
  <c r="AA1092" i="21" s="1"/>
  <c r="AA989" i="21" a="1"/>
  <c r="AA989" i="21" s="1"/>
  <c r="AA1829" i="21" a="1"/>
  <c r="AA1829" i="21" s="1"/>
  <c r="AA1540" i="21" a="1"/>
  <c r="AA1540" i="21" s="1"/>
  <c r="AA341" i="21" a="1"/>
  <c r="AA341" i="21" s="1"/>
  <c r="AA1583" i="21" a="1"/>
  <c r="AA1583" i="21" s="1"/>
  <c r="AA2007" i="21" a="1"/>
  <c r="AA2007" i="21" s="1"/>
  <c r="AA642" i="21" a="1"/>
  <c r="AA642" i="21" s="1"/>
  <c r="AA656" i="21" a="1"/>
  <c r="AA656" i="21" s="1"/>
  <c r="AA258" i="21" a="1"/>
  <c r="AA258" i="21" s="1"/>
  <c r="AA1009" i="21" a="1"/>
  <c r="AA1009" i="21" s="1"/>
  <c r="AA1901" i="21" a="1"/>
  <c r="AA1901" i="21" s="1"/>
  <c r="AA1416" i="21" a="1"/>
  <c r="AA1416" i="21" s="1"/>
  <c r="AA1567" i="21" a="1"/>
  <c r="AA1567" i="21" s="1"/>
  <c r="AA905" i="21" a="1"/>
  <c r="AA905" i="21" s="1"/>
  <c r="AA1351" i="21" a="1"/>
  <c r="AA1351" i="21" s="1"/>
  <c r="AA1463" i="21" a="1"/>
  <c r="AA1463" i="21" s="1"/>
  <c r="AA1746" i="21" a="1"/>
  <c r="AA1746" i="21" s="1"/>
  <c r="AA1844" i="21" a="1"/>
  <c r="AA1844" i="21" s="1"/>
  <c r="AA86" i="21" a="1"/>
  <c r="AA86" i="21" s="1"/>
  <c r="AA1365" i="21" a="1"/>
  <c r="AA1365" i="21" s="1"/>
  <c r="AA649" i="21" a="1"/>
  <c r="AA649" i="21" s="1"/>
  <c r="AA1860" i="21" a="1"/>
  <c r="AA1860" i="21" s="1"/>
  <c r="AA384" i="21" a="1"/>
  <c r="AA384" i="21" s="1"/>
  <c r="AA805" i="21" a="1"/>
  <c r="AA805" i="21" s="1"/>
  <c r="AA200" i="21" a="1"/>
  <c r="AA200" i="21" s="1"/>
  <c r="AA813" i="21" a="1"/>
  <c r="AA813" i="21" s="1"/>
  <c r="AA1565" i="21" a="1"/>
  <c r="AA1565" i="21" s="1"/>
  <c r="AA547" i="21" a="1"/>
  <c r="AA547" i="21" s="1"/>
  <c r="AA1169" i="21" a="1"/>
  <c r="AA1169" i="21" s="1"/>
  <c r="AA1786" i="21" a="1"/>
  <c r="AA1786" i="21" s="1"/>
  <c r="AA1032" i="21" a="1"/>
  <c r="AA1032" i="21" s="1"/>
  <c r="AA557" i="21" a="1"/>
  <c r="AA557" i="21" s="1"/>
  <c r="AA953" i="21" a="1"/>
  <c r="AA953" i="21" s="1"/>
  <c r="AA1276" i="21" a="1"/>
  <c r="AA1276" i="21" s="1"/>
  <c r="AA447" i="21" a="1"/>
  <c r="AA447" i="21" s="1"/>
  <c r="AA1396" i="21" a="1"/>
  <c r="AA1396" i="21" s="1"/>
  <c r="AA1546" i="21" a="1"/>
  <c r="AA1546" i="21" s="1"/>
  <c r="AA873" i="21" a="1"/>
  <c r="AA873" i="21" s="1"/>
  <c r="AA70" i="21" a="1"/>
  <c r="AA70" i="21" s="1"/>
  <c r="AA811" i="21" a="1"/>
  <c r="AA811" i="21" s="1"/>
  <c r="AA921" i="21" a="1"/>
  <c r="AA921" i="21" s="1"/>
  <c r="AA1406" i="21" a="1"/>
  <c r="AA1406" i="21" s="1"/>
  <c r="AA1846" i="21" a="1"/>
  <c r="AA1846" i="21" s="1"/>
  <c r="AA55" i="21" a="1"/>
  <c r="AA55" i="21" s="1"/>
  <c r="AA247" i="21" a="1"/>
  <c r="AA247" i="21" s="1"/>
  <c r="AA532" i="21" a="1"/>
  <c r="AA532" i="21" s="1"/>
  <c r="AA675" i="21" a="1"/>
  <c r="AA675" i="21" s="1"/>
  <c r="AA372" i="21" a="1"/>
  <c r="AA372" i="21" s="1"/>
  <c r="AA1043" i="21" a="1"/>
  <c r="AA1043" i="21" s="1"/>
  <c r="AA1321" i="21" a="1"/>
  <c r="AA1321" i="21" s="1"/>
  <c r="AA336" i="21" a="1"/>
  <c r="AA336" i="21" s="1"/>
  <c r="AA604" i="21" a="1"/>
  <c r="AA604" i="21" s="1"/>
  <c r="AA1931" i="21" a="1"/>
  <c r="AA1931" i="21" s="1"/>
  <c r="AA277" i="21" a="1"/>
  <c r="AA277" i="21" s="1"/>
  <c r="AA1417" i="21" a="1"/>
  <c r="AA1417" i="21" s="1"/>
  <c r="AA1564" i="21" a="1"/>
  <c r="AA1564" i="21" s="1"/>
  <c r="AA310" i="21" a="1"/>
  <c r="AA310" i="21" s="1"/>
  <c r="AA1437" i="21" a="1"/>
  <c r="AA1437" i="21" s="1"/>
  <c r="AA954" i="21" a="1"/>
  <c r="AA954" i="21" s="1"/>
  <c r="AA416" i="21" a="1"/>
  <c r="AA416" i="21" s="1"/>
  <c r="AA1961" i="21" a="1"/>
  <c r="AA1961" i="21" s="1"/>
  <c r="AA1818" i="21" a="1"/>
  <c r="AA1818" i="21" s="1"/>
  <c r="AA980" i="21" a="1"/>
  <c r="AA980" i="21" s="1"/>
  <c r="AA2004" i="21" a="1"/>
  <c r="AA2004" i="21" s="1"/>
  <c r="AA1766" i="21" a="1"/>
  <c r="AA1766" i="21" s="1"/>
  <c r="AA985" i="21" a="1"/>
  <c r="AA985" i="21" s="1"/>
  <c r="AA1935" i="21" a="1"/>
  <c r="AA1935" i="21" s="1"/>
  <c r="AA1730" i="21" a="1"/>
  <c r="AA1730" i="21" s="1"/>
  <c r="AA1997" i="21" a="1"/>
  <c r="AA1997" i="21" s="1"/>
  <c r="AA1369" i="21" a="1"/>
  <c r="AA1369" i="21" s="1"/>
  <c r="AA56" i="21" a="1"/>
  <c r="AA56" i="21" s="1"/>
  <c r="AA1079" i="21" a="1"/>
  <c r="AA1079" i="21" s="1"/>
  <c r="AA334" i="21" a="1"/>
  <c r="AA334" i="21" s="1"/>
  <c r="AA466" i="21" a="1"/>
  <c r="AA466" i="21" s="1"/>
  <c r="AA1680" i="21" a="1"/>
  <c r="AA1680" i="21" s="1"/>
  <c r="AA947" i="21" a="1"/>
  <c r="AA947" i="21" s="1"/>
  <c r="AA54" i="21" a="1"/>
  <c r="AA54" i="21" s="1"/>
  <c r="AA1115" i="21" a="1"/>
  <c r="AA1115" i="21" s="1"/>
  <c r="AA1038" i="21" a="1"/>
  <c r="AA1038" i="21" s="1"/>
  <c r="AA1097" i="21" a="1"/>
  <c r="AA1097" i="21" s="1"/>
  <c r="AA1042" i="21" a="1"/>
  <c r="AA1042" i="21" s="1"/>
  <c r="AA1944" i="21" a="1"/>
  <c r="AA1944" i="21" s="1"/>
  <c r="AA373" i="21" a="1"/>
  <c r="AA373" i="21" s="1"/>
  <c r="AA362" i="21" a="1"/>
  <c r="AA362" i="21" s="1"/>
  <c r="AA319" i="21" a="1"/>
  <c r="AA319" i="21" s="1"/>
  <c r="AA1186" i="21" a="1"/>
  <c r="AA1186" i="21" s="1"/>
  <c r="AA527" i="21" a="1"/>
  <c r="AA527" i="21" s="1"/>
  <c r="AA371" i="21" a="1"/>
  <c r="AA371" i="21" s="1"/>
  <c r="AA736" i="21" a="1"/>
  <c r="AA736" i="21" s="1"/>
  <c r="AA871" i="21" a="1"/>
  <c r="AA871" i="21" s="1"/>
  <c r="AA1950" i="21" a="1"/>
  <c r="AA1950" i="21" s="1"/>
  <c r="AA737" i="21" a="1"/>
  <c r="AA737" i="21" s="1"/>
  <c r="AA829" i="21" a="1"/>
  <c r="AA829" i="21" s="1"/>
  <c r="AA1306" i="21" a="1"/>
  <c r="AA1306" i="21" s="1"/>
  <c r="AA1722" i="21" a="1"/>
  <c r="AA1722" i="21" s="1"/>
  <c r="AA765" i="21" a="1"/>
  <c r="AA765" i="21" s="1"/>
  <c r="AA875" i="21" a="1"/>
  <c r="AA875" i="21" s="1"/>
  <c r="AA245" i="21" a="1"/>
  <c r="AA245" i="21" s="1"/>
  <c r="AA1642" i="21" a="1"/>
  <c r="AA1642" i="21" s="1"/>
  <c r="AA1287" i="21" a="1"/>
  <c r="AA1287" i="21" s="1"/>
  <c r="AA482" i="21" a="1"/>
  <c r="AA482" i="21" s="1"/>
  <c r="AA827" i="21" a="1"/>
  <c r="AA827" i="21" s="1"/>
  <c r="AA22" i="21" a="1"/>
  <c r="AA22" i="21" s="1"/>
  <c r="AA1172" i="21" a="1"/>
  <c r="AA1172" i="21" s="1"/>
  <c r="AA1835" i="21" a="1"/>
  <c r="AA1835" i="21" s="1"/>
  <c r="AA439" i="21" a="1"/>
  <c r="AA439" i="21" s="1"/>
  <c r="AA654" i="21" a="1"/>
  <c r="AA654" i="21" s="1"/>
  <c r="AA473" i="21" a="1"/>
  <c r="AA473" i="21" s="1"/>
  <c r="AA524" i="21" a="1"/>
  <c r="AA524" i="21" s="1"/>
  <c r="AA595" i="21" a="1"/>
  <c r="AA595" i="21" s="1"/>
  <c r="AA1871" i="21" a="1"/>
  <c r="AA1871" i="21" s="1"/>
  <c r="AA1999" i="21" a="1"/>
  <c r="AA1999" i="21" s="1"/>
  <c r="AA779" i="21" a="1"/>
  <c r="AA779" i="21" s="1"/>
  <c r="AA1426" i="21" a="1"/>
  <c r="AA1426" i="21" s="1"/>
  <c r="AA1758" i="21" a="1"/>
  <c r="AA1758" i="21" s="1"/>
  <c r="AA1790" i="21" a="1"/>
  <c r="AA1790" i="21" s="1"/>
  <c r="AA911" i="21" a="1"/>
  <c r="AA911" i="21" s="1"/>
  <c r="AA1303" i="21" a="1"/>
  <c r="AA1303" i="21" s="1"/>
  <c r="AA1908" i="21" a="1"/>
  <c r="AA1908" i="21" s="1"/>
  <c r="AA438" i="21" a="1"/>
  <c r="AA438" i="21" s="1"/>
  <c r="AA725" i="21" a="1"/>
  <c r="AA725" i="21" s="1"/>
  <c r="AA1983" i="21" a="1"/>
  <c r="AA1983" i="21" s="1"/>
  <c r="AA107" i="21" a="1"/>
  <c r="AA107" i="21" s="1"/>
  <c r="AA1754" i="21" a="1"/>
  <c r="AA1754" i="21" s="1"/>
  <c r="AA1344" i="21" a="1"/>
  <c r="AA1344" i="21" s="1"/>
  <c r="AA1569" i="21" a="1"/>
  <c r="AA1569" i="21" s="1"/>
  <c r="AA1311" i="21" a="1"/>
  <c r="AA1311" i="21" s="1"/>
  <c r="AA1700" i="21" a="1"/>
  <c r="AA1700" i="21" s="1"/>
  <c r="AA1512" i="21" a="1"/>
  <c r="AA1512" i="21" s="1"/>
  <c r="AA734" i="21" a="1"/>
  <c r="AA734" i="21" s="1"/>
  <c r="AA872" i="21" a="1"/>
  <c r="AA872" i="21" s="1"/>
  <c r="AA534" i="21" a="1"/>
  <c r="AA534" i="21" s="1"/>
  <c r="AA66" i="21" a="1"/>
  <c r="AA66" i="21" s="1"/>
  <c r="AA249" i="21" a="1"/>
  <c r="AA249" i="21" s="1"/>
  <c r="AA1824" i="21" a="1"/>
  <c r="AA1824" i="21" s="1"/>
  <c r="AA859" i="21" a="1"/>
  <c r="AA859" i="21" s="1"/>
  <c r="AA531" i="21" a="1"/>
  <c r="AA531" i="21" s="1"/>
  <c r="AA2008" i="21" a="1"/>
  <c r="AA2008" i="21" s="1"/>
  <c r="AA706" i="21" a="1"/>
  <c r="AA706" i="21" s="1"/>
  <c r="AA237" i="21" a="1"/>
  <c r="AA237" i="21" s="1"/>
  <c r="AA162" i="21" a="1"/>
  <c r="AA162" i="21" s="1"/>
  <c r="AA1474" i="21" a="1"/>
  <c r="AA1474" i="21" s="1"/>
  <c r="AA945" i="21" a="1"/>
  <c r="AA945" i="21" s="1"/>
  <c r="AA950" i="21" a="1"/>
  <c r="AA950" i="21" s="1"/>
  <c r="AA80" i="21" a="1"/>
  <c r="AA80" i="21" s="1"/>
  <c r="AA156" i="21" a="1"/>
  <c r="AA156" i="21" s="1"/>
  <c r="AA1072" i="21" a="1"/>
  <c r="AA1072" i="21" s="1"/>
  <c r="AA1353" i="21" a="1"/>
  <c r="AA1353" i="21" s="1"/>
  <c r="AA1413" i="21" a="1"/>
  <c r="AA1413" i="21" s="1"/>
  <c r="AA1462" i="21" a="1"/>
  <c r="AA1462" i="21" s="1"/>
  <c r="AA30" i="21" a="1"/>
  <c r="AA30" i="21" s="1"/>
  <c r="AA79" i="21" a="1"/>
  <c r="AA79" i="21" s="1"/>
  <c r="AA18" i="21" a="1"/>
  <c r="AA18" i="21" s="1"/>
  <c r="AA213" i="21" a="1"/>
  <c r="AA213" i="21" s="1"/>
  <c r="AA742" i="21" a="1"/>
  <c r="AA742" i="21" s="1"/>
  <c r="AA1911" i="21" a="1"/>
  <c r="AA1911" i="21" s="1"/>
  <c r="AA614" i="21" a="1"/>
  <c r="AA614" i="21" s="1"/>
  <c r="AA580" i="21" a="1"/>
  <c r="AA580" i="21" s="1"/>
  <c r="AA243" i="21" a="1"/>
  <c r="AA243" i="21" s="1"/>
  <c r="AA1091" i="21" a="1"/>
  <c r="AA1091" i="21" s="1"/>
  <c r="AA1000" i="21" a="1"/>
  <c r="AA1000" i="21" s="1"/>
  <c r="AA1693" i="21" a="1"/>
  <c r="AA1693" i="21" s="1"/>
  <c r="AA1678" i="21" a="1"/>
  <c r="AA1678" i="21" s="1"/>
  <c r="AA73" i="21" a="1"/>
  <c r="AA73" i="21" s="1"/>
  <c r="AA138" i="21" a="1"/>
  <c r="AA138" i="21" s="1"/>
  <c r="AB349" i="21"/>
  <c r="AA902" i="21" a="1"/>
  <c r="AA902" i="21" s="1"/>
  <c r="AA1118" i="21" a="1"/>
  <c r="AA1118" i="21" s="1"/>
  <c r="AB1625" i="21"/>
  <c r="AB1687" i="21"/>
  <c r="AA84" i="21" a="1"/>
  <c r="AA84" i="21" s="1"/>
  <c r="AA50" i="21" a="1"/>
  <c r="AA50" i="21" s="1"/>
  <c r="AA1742" i="21" a="1"/>
  <c r="AA1742" i="21" s="1"/>
  <c r="AA51" i="21" a="1"/>
  <c r="AA51" i="21" s="1"/>
  <c r="AA1193" i="21" a="1"/>
  <c r="AA1193" i="21" s="1"/>
  <c r="AA205" i="21" a="1"/>
  <c r="AA205" i="21" s="1"/>
  <c r="AA1452" i="21" a="1"/>
  <c r="AA1452" i="21" s="1"/>
  <c r="AA1668" i="21" a="1"/>
  <c r="AA1668" i="21" s="1"/>
  <c r="AA1446" i="21" a="1"/>
  <c r="AA1446" i="21" s="1"/>
  <c r="AA791" i="21" a="1"/>
  <c r="AA791" i="21" s="1"/>
  <c r="AA329" i="21" a="1"/>
  <c r="AA329" i="21" s="1"/>
  <c r="AA1016" i="21" a="1"/>
  <c r="AA1016" i="21" s="1"/>
  <c r="AA1838" i="21" a="1"/>
  <c r="AA1838" i="21" s="1"/>
  <c r="AA211" i="21" a="1"/>
  <c r="AA211" i="21" s="1"/>
  <c r="AA1891" i="21" a="1"/>
  <c r="AA1891" i="21" s="1"/>
  <c r="AA1584" i="21" a="1"/>
  <c r="AA1584" i="21" s="1"/>
  <c r="AA155" i="21" a="1"/>
  <c r="AA155" i="21" s="1"/>
  <c r="AA1256" i="21" a="1"/>
  <c r="AA1256" i="21" s="1"/>
  <c r="AA1624" i="21" a="1"/>
  <c r="AA1624" i="21" s="1"/>
  <c r="AA1868" i="21" a="1"/>
  <c r="AA1868" i="21" s="1"/>
  <c r="AA540" i="21" a="1"/>
  <c r="AA540" i="21" s="1"/>
  <c r="AA1284" i="21" a="1"/>
  <c r="AA1284" i="21" s="1"/>
  <c r="AB378" i="21"/>
  <c r="AA1954" i="21" a="1"/>
  <c r="AA1954" i="21" s="1"/>
  <c r="AA1408" i="21" a="1"/>
  <c r="AA1408" i="21" s="1"/>
  <c r="AA1884" i="21" a="1"/>
  <c r="AA1884" i="21" s="1"/>
  <c r="AA1856" i="21" a="1"/>
  <c r="AA1856" i="21" s="1"/>
  <c r="AA1800" i="21" a="1"/>
  <c r="AA1800" i="21" s="1"/>
  <c r="AA1025" i="21" a="1"/>
  <c r="AA1025" i="21" s="1"/>
  <c r="AA1374" i="21" a="1"/>
  <c r="AA1374" i="21" s="1"/>
  <c r="AB900" i="21"/>
  <c r="AA360" i="21" a="1"/>
  <c r="AA360" i="21" s="1"/>
  <c r="AA1780" i="21" a="1"/>
  <c r="AA1780" i="21" s="1"/>
  <c r="AA1399" i="21" a="1"/>
  <c r="AA1399" i="21" s="1"/>
  <c r="AA1458" i="21" a="1"/>
  <c r="AA1458" i="21" s="1"/>
  <c r="AA1788" i="21" a="1"/>
  <c r="AA1788" i="21" s="1"/>
  <c r="AA879" i="21" a="1"/>
  <c r="AA879" i="21" s="1"/>
  <c r="AA1341" i="21" a="1"/>
  <c r="AA1341" i="21" s="1"/>
  <c r="AA1206" i="21" a="1"/>
  <c r="AA1206" i="21" s="1"/>
  <c r="AA1981" i="21" a="1"/>
  <c r="AA1981" i="21" s="1"/>
  <c r="AA403" i="21" a="1"/>
  <c r="AA403" i="21" s="1"/>
  <c r="AA300" i="21" a="1"/>
  <c r="AA300" i="21" s="1"/>
  <c r="AA621" i="21" a="1"/>
  <c r="AA621" i="21" s="1"/>
  <c r="AA915" i="21" a="1"/>
  <c r="AA915" i="21" s="1"/>
  <c r="AA753" i="21" a="1"/>
  <c r="AA753" i="21" s="1"/>
  <c r="AA1841" i="21" a="1"/>
  <c r="AA1841" i="21" s="1"/>
  <c r="AA546" i="21" a="1"/>
  <c r="AA546" i="21" s="1"/>
  <c r="AA686" i="21" a="1"/>
  <c r="AA686" i="21" s="1"/>
  <c r="AA1938" i="21" a="1"/>
  <c r="AA1938" i="21" s="1"/>
  <c r="AA1532" i="21" a="1"/>
  <c r="AA1532" i="21" s="1"/>
  <c r="AA1695" i="21" a="1"/>
  <c r="AA1695" i="21" s="1"/>
  <c r="AA766" i="21" a="1"/>
  <c r="AA766" i="21" s="1"/>
  <c r="AA796" i="21" a="1"/>
  <c r="AA796" i="21" s="1"/>
  <c r="AA1819" i="21" a="1"/>
  <c r="AA1819" i="21" s="1"/>
  <c r="AA1083" i="21" a="1"/>
  <c r="AA1083" i="21" s="1"/>
  <c r="AA948" i="21" a="1"/>
  <c r="AA948" i="21" s="1"/>
  <c r="AA1968" i="21" a="1"/>
  <c r="AA1968" i="21" s="1"/>
  <c r="AA1181" i="21" a="1"/>
  <c r="AA1181" i="21" s="1"/>
  <c r="AA1131" i="21" a="1"/>
  <c r="AA1131" i="21" s="1"/>
  <c r="AA1878" i="21" a="1"/>
  <c r="AA1878" i="21" s="1"/>
  <c r="AA1294" i="21" a="1"/>
  <c r="AA1294" i="21" s="1"/>
  <c r="AA1741" i="21" a="1"/>
  <c r="AA1741" i="21" s="1"/>
  <c r="AA924" i="21" a="1"/>
  <c r="AA924" i="21" s="1"/>
  <c r="AA1647" i="21" a="1"/>
  <c r="AA1647" i="21" s="1"/>
  <c r="AA991" i="21" a="1"/>
  <c r="AA991" i="21" s="1"/>
  <c r="AA74" i="21" a="1"/>
  <c r="AA74" i="21" s="1"/>
  <c r="AA749" i="21" a="1"/>
  <c r="AA749" i="21" s="1"/>
  <c r="AA52" i="21" a="1"/>
  <c r="AA52" i="21" s="1"/>
  <c r="AA160" i="21" a="1"/>
  <c r="AA160" i="21" s="1"/>
  <c r="AA800" i="21" a="1"/>
  <c r="AA800" i="21" s="1"/>
  <c r="AA1956" i="21" a="1"/>
  <c r="AA1956" i="21" s="1"/>
  <c r="AA781" i="21" a="1"/>
  <c r="AA781" i="21" s="1"/>
  <c r="AA145" i="21" a="1"/>
  <c r="AA145" i="21" s="1"/>
  <c r="AA1109" i="21" a="1"/>
  <c r="AA1109" i="21" s="1"/>
  <c r="AA855" i="21" a="1"/>
  <c r="AA855" i="21" s="1"/>
  <c r="AA179" i="21" a="1"/>
  <c r="AA179" i="21" s="1"/>
  <c r="AA918" i="21" a="1"/>
  <c r="AA918" i="21" s="1"/>
  <c r="AA1338" i="21" a="1"/>
  <c r="AA1338" i="21" s="1"/>
  <c r="AA892" i="21" a="1"/>
  <c r="AA892" i="21" s="1"/>
  <c r="AA1285" i="21" a="1"/>
  <c r="AA1285" i="21" s="1"/>
  <c r="AA1510" i="21" a="1"/>
  <c r="AA1510" i="21" s="1"/>
  <c r="AA696" i="21" a="1"/>
  <c r="AA696" i="21" s="1"/>
  <c r="AA1644" i="21" a="1"/>
  <c r="AA1644" i="21" s="1"/>
  <c r="AA635" i="21" a="1"/>
  <c r="AA635" i="21" s="1"/>
  <c r="AA1599" i="21" a="1"/>
  <c r="AA1599" i="21" s="1"/>
  <c r="AA1149" i="21" a="1"/>
  <c r="AA1149" i="21" s="1"/>
  <c r="AB644" i="21"/>
  <c r="AA48" i="21" a="1"/>
  <c r="AA48" i="21" s="1"/>
  <c r="AA110" i="21" a="1"/>
  <c r="AA110" i="21" s="1"/>
  <c r="AA901" i="21" a="1"/>
  <c r="AA901" i="21" s="1"/>
  <c r="AA842" i="21" a="1"/>
  <c r="AA842" i="21" s="1"/>
  <c r="AA1328" i="21" a="1"/>
  <c r="AA1328" i="21" s="1"/>
  <c r="AA517" i="21" a="1"/>
  <c r="AA517" i="21" s="1"/>
  <c r="AA975" i="21" a="1"/>
  <c r="AA975" i="21" s="1"/>
  <c r="AA1579" i="21" a="1"/>
  <c r="AA1579" i="21" s="1"/>
  <c r="AA1394" i="21" a="1"/>
  <c r="AA1394" i="21" s="1"/>
  <c r="AA1778" i="21" a="1"/>
  <c r="AA1778" i="21" s="1"/>
  <c r="AA933" i="21" a="1"/>
  <c r="AA933" i="21" s="1"/>
  <c r="AA365" i="21" a="1"/>
  <c r="AA365" i="21" s="1"/>
  <c r="AA1759" i="21" a="1"/>
  <c r="AA1759" i="21" s="1"/>
  <c r="AA1495" i="21" a="1"/>
  <c r="AA1495" i="21" s="1"/>
  <c r="AA1971" i="21" a="1"/>
  <c r="AA1971" i="21" s="1"/>
  <c r="AA2006" i="21" a="1"/>
  <c r="AA2006" i="21" s="1"/>
  <c r="AA320" i="21" a="1"/>
  <c r="AA320" i="21" s="1"/>
  <c r="AA1289" i="21" a="1"/>
  <c r="AA1289" i="21" s="1"/>
  <c r="AA510" i="21" a="1"/>
  <c r="AA510" i="21" s="1"/>
  <c r="AA472" i="21" a="1"/>
  <c r="AA472" i="21" s="1"/>
  <c r="AA1513" i="21" a="1"/>
  <c r="AA1513" i="21" s="1"/>
  <c r="AA1106" i="21" a="1"/>
  <c r="AA1106" i="21" s="1"/>
  <c r="AA1492" i="21" a="1"/>
  <c r="AA1492" i="21" s="1"/>
  <c r="AA1346" i="21" a="1"/>
  <c r="AA1346" i="21" s="1"/>
  <c r="AA612" i="21" a="1"/>
  <c r="AA612" i="21" s="1"/>
  <c r="AA421" i="21" a="1"/>
  <c r="AA421" i="21" s="1"/>
  <c r="AA344" i="21" a="1"/>
  <c r="AA344" i="21" s="1"/>
  <c r="AA1005" i="21" a="1"/>
  <c r="AA1005" i="21" s="1"/>
  <c r="AA1951" i="21" a="1"/>
  <c r="AA1951" i="21" s="1"/>
  <c r="AA520" i="21" a="1"/>
  <c r="AA520" i="21" s="1"/>
  <c r="AA1402" i="21" a="1"/>
  <c r="AA1402" i="21" s="1"/>
  <c r="AA1179" i="21" a="1"/>
  <c r="AA1179" i="21" s="1"/>
  <c r="AA49" i="21" a="1"/>
  <c r="AA49" i="21" s="1"/>
  <c r="AA226" i="21" a="1"/>
  <c r="AA226" i="21" s="1"/>
  <c r="AA323" i="21" a="1"/>
  <c r="AA323" i="21" s="1"/>
  <c r="AA773" i="21" a="1"/>
  <c r="AA773" i="21" s="1"/>
  <c r="AA682" i="21" a="1"/>
  <c r="AA682" i="21" s="1"/>
  <c r="AA958" i="21" a="1"/>
  <c r="AA958" i="21" s="1"/>
  <c r="AA1692" i="21" a="1"/>
  <c r="AA1692" i="21" s="1"/>
  <c r="AB1085" i="21"/>
  <c r="AA312" i="21" a="1"/>
  <c r="AA312" i="21" s="1"/>
  <c r="AB1278" i="21"/>
  <c r="AA250" i="21" a="1"/>
  <c r="AA250" i="21" s="1"/>
  <c r="AA380" i="21" a="1"/>
  <c r="AA380" i="21" s="1"/>
  <c r="AA1361" i="21" a="1"/>
  <c r="AA1361" i="21" s="1"/>
  <c r="AB1560" i="21"/>
  <c r="AA115" i="21" a="1"/>
  <c r="AA115" i="21" s="1"/>
  <c r="AA671" i="21" a="1"/>
  <c r="AA671" i="21" s="1"/>
  <c r="AA733" i="21" a="1"/>
  <c r="AA733" i="21" s="1"/>
  <c r="AA159" i="21" a="1"/>
  <c r="AA159" i="21" s="1"/>
  <c r="AA429" i="21" a="1"/>
  <c r="AA429" i="21" s="1"/>
  <c r="AA1300" i="21" a="1"/>
  <c r="AA1300" i="21" s="1"/>
  <c r="AA1397" i="21" a="1"/>
  <c r="AA1397" i="21" s="1"/>
  <c r="AA652" i="21" a="1"/>
  <c r="AA652" i="21" s="1"/>
  <c r="AA261" i="21" a="1"/>
  <c r="AA261" i="21" s="1"/>
  <c r="AA1392" i="21" a="1"/>
  <c r="AA1392" i="21" s="1"/>
  <c r="AA771" i="21" a="1"/>
  <c r="AA771" i="21" s="1"/>
  <c r="AA198" i="21" a="1"/>
  <c r="AA198" i="21" s="1"/>
  <c r="AA347" i="21" a="1"/>
  <c r="AA347" i="21" s="1"/>
  <c r="AA465" i="21" a="1"/>
  <c r="AA465" i="21" s="1"/>
  <c r="AA62" i="21" a="1"/>
  <c r="AA62" i="21" s="1"/>
  <c r="AA502" i="21" a="1"/>
  <c r="AA502" i="21" s="1"/>
  <c r="AA923" i="21" a="1"/>
  <c r="AA923" i="21" s="1"/>
  <c r="AA149" i="21" a="1"/>
  <c r="AA149" i="21" s="1"/>
  <c r="AA2005" i="21" a="1"/>
  <c r="AA2005" i="21" s="1"/>
  <c r="AA342" i="21" a="1"/>
  <c r="AA342" i="21" s="1"/>
  <c r="AA345" i="21" a="1"/>
  <c r="AA345" i="21" s="1"/>
  <c r="AA689" i="21" a="1"/>
  <c r="AA689" i="21" s="1"/>
  <c r="AA1436" i="21" a="1"/>
  <c r="AA1436" i="21" s="1"/>
  <c r="AA590" i="21" a="1"/>
  <c r="AA590" i="21" s="1"/>
  <c r="AA504" i="21" a="1"/>
  <c r="AA504" i="21" s="1"/>
  <c r="AA650" i="21" a="1"/>
  <c r="AA650" i="21" s="1"/>
  <c r="AA1757" i="21" a="1"/>
  <c r="AA1757" i="21" s="1"/>
  <c r="AA1876" i="21" a="1"/>
  <c r="AA1876" i="21" s="1"/>
  <c r="AA1481" i="21" a="1"/>
  <c r="AA1481" i="21" s="1"/>
  <c r="AA1894" i="21" a="1"/>
  <c r="AA1894" i="21" s="1"/>
  <c r="AA1041" i="21" a="1"/>
  <c r="AA1041" i="21" s="1"/>
  <c r="AA1776" i="21" a="1"/>
  <c r="AA1776" i="21" s="1"/>
  <c r="AA2009" i="21" a="1"/>
  <c r="AA2009" i="21" s="1"/>
  <c r="AA1176" i="21" a="1"/>
  <c r="AA1176" i="21" s="1"/>
  <c r="AA968" i="21" a="1"/>
  <c r="AA968" i="21" s="1"/>
  <c r="AA914" i="21" a="1"/>
  <c r="AA914" i="21" s="1"/>
  <c r="AA1865" i="21" a="1"/>
  <c r="AA1865" i="21" s="1"/>
  <c r="AA858" i="21" a="1"/>
  <c r="AA858" i="21" s="1"/>
  <c r="AA166" i="21" a="1"/>
  <c r="AA166" i="21" s="1"/>
  <c r="AA681" i="21" a="1"/>
  <c r="AA681" i="21" s="1"/>
  <c r="AA606" i="21" a="1"/>
  <c r="AA606" i="21" s="1"/>
  <c r="AA633" i="21" a="1"/>
  <c r="AA633" i="21" s="1"/>
  <c r="AA1896" i="21" a="1"/>
  <c r="AA1896" i="21" s="1"/>
  <c r="AA548" i="21" a="1"/>
  <c r="AA548" i="21" s="1"/>
  <c r="AA778" i="21" a="1"/>
  <c r="AA778" i="21" s="1"/>
  <c r="AA1024" i="21" a="1"/>
  <c r="AA1024" i="21" s="1"/>
  <c r="AA647" i="21" a="1"/>
  <c r="AA647" i="21" s="1"/>
  <c r="AA806" i="21" a="1"/>
  <c r="AA806" i="21" s="1"/>
  <c r="AA756" i="21" a="1"/>
  <c r="AA756" i="21" s="1"/>
  <c r="AA1126" i="21" a="1"/>
  <c r="AA1126" i="21" s="1"/>
  <c r="AA137" i="21" a="1"/>
  <c r="AA137" i="21" s="1"/>
  <c r="AA1427" i="21" a="1"/>
  <c r="AA1427" i="21" s="1"/>
  <c r="AA586" i="21" a="1"/>
  <c r="AA586" i="21" s="1"/>
  <c r="AA835" i="21" a="1"/>
  <c r="AA835" i="21" s="1"/>
  <c r="AA1937" i="21" a="1"/>
  <c r="AA1937" i="21" s="1"/>
  <c r="AA1977" i="21" a="1"/>
  <c r="AA1977" i="21" s="1"/>
  <c r="AA1848" i="21" a="1"/>
  <c r="AA1848" i="21" s="1"/>
  <c r="AA1661" i="21" a="1"/>
  <c r="AA1661" i="21" s="1"/>
  <c r="AA804" i="21" a="1"/>
  <c r="AA804" i="21" s="1"/>
  <c r="AA76" i="21" a="1"/>
  <c r="AA76" i="21" s="1"/>
  <c r="AA1039" i="21" a="1"/>
  <c r="AA1039" i="21" s="1"/>
  <c r="AA831" i="21" a="1"/>
  <c r="AA831" i="21" s="1"/>
  <c r="AA810" i="21" a="1"/>
  <c r="AA810" i="21" s="1"/>
  <c r="AA178" i="21" a="1"/>
  <c r="AA178" i="21" s="1"/>
  <c r="AA1782" i="21" a="1"/>
  <c r="AA1782" i="21" s="1"/>
  <c r="AA962" i="21" a="1"/>
  <c r="AA962" i="21" s="1"/>
  <c r="AA1476" i="21" a="1"/>
  <c r="AA1476" i="21" s="1"/>
  <c r="AA1980" i="21" a="1"/>
  <c r="AA1980" i="21" s="1"/>
  <c r="AA1708" i="21" a="1"/>
  <c r="AA1708" i="21" s="1"/>
  <c r="AA167" i="21" a="1"/>
  <c r="AA167" i="21" s="1"/>
  <c r="AA637" i="21" a="1"/>
  <c r="AA637" i="21" s="1"/>
  <c r="AA553" i="21" a="1"/>
  <c r="AA553" i="21" s="1"/>
  <c r="AA877" i="21" a="1"/>
  <c r="AA877" i="21" s="1"/>
  <c r="AA1974" i="21" a="1"/>
  <c r="AA1974" i="21" s="1"/>
  <c r="AA307" i="21" a="1"/>
  <c r="AA307" i="21" s="1"/>
  <c r="AA688" i="21" a="1"/>
  <c r="AA688" i="21" s="1"/>
  <c r="AA1994" i="21" a="1"/>
  <c r="AA1994" i="21" s="1"/>
  <c r="AA1948" i="21" a="1"/>
  <c r="AA1948" i="21" s="1"/>
  <c r="AA1337" i="21" a="1"/>
  <c r="AA1337" i="21" s="1"/>
  <c r="AA1659" i="21" a="1"/>
  <c r="AA1659" i="21" s="1"/>
  <c r="AA1834" i="21" a="1"/>
  <c r="AA1834" i="21" s="1"/>
  <c r="AA814" i="21" a="1"/>
  <c r="AA814" i="21" s="1"/>
  <c r="AA828" i="21" a="1"/>
  <c r="AA828" i="21" s="1"/>
  <c r="AA1773" i="21" a="1"/>
  <c r="AA1773" i="21" s="1"/>
  <c r="AA849" i="21" a="1"/>
  <c r="AA849" i="21" s="1"/>
  <c r="AA43" i="21" a="1"/>
  <c r="AA43" i="21" s="1"/>
  <c r="AA1677" i="21" a="1"/>
  <c r="AA1677" i="21" s="1"/>
  <c r="AA1748" i="21" a="1"/>
  <c r="AA1748" i="21" s="1"/>
  <c r="AA770" i="21" a="1"/>
  <c r="AA770" i="21" s="1"/>
  <c r="AA1621" i="21" a="1"/>
  <c r="AA1621" i="21" s="1"/>
  <c r="AA1914" i="21" a="1"/>
  <c r="AA1914" i="21" s="1"/>
  <c r="AA750" i="21" a="1"/>
  <c r="AA750" i="21" s="1"/>
  <c r="AA253" i="21" a="1"/>
  <c r="AA253" i="21" s="1"/>
  <c r="AA726" i="21" a="1"/>
  <c r="AA726" i="21" s="1"/>
  <c r="AA1135" i="21" a="1"/>
  <c r="AA1135" i="21" s="1"/>
  <c r="AA1888" i="21" a="1"/>
  <c r="AA1888" i="21" s="1"/>
  <c r="AA1110" i="21" a="1"/>
  <c r="AA1110" i="21" s="1"/>
  <c r="AA25" i="21" a="1"/>
  <c r="AA25" i="21" s="1"/>
  <c r="AA1228" i="21" a="1"/>
  <c r="AA1228" i="21" s="1"/>
  <c r="AA1062" i="21" a="1"/>
  <c r="AA1062" i="21" s="1"/>
  <c r="AA1489" i="21" a="1"/>
  <c r="AA1489" i="21" s="1"/>
  <c r="AA478" i="21" a="1"/>
  <c r="AA478" i="21" s="1"/>
  <c r="AA355" i="21" a="1"/>
  <c r="AA355" i="21" s="1"/>
  <c r="AA197" i="21" a="1"/>
  <c r="AA197" i="21" s="1"/>
  <c r="AA1461" i="21" a="1"/>
  <c r="AA1461" i="21" s="1"/>
  <c r="AA832" i="21" a="1"/>
  <c r="AA832" i="21" s="1"/>
  <c r="AA1709" i="21" a="1"/>
  <c r="AA1709" i="21" s="1"/>
  <c r="AA1099" i="21" a="1"/>
  <c r="AA1099" i="21" s="1"/>
  <c r="AA1322" i="21" a="1"/>
  <c r="AA1322" i="21" s="1"/>
  <c r="AA937" i="21" a="1"/>
  <c r="AA937" i="21" s="1"/>
  <c r="AA271" i="21" a="1"/>
  <c r="AA271" i="21" s="1"/>
  <c r="AA434" i="21" a="1"/>
  <c r="AA434" i="21" s="1"/>
  <c r="AA561" i="21" a="1"/>
  <c r="AA561" i="21" s="1"/>
  <c r="AA672" i="21" a="1"/>
  <c r="AA672" i="21" s="1"/>
  <c r="AA1326" i="21" a="1"/>
  <c r="AA1326" i="21" s="1"/>
  <c r="AA1705" i="21" a="1"/>
  <c r="AA1705" i="21" s="1"/>
  <c r="AA565" i="21" a="1"/>
  <c r="AA565" i="21" s="1"/>
  <c r="AA1795" i="21" a="1"/>
  <c r="AA1795" i="21" s="1"/>
  <c r="AA1313" i="21" a="1"/>
  <c r="AA1313" i="21" s="1"/>
  <c r="AA930" i="21" a="1"/>
  <c r="AA930" i="21" s="1"/>
  <c r="AA1594" i="21" a="1"/>
  <c r="AA1594" i="21" s="1"/>
  <c r="AA1826" i="21" a="1"/>
  <c r="AA1826" i="21" s="1"/>
  <c r="AA1750" i="21" a="1"/>
  <c r="AA1750" i="21" s="1"/>
  <c r="AA2003" i="21" a="1"/>
  <c r="AA2003" i="21" s="1"/>
  <c r="AA1916" i="21" a="1"/>
  <c r="AA1916" i="21" s="1"/>
  <c r="AA1403" i="21" a="1"/>
  <c r="AA1403" i="21" s="1"/>
  <c r="AA292" i="21" a="1"/>
  <c r="AA292" i="21" s="1"/>
  <c r="AA1525" i="21" a="1"/>
  <c r="AA1525" i="21" s="1"/>
  <c r="AA457" i="21" a="1"/>
  <c r="AA457" i="21" s="1"/>
  <c r="AA1201" i="21" a="1"/>
  <c r="AA1201" i="21" s="1"/>
  <c r="AA529" i="21" a="1"/>
  <c r="AA529" i="21" s="1"/>
  <c r="AA1634" i="21" a="1"/>
  <c r="AA1634" i="21" s="1"/>
  <c r="AA1608" i="21" a="1"/>
  <c r="AA1608" i="21" s="1"/>
  <c r="AA1075" i="21" a="1"/>
  <c r="AA1075" i="21" s="1"/>
  <c r="AA1127" i="21" a="1"/>
  <c r="AA1127" i="21" s="1"/>
  <c r="AA479" i="21" a="1"/>
  <c r="AA479" i="21" s="1"/>
  <c r="AA313" i="21" a="1"/>
  <c r="AA313" i="21" s="1"/>
  <c r="AA782" i="21" a="1"/>
  <c r="AA782" i="21" s="1"/>
  <c r="AA1390" i="21" a="1"/>
  <c r="AA1390" i="21" s="1"/>
  <c r="AA270" i="21" a="1"/>
  <c r="AA270" i="21" s="1"/>
  <c r="AA1506" i="21" a="1"/>
  <c r="AA1506" i="21" s="1"/>
  <c r="AA1933" i="21" a="1"/>
  <c r="AA1933" i="21" s="1"/>
  <c r="AA1026" i="21" a="1"/>
  <c r="AA1026" i="21" s="1"/>
  <c r="AA564" i="21" a="1"/>
  <c r="AA564" i="21" s="1"/>
  <c r="AA794" i="21" a="1"/>
  <c r="AA794" i="21" s="1"/>
  <c r="AA893" i="21" a="1"/>
  <c r="AA893" i="21" s="1"/>
  <c r="AA1221" i="21" a="1"/>
  <c r="AA1221" i="21" s="1"/>
  <c r="AA881" i="21" a="1"/>
  <c r="AA881" i="21" s="1"/>
  <c r="AA1454" i="21" a="1"/>
  <c r="AA1454" i="21" s="1"/>
  <c r="AA402" i="21" a="1"/>
  <c r="AA402" i="21" s="1"/>
  <c r="AA389" i="21" a="1"/>
  <c r="AA389" i="21" s="1"/>
  <c r="AA816" i="21" a="1"/>
  <c r="AA816" i="21" s="1"/>
  <c r="AA938" i="21" a="1"/>
  <c r="AA938" i="21" s="1"/>
  <c r="AA111" i="21" a="1"/>
  <c r="AA111" i="21" s="1"/>
  <c r="AA1260" i="21" a="1"/>
  <c r="AA1260" i="21" s="1"/>
  <c r="AA212" i="21" a="1"/>
  <c r="AA212" i="21" s="1"/>
  <c r="AA1735" i="21" a="1"/>
  <c r="AA1735" i="21" s="1"/>
  <c r="AA1771" i="21" a="1"/>
  <c r="AA1771" i="21" s="1"/>
  <c r="AA1214" i="21" a="1"/>
  <c r="AA1214" i="21" s="1"/>
  <c r="AA1969" i="21" a="1"/>
  <c r="AA1969" i="21" s="1"/>
  <c r="AA854" i="21" a="1"/>
  <c r="AA854" i="21" s="1"/>
  <c r="AA1093" i="21" a="1"/>
  <c r="AA1093" i="21" s="1"/>
  <c r="AA669" i="21" a="1"/>
  <c r="AA669" i="21" s="1"/>
  <c r="AA919" i="21" a="1"/>
  <c r="AA919" i="21" s="1"/>
  <c r="AA28" i="21" a="1"/>
  <c r="AA28" i="21" s="1"/>
  <c r="AA1443" i="21" a="1"/>
  <c r="AA1443" i="21" s="1"/>
  <c r="AA1629" i="21" a="1"/>
  <c r="AA1629" i="21" s="1"/>
  <c r="AA1762" i="21" a="1"/>
  <c r="AA1762" i="21" s="1"/>
  <c r="AA1119" i="21" a="1"/>
  <c r="AA1119" i="21" s="1"/>
  <c r="AA542" i="21" a="1"/>
  <c r="AA542" i="21" s="1"/>
  <c r="AA349" i="21" a="1"/>
  <c r="AA349" i="21" s="1"/>
  <c r="AA764" i="21" a="1"/>
  <c r="AA764" i="21" s="1"/>
  <c r="AA1144" i="21" a="1"/>
  <c r="AA1144" i="21" s="1"/>
  <c r="AA528" i="21" a="1"/>
  <c r="AA528" i="21" s="1"/>
  <c r="AA1738" i="21" a="1"/>
  <c r="AA1738" i="21" s="1"/>
  <c r="AA493" i="21" a="1"/>
  <c r="AA493" i="21" s="1"/>
  <c r="AA39" i="21" a="1"/>
  <c r="AA39" i="21" s="1"/>
  <c r="AA34" i="21" a="1"/>
  <c r="AA34" i="21" s="1"/>
  <c r="AA853" i="21" a="1"/>
  <c r="AA853" i="21" s="1"/>
  <c r="AA631" i="21" a="1"/>
  <c r="AA631" i="21" s="1"/>
  <c r="AA1364" i="21" a="1"/>
  <c r="AA1364" i="21" s="1"/>
  <c r="AA1719" i="21" a="1"/>
  <c r="AA1719" i="21" s="1"/>
  <c r="AA1368" i="21" a="1"/>
  <c r="AA1368" i="21" s="1"/>
  <c r="AA940" i="21" a="1"/>
  <c r="AA940" i="21" s="1"/>
  <c r="AA783" i="21" a="1"/>
  <c r="AA783" i="21" s="1"/>
  <c r="AA760" i="21" a="1"/>
  <c r="AA760" i="21" s="1"/>
  <c r="AA143" i="21" a="1"/>
  <c r="AA143" i="21" s="1"/>
  <c r="AA304" i="21" a="1"/>
  <c r="AA304" i="21" s="1"/>
  <c r="AA1362" i="21" a="1"/>
  <c r="AA1362" i="21" s="1"/>
  <c r="AA1963" i="21" a="1"/>
  <c r="AA1963" i="21" s="1"/>
  <c r="AA467" i="21" a="1"/>
  <c r="AA467" i="21" s="1"/>
  <c r="AA1845" i="21" a="1"/>
  <c r="AA1845" i="21" s="1"/>
  <c r="AA1479" i="21" a="1"/>
  <c r="AA1479" i="21" s="1"/>
  <c r="AA67" i="21" a="1"/>
  <c r="AA67" i="21" s="1"/>
  <c r="AA470" i="21" a="1"/>
  <c r="AA470" i="21" s="1"/>
  <c r="AA1726" i="21" a="1"/>
  <c r="AA1726" i="21" s="1"/>
  <c r="AA1979" i="21" a="1"/>
  <c r="AA1979" i="21" s="1"/>
  <c r="AA1755" i="21" a="1"/>
  <c r="AA1755" i="21" s="1"/>
  <c r="AA139" i="21" a="1"/>
  <c r="AA139" i="21" s="1"/>
  <c r="AA1830" i="21" a="1"/>
  <c r="AA1830" i="21" s="1"/>
  <c r="AA404" i="21" a="1"/>
  <c r="AA404" i="21" s="1"/>
  <c r="AA566" i="21" a="1"/>
  <c r="AA566" i="21" s="1"/>
  <c r="AA1535" i="21" a="1"/>
  <c r="AA1535" i="21" s="1"/>
  <c r="AA60" i="21" a="1"/>
  <c r="AA60" i="21" s="1"/>
  <c r="AA1996" i="21" a="1"/>
  <c r="AA1996" i="21" s="1"/>
  <c r="AA202" i="21" a="1"/>
  <c r="AA202" i="21" s="1"/>
  <c r="AA526" i="21" a="1"/>
  <c r="AA526" i="21" s="1"/>
  <c r="AA632" i="21" a="1"/>
  <c r="AA632" i="21" s="1"/>
  <c r="AA1821" i="21" a="1"/>
  <c r="AA1821" i="21" s="1"/>
  <c r="AA869" i="21" a="1"/>
  <c r="AA869" i="21" s="1"/>
  <c r="AA1323" i="21" a="1"/>
  <c r="AA1323" i="21" s="1"/>
  <c r="AA1347" i="21" a="1"/>
  <c r="AA1347" i="21" s="1"/>
  <c r="AA1600" i="21" a="1"/>
  <c r="AA1600" i="21" s="1"/>
  <c r="AA981" i="21" a="1"/>
  <c r="AA981" i="21" s="1"/>
  <c r="AA960" i="21" a="1"/>
  <c r="AA960" i="21" s="1"/>
  <c r="AA1866" i="21" a="1"/>
  <c r="AA1866" i="21" s="1"/>
  <c r="AA552" i="21" a="1"/>
  <c r="AA552" i="21" s="1"/>
  <c r="AA219" i="21" a="1"/>
  <c r="AA219" i="21" s="1"/>
  <c r="AA1897" i="21" a="1"/>
  <c r="AA1897" i="21" s="1"/>
  <c r="AA1493" i="21" a="1"/>
  <c r="AA1493" i="21" s="1"/>
  <c r="AA233" i="21" a="1"/>
  <c r="AA233" i="21" s="1"/>
  <c r="AA1787" i="21" a="1"/>
  <c r="AA1787" i="21" s="1"/>
  <c r="AA387" i="21" a="1"/>
  <c r="AA387" i="21" s="1"/>
  <c r="AA57" i="21" a="1"/>
  <c r="AA57" i="21" s="1"/>
  <c r="AA462" i="21" a="1"/>
  <c r="AA462" i="21" s="1"/>
  <c r="AA183" i="21" a="1"/>
  <c r="AA183" i="21" s="1"/>
  <c r="AB642" i="21"/>
  <c r="AA262" i="21" a="1"/>
  <c r="AA262" i="21" s="1"/>
  <c r="AA1679" i="21" a="1"/>
  <c r="AA1679" i="21" s="1"/>
  <c r="AA941" i="21" a="1"/>
  <c r="AA941" i="21" s="1"/>
  <c r="AA208" i="21" a="1"/>
  <c r="AA208" i="21" s="1"/>
  <c r="AA392" i="21" a="1"/>
  <c r="AA392" i="21" s="1"/>
  <c r="AA146" i="21" a="1"/>
  <c r="AA146" i="21" s="1"/>
  <c r="AA26" i="21" a="1"/>
  <c r="AA26" i="21" s="1"/>
  <c r="AA81" i="21" a="1"/>
  <c r="AA81" i="21" s="1"/>
  <c r="AA1442" i="21" a="1"/>
  <c r="AA1442" i="21" s="1"/>
  <c r="AA525" i="21" a="1"/>
  <c r="AA525" i="21" s="1"/>
  <c r="AA1690" i="21" a="1"/>
  <c r="AA1690" i="21" s="1"/>
  <c r="AA1033" i="21" a="1"/>
  <c r="AA1033" i="21" s="1"/>
  <c r="AA1633" i="21" a="1"/>
  <c r="AA1633" i="21" s="1"/>
  <c r="AA1439" i="21" a="1"/>
  <c r="AA1439" i="21" s="1"/>
  <c r="AA483" i="21" a="1"/>
  <c r="AA483" i="21" s="1"/>
  <c r="AA1952" i="21" a="1"/>
  <c r="AA1952" i="21" s="1"/>
  <c r="AA1681" i="21" a="1"/>
  <c r="AA1681" i="21" s="1"/>
  <c r="AA744" i="21" a="1"/>
  <c r="AA744" i="21" s="1"/>
  <c r="AA898" i="21" a="1"/>
  <c r="AA898" i="21" s="1"/>
  <c r="AA1407" i="21" a="1"/>
  <c r="AA1407" i="21" s="1"/>
  <c r="AA199" i="21" a="1"/>
  <c r="AA199" i="21" s="1"/>
  <c r="AA488" i="21" a="1"/>
  <c r="AA488" i="21" s="1"/>
  <c r="AA476" i="21" a="1"/>
  <c r="AA476" i="21" s="1"/>
  <c r="AA967" i="21" a="1"/>
  <c r="AA967" i="21" s="1"/>
  <c r="AA91" i="21" a="1"/>
  <c r="AA91" i="21" s="1"/>
  <c r="AA1372" i="21" a="1"/>
  <c r="AA1372" i="21" s="1"/>
  <c r="AA1051" i="21" a="1"/>
  <c r="AA1051" i="21" s="1"/>
  <c r="AA1045" i="21" a="1"/>
  <c r="AA1045" i="21" s="1"/>
  <c r="AA584" i="21" a="1"/>
  <c r="AA584" i="21" s="1"/>
  <c r="AA1246" i="21" a="1"/>
  <c r="AA1246" i="21" s="1"/>
  <c r="AA382" i="21" a="1"/>
  <c r="AA382" i="21" s="1"/>
  <c r="AA1749" i="21" a="1"/>
  <c r="AA1749" i="21" s="1"/>
  <c r="AA1568" i="21" a="1"/>
  <c r="AA1568" i="21" s="1"/>
  <c r="AA1992" i="21" a="1"/>
  <c r="AA1992" i="21" s="1"/>
  <c r="AA1095" i="21" a="1"/>
  <c r="AA1095" i="21" s="1"/>
  <c r="AA238" i="21" a="1"/>
  <c r="AA238" i="21" s="1"/>
  <c r="AA96" i="21" a="1"/>
  <c r="AA96" i="21" s="1"/>
  <c r="AA745" i="21" a="1"/>
  <c r="AA745" i="21" s="1"/>
  <c r="AA821" i="21" a="1"/>
  <c r="AA821" i="21" s="1"/>
  <c r="AA100" i="21" a="1"/>
  <c r="AA100" i="21" s="1"/>
  <c r="AA279" i="21" a="1"/>
  <c r="AA279" i="21" s="1"/>
  <c r="AA325" i="21" a="1"/>
  <c r="AA325" i="21" s="1"/>
  <c r="AA1903" i="21" a="1"/>
  <c r="AA1903" i="21" s="1"/>
  <c r="AA499" i="21" a="1"/>
  <c r="AA499" i="21" s="1"/>
  <c r="AA1544" i="21" a="1"/>
  <c r="AA1544" i="21" s="1"/>
  <c r="AA678" i="21" a="1"/>
  <c r="AA678" i="21" s="1"/>
  <c r="AA1410" i="21" a="1"/>
  <c r="AA1410" i="21" s="1"/>
  <c r="AA1542" i="21" a="1"/>
  <c r="AA1542" i="21" s="1"/>
  <c r="AA27" i="21" a="1"/>
  <c r="AA27" i="21" s="1"/>
  <c r="AA1011" i="21" a="1"/>
  <c r="AA1011" i="21" s="1"/>
  <c r="AA75" i="21" a="1"/>
  <c r="AA75" i="21" s="1"/>
  <c r="AA1562" i="21" a="1"/>
  <c r="AA1562" i="21" s="1"/>
  <c r="AA867" i="21" a="1"/>
  <c r="AA867" i="21" s="1"/>
  <c r="AA1900" i="21" a="1"/>
  <c r="AA1900" i="21" s="1"/>
  <c r="AA1519" i="21" a="1"/>
  <c r="AA1519" i="21" s="1"/>
  <c r="AA494" i="21" a="1"/>
  <c r="AA494" i="21" s="1"/>
  <c r="AA328" i="21" a="1"/>
  <c r="AA328" i="21" s="1"/>
  <c r="AA1028" i="21" a="1"/>
  <c r="AA1028" i="21" s="1"/>
  <c r="AA1117" i="21" a="1"/>
  <c r="AA1117" i="21" s="1"/>
  <c r="AA1982" i="21" a="1"/>
  <c r="AA1982" i="21" s="1"/>
  <c r="AA1572" i="21" a="1"/>
  <c r="AA1572" i="21" s="1"/>
  <c r="AA1487" i="21" a="1"/>
  <c r="AA1487" i="21" s="1"/>
  <c r="AA385" i="21" a="1"/>
  <c r="AA385" i="21" s="1"/>
  <c r="AA1910" i="21" a="1"/>
  <c r="AA1910" i="21" s="1"/>
  <c r="AA1906" i="21" a="1"/>
  <c r="AA1906" i="21" s="1"/>
  <c r="AA1813" i="21" a="1"/>
  <c r="AA1813" i="21" s="1"/>
  <c r="AA1688" i="21" a="1"/>
  <c r="AA1688" i="21" s="1"/>
  <c r="AA1843" i="21" a="1"/>
  <c r="AA1843" i="21" s="1"/>
  <c r="AA1909" i="21" a="1"/>
  <c r="AA1909" i="21" s="1"/>
  <c r="AA523" i="21" a="1"/>
  <c r="AA523" i="21" s="1"/>
  <c r="AA267" i="21" a="1"/>
  <c r="AA267" i="21" s="1"/>
  <c r="AA1991" i="21" a="1"/>
  <c r="AA1991" i="21" s="1"/>
  <c r="AA1094" i="21" a="1"/>
  <c r="AA1094" i="21" s="1"/>
  <c r="AA1211" i="21" a="1"/>
  <c r="AA1211" i="21" s="1"/>
  <c r="AA1622" i="21" a="1"/>
  <c r="AA1622" i="21" s="1"/>
  <c r="AA568" i="21" a="1"/>
  <c r="AA568" i="21" s="1"/>
  <c r="AA585" i="21" a="1"/>
  <c r="AA585" i="21" s="1"/>
  <c r="AA951" i="21" a="1"/>
  <c r="AA951" i="21" s="1"/>
  <c r="AA1421" i="21" a="1"/>
  <c r="AA1421" i="21" s="1"/>
  <c r="AA352" i="21" a="1"/>
  <c r="AA352" i="21" s="1"/>
  <c r="AA273" i="21" a="1"/>
  <c r="AA273" i="21" s="1"/>
  <c r="AA1839" i="21" a="1"/>
  <c r="AA1839" i="21" s="1"/>
  <c r="AA1807" i="21" a="1"/>
  <c r="AA1807" i="21" s="1"/>
  <c r="AA1886" i="21" a="1"/>
  <c r="AA1886" i="21" s="1"/>
  <c r="AA1146" i="21" a="1"/>
  <c r="AA1146" i="21" s="1"/>
  <c r="AA808" i="21" a="1"/>
  <c r="AA808" i="21" s="1"/>
  <c r="AA1699" i="21" a="1"/>
  <c r="AA1699" i="21" s="1"/>
  <c r="AA1530" i="21" a="1"/>
  <c r="AA1530" i="21" s="1"/>
  <c r="AA495" i="21" a="1"/>
  <c r="AA495" i="21" s="1"/>
  <c r="AB130" i="21"/>
  <c r="AA379" i="21" a="1"/>
  <c r="AA379" i="21" s="1"/>
  <c r="AA1711" i="21" a="1"/>
  <c r="AA1711" i="21" s="1"/>
  <c r="AA589" i="21" a="1"/>
  <c r="AA589" i="21" s="1"/>
  <c r="AA1071" i="21" a="1"/>
  <c r="AA1071" i="21" s="1"/>
  <c r="AA882" i="21" a="1"/>
  <c r="AA882" i="21" s="1"/>
  <c r="AA278" i="21" a="1"/>
  <c r="AA278" i="21" s="1"/>
  <c r="AA1223" i="21" a="1"/>
  <c r="AA1223" i="21" s="1"/>
  <c r="AA1198" i="21" a="1"/>
  <c r="AA1198" i="21" s="1"/>
  <c r="AA971" i="21" a="1"/>
  <c r="AA971" i="21" s="1"/>
  <c r="AA1591" i="21" a="1"/>
  <c r="AA1591" i="21" s="1"/>
  <c r="AA846" i="21" a="1"/>
  <c r="AA846" i="21" s="1"/>
  <c r="AA825" i="21" a="1"/>
  <c r="AA825" i="21" s="1"/>
  <c r="AA1958" i="21" a="1"/>
  <c r="AA1958" i="21" s="1"/>
  <c r="AA798" i="21" a="1"/>
  <c r="AA798" i="21" s="1"/>
  <c r="AA559" i="21" a="1"/>
  <c r="AA559" i="21" s="1"/>
  <c r="AA1589" i="21" a="1"/>
  <c r="AA1589" i="21" s="1"/>
  <c r="AA356" i="21" a="1"/>
  <c r="AA356" i="21" s="1"/>
  <c r="AA1701" i="21" a="1"/>
  <c r="AA1701" i="21" s="1"/>
  <c r="AA286" i="21" a="1"/>
  <c r="AA286" i="21" s="1"/>
  <c r="AA236" i="21" a="1"/>
  <c r="AA236" i="21" s="1"/>
  <c r="AA163" i="21" a="1"/>
  <c r="AA163" i="21" s="1"/>
  <c r="AA826" i="21" a="1"/>
  <c r="AA826" i="21" s="1"/>
  <c r="AA391" i="21" a="1"/>
  <c r="AA391" i="21" s="1"/>
  <c r="AA190" i="21" a="1"/>
  <c r="AA190" i="21" s="1"/>
  <c r="AA32" i="21" a="1"/>
  <c r="AA32" i="21" s="1"/>
  <c r="AA1732" i="21" a="1"/>
  <c r="AA1732" i="21" s="1"/>
  <c r="AA965" i="21" a="1"/>
  <c r="AA965" i="21" s="1"/>
  <c r="AA597" i="21" a="1"/>
  <c r="AA597" i="21" s="1"/>
  <c r="AA1073" i="21" a="1"/>
  <c r="AA1073" i="21" s="1"/>
  <c r="AA850" i="21" a="1"/>
  <c r="AA850" i="21" s="1"/>
  <c r="AA1302" i="21" a="1"/>
  <c r="AA1302" i="21" s="1"/>
  <c r="AA1444" i="21" a="1"/>
  <c r="AA1444" i="21" s="1"/>
  <c r="AA428" i="21" a="1"/>
  <c r="AA428" i="21" s="1"/>
  <c r="AA1625" i="21" a="1"/>
  <c r="AA1625" i="21" s="1"/>
  <c r="AA1297" i="21" a="1"/>
  <c r="AA1297" i="21" s="1"/>
  <c r="AA324" i="21" a="1"/>
  <c r="AA324" i="21" s="1"/>
  <c r="AA1371" i="21" a="1"/>
  <c r="AA1371" i="21" s="1"/>
  <c r="AA1499" i="21" a="1"/>
  <c r="AA1499" i="21" s="1"/>
  <c r="AA337" i="21" a="1"/>
  <c r="AA337" i="21" s="1"/>
  <c r="AA1046" i="21" a="1"/>
  <c r="AA1046" i="21" s="1"/>
  <c r="AA838" i="21" a="1"/>
  <c r="AA838" i="21" s="1"/>
  <c r="AA711" i="21" a="1"/>
  <c r="AA711" i="21" s="1"/>
  <c r="AA847" i="21" a="1"/>
  <c r="AA847" i="21" s="1"/>
  <c r="AA1870" i="21" a="1"/>
  <c r="AA1870" i="21" s="1"/>
  <c r="AA327" i="21" a="1"/>
  <c r="AA327" i="21" s="1"/>
  <c r="AA210" i="21" a="1"/>
  <c r="AA210" i="21" s="1"/>
  <c r="AA888" i="21" a="1"/>
  <c r="AA888" i="21" s="1"/>
  <c r="AA1255" i="21" a="1"/>
  <c r="AA1255" i="21" s="1"/>
  <c r="AA142" i="21" a="1"/>
  <c r="AA142" i="21" s="1"/>
  <c r="AA1190" i="21" a="1"/>
  <c r="AA1190" i="21" s="1"/>
  <c r="AA889" i="21" a="1"/>
  <c r="AA889" i="21" s="1"/>
  <c r="AA1237" i="21" a="1"/>
  <c r="AA1237" i="21" s="1"/>
  <c r="AA861" i="21" a="1"/>
  <c r="AA861" i="21" s="1"/>
  <c r="AA683" i="21" a="1"/>
  <c r="AA683" i="21" s="1"/>
  <c r="AA648" i="21" a="1"/>
  <c r="AA648" i="21" s="1"/>
  <c r="AA1309" i="21" a="1"/>
  <c r="AA1309" i="21" s="1"/>
  <c r="AA400" i="21" a="1"/>
  <c r="AA400" i="21" s="1"/>
  <c r="AA1229" i="21" a="1"/>
  <c r="AA1229" i="21" s="1"/>
  <c r="AA194" i="21" a="1"/>
  <c r="AA194" i="21" s="1"/>
  <c r="AA640" i="21" a="1"/>
  <c r="AA640" i="21" s="1"/>
  <c r="AA1799" i="21" a="1"/>
  <c r="AA1799" i="21" s="1"/>
  <c r="AA182" i="21" a="1"/>
  <c r="AA182" i="21" s="1"/>
  <c r="AA1527" i="21" a="1"/>
  <c r="AA1527" i="21" s="1"/>
  <c r="AA1014" i="21" a="1"/>
  <c r="AA1014" i="21" s="1"/>
  <c r="AA430" i="21" a="1"/>
  <c r="AA430" i="21" s="1"/>
  <c r="AA1393" i="21" a="1"/>
  <c r="AA1393" i="21" s="1"/>
  <c r="AA1923" i="21" a="1"/>
  <c r="AA1923" i="21" s="1"/>
  <c r="AA611" i="21" a="1"/>
  <c r="AA611" i="21" s="1"/>
  <c r="AA503" i="21" a="1"/>
  <c r="AA503" i="21" s="1"/>
  <c r="AA99" i="21" a="1"/>
  <c r="AA99" i="21" s="1"/>
  <c r="AA405" i="21" a="1"/>
  <c r="AA405" i="21" s="1"/>
  <c r="AA1088" i="21" a="1"/>
  <c r="AA1088" i="21" s="1"/>
  <c r="AA530" i="21" a="1"/>
  <c r="AA530" i="21" s="1"/>
  <c r="AA297" i="21" a="1"/>
  <c r="AA297" i="21" s="1"/>
  <c r="AA204" i="21" a="1"/>
  <c r="AA204" i="21" s="1"/>
  <c r="AA1815" i="21" a="1"/>
  <c r="AA1815" i="21" s="1"/>
  <c r="AA119" i="21" a="1"/>
  <c r="AA119" i="21" s="1"/>
  <c r="AA1132" i="21" a="1"/>
  <c r="AA1132" i="21" s="1"/>
  <c r="AA481" i="21" a="1"/>
  <c r="AA481" i="21" s="1"/>
  <c r="AA1515" i="21" a="1"/>
  <c r="AA1515" i="21" s="1"/>
  <c r="AA15" i="21" a="1"/>
  <c r="AA15" i="21" s="1"/>
  <c r="AA1472" i="21" a="1"/>
  <c r="AA1472" i="21" s="1"/>
  <c r="AA1777" i="21" a="1"/>
  <c r="AA1777" i="21" s="1"/>
  <c r="AA408" i="21" a="1"/>
  <c r="AA408" i="21" s="1"/>
  <c r="AA698" i="21" a="1"/>
  <c r="AA698" i="21" s="1"/>
  <c r="AA1134" i="21" a="1"/>
  <c r="AA1134" i="21" s="1"/>
  <c r="AA20" i="21" a="1"/>
  <c r="AA20" i="21" s="1"/>
  <c r="AA1855" i="21" a="1"/>
  <c r="AA1855" i="21" s="1"/>
  <c r="AA121" i="21" a="1"/>
  <c r="AA121" i="21" s="1"/>
  <c r="AA242" i="21" a="1"/>
  <c r="AA242" i="21" s="1"/>
  <c r="AA1919" i="21" a="1"/>
  <c r="AA1919" i="21" s="1"/>
  <c r="AA87" i="21" a="1"/>
  <c r="AA87" i="21" s="1"/>
  <c r="AA1467" i="21" a="1"/>
  <c r="AA1467" i="21" s="1"/>
  <c r="AA1707" i="21" a="1"/>
  <c r="AA1707" i="21" s="1"/>
  <c r="AA174" i="21" a="1"/>
  <c r="AA174" i="21" s="1"/>
  <c r="AA397" i="21" a="1"/>
  <c r="AA397" i="21" s="1"/>
  <c r="AA189" i="21" a="1"/>
  <c r="AA189" i="21" s="1"/>
  <c r="AA1222" i="21" a="1"/>
  <c r="AA1222" i="21" s="1"/>
  <c r="AA605" i="21" a="1"/>
  <c r="AA605" i="21" s="1"/>
  <c r="AA315" i="21" a="1"/>
  <c r="AA315" i="21" s="1"/>
  <c r="AA1021" i="21" a="1"/>
  <c r="AA1021" i="21" s="1"/>
  <c r="AA1687" i="21" a="1"/>
  <c r="AA1687" i="21" s="1"/>
  <c r="AA718" i="21" a="1"/>
  <c r="AA718" i="21" s="1"/>
  <c r="AA1769" i="21" a="1"/>
  <c r="AA1769" i="21" s="1"/>
  <c r="AA157" i="21" a="1"/>
  <c r="AA157" i="21" s="1"/>
  <c r="AA1363" i="21" a="1"/>
  <c r="AA1363" i="21" s="1"/>
  <c r="AA1922" i="21" a="1"/>
  <c r="AA1922" i="21" s="1"/>
  <c r="AA623" i="21" a="1"/>
  <c r="AA623" i="21" s="1"/>
  <c r="AA1105" i="21" a="1"/>
  <c r="AA1105" i="21" s="1"/>
  <c r="AA268" i="21" a="1"/>
  <c r="AA268" i="21" s="1"/>
  <c r="AA1822" i="21" a="1"/>
  <c r="AA1822" i="21" s="1"/>
  <c r="AA490" i="21" a="1"/>
  <c r="AA490" i="21" s="1"/>
  <c r="AA338" i="21" a="1"/>
  <c r="AA338" i="21" s="1"/>
  <c r="AA1727" i="21" a="1"/>
  <c r="AA1727" i="21" s="1"/>
  <c r="AA1435" i="21" a="1"/>
  <c r="AA1435" i="21" s="1"/>
  <c r="AA840" i="21" a="1"/>
  <c r="AA840" i="21" s="1"/>
  <c r="AA959" i="21" a="1"/>
  <c r="AA959" i="21" s="1"/>
  <c r="AA1333" i="21" a="1"/>
  <c r="AA1333" i="21" s="1"/>
  <c r="AA1998" i="21" a="1"/>
  <c r="AA1998" i="21" s="1"/>
  <c r="AA1504" i="21" a="1"/>
  <c r="AA1504" i="21" s="1"/>
  <c r="AA1563" i="21" a="1"/>
  <c r="AA1563" i="21" s="1"/>
  <c r="AA1381" i="21" a="1"/>
  <c r="AA1381" i="21" s="1"/>
  <c r="AA670" i="21" a="1"/>
  <c r="AA670" i="21" s="1"/>
  <c r="AA2010" i="21" a="1"/>
  <c r="AA2010" i="21" s="1"/>
  <c r="AA1737" i="21" a="1"/>
  <c r="AA1737" i="21" s="1"/>
  <c r="AA381" i="21" a="1"/>
  <c r="AA381" i="21" s="1"/>
  <c r="AA674" i="21" a="1"/>
  <c r="AA674" i="21" s="1"/>
  <c r="AA533" i="21" a="1"/>
  <c r="AA533" i="21" s="1"/>
  <c r="AA1712" i="21" a="1"/>
  <c r="AA1712" i="21" s="1"/>
  <c r="AA876" i="21" a="1"/>
  <c r="AA876" i="21" s="1"/>
  <c r="AA655" i="21" a="1"/>
  <c r="AA655" i="21" s="1"/>
  <c r="AA1482" i="21" a="1"/>
  <c r="AA1482" i="21" s="1"/>
  <c r="AA217" i="21" a="1"/>
  <c r="AA217" i="21" s="1"/>
  <c r="AA1124" i="21" a="1"/>
  <c r="AA1124" i="21" s="1"/>
  <c r="AA896" i="21" a="1"/>
  <c r="AA896" i="21" s="1"/>
  <c r="AA1159" i="21" a="1"/>
  <c r="AA1159" i="21" s="1"/>
  <c r="AA339" i="21" a="1"/>
  <c r="AA339" i="21" s="1"/>
  <c r="AA1404" i="21" a="1"/>
  <c r="AA1404" i="21" s="1"/>
  <c r="AA1905" i="21" a="1"/>
  <c r="AA1905" i="21" s="1"/>
  <c r="AA480" i="21" a="1"/>
  <c r="AA480" i="21" s="1"/>
  <c r="AA394" i="21" a="1"/>
  <c r="AA394" i="21" s="1"/>
  <c r="AA487" i="21" a="1"/>
  <c r="AA487" i="21" s="1"/>
  <c r="AA1089" i="21" a="1"/>
  <c r="AA1089" i="21" s="1"/>
  <c r="AA939" i="21" a="1"/>
  <c r="AA939" i="21" s="1"/>
  <c r="AA1643" i="21" a="1"/>
  <c r="AA1643" i="21" s="1"/>
  <c r="AA2001" i="21" a="1"/>
  <c r="AA2001" i="21" s="1"/>
  <c r="AA59" i="21" a="1"/>
  <c r="AA59" i="21" s="1"/>
  <c r="AA578" i="21" a="1"/>
  <c r="AA578" i="21" s="1"/>
  <c r="AA222" i="21" a="1"/>
  <c r="AA222" i="21" s="1"/>
  <c r="AA780" i="21" a="1"/>
  <c r="AA780" i="21" s="1"/>
  <c r="AA507" i="21" a="1"/>
  <c r="AA507" i="21" s="1"/>
  <c r="AA1318" i="21" a="1"/>
  <c r="AA1318" i="21" s="1"/>
  <c r="AA497" i="21" a="1"/>
  <c r="AA497" i="21" s="1"/>
  <c r="AA1066" i="21" a="1"/>
  <c r="AA1066" i="21" s="1"/>
  <c r="AA1236" i="21" a="1"/>
  <c r="AA1236" i="21" s="1"/>
  <c r="AA393" i="21" a="1"/>
  <c r="AA393" i="21" s="1"/>
  <c r="AA1517" i="21" a="1"/>
  <c r="AA1517" i="21" s="1"/>
  <c r="AA732" i="21" a="1"/>
  <c r="AA732" i="21" s="1"/>
  <c r="AA793" i="21" a="1"/>
  <c r="AA793" i="21" s="1"/>
  <c r="AA366" i="21" a="1"/>
  <c r="AA366" i="21" s="1"/>
  <c r="AA1204" i="21" a="1"/>
  <c r="AA1204" i="21" s="1"/>
  <c r="AA628" i="21" a="1"/>
  <c r="AA628" i="21" s="1"/>
  <c r="AA1405" i="21" a="1"/>
  <c r="AA1405" i="21" s="1"/>
  <c r="AA133" i="21" a="1"/>
  <c r="AA133" i="21" s="1"/>
  <c r="AA506" i="21" a="1"/>
  <c r="AA506" i="21" s="1"/>
  <c r="AA1825" i="21" a="1"/>
  <c r="AA1825" i="21" s="1"/>
  <c r="AA109" i="21" a="1"/>
  <c r="AA109" i="21" s="1"/>
  <c r="AA970" i="21" a="1"/>
  <c r="AA970" i="21" s="1"/>
  <c r="AA1752" i="21" a="1"/>
  <c r="AA1752" i="21" s="1"/>
  <c r="AA1450" i="21" a="1"/>
  <c r="AA1450" i="21" s="1"/>
  <c r="AA1623" i="21" a="1"/>
  <c r="AA1623" i="21" s="1"/>
  <c r="AA112" i="21" a="1"/>
  <c r="AA112" i="21" s="1"/>
  <c r="AA1354" i="21" a="1"/>
  <c r="AA1354" i="21" s="1"/>
  <c r="AA1973" i="21" a="1"/>
  <c r="AA1973" i="21" s="1"/>
  <c r="AA1018" i="21" a="1"/>
  <c r="AA1018" i="21" s="1"/>
  <c r="AA1059" i="21" a="1"/>
  <c r="AA1059" i="21" s="1"/>
  <c r="AA33" i="21" a="1"/>
  <c r="AA33" i="21" s="1"/>
  <c r="AA311" i="21" a="1"/>
  <c r="AA311" i="21" s="1"/>
  <c r="AA491" i="21" a="1"/>
  <c r="AA491" i="21" s="1"/>
  <c r="AA1153" i="21" a="1"/>
  <c r="AA1153" i="21" s="1"/>
  <c r="AA1596" i="21" a="1"/>
  <c r="AA1596" i="21" s="1"/>
  <c r="AA1558" i="21" a="1"/>
  <c r="AA1558" i="21" s="1"/>
  <c r="AA1620" i="21" a="1"/>
  <c r="AA1620" i="21" s="1"/>
  <c r="AA126" i="21" a="1"/>
  <c r="AA126" i="21" s="1"/>
  <c r="AA1213" i="21" a="1"/>
  <c r="AA1213" i="21" s="1"/>
  <c r="AA1275" i="21" a="1"/>
  <c r="AA1275" i="21" s="1"/>
  <c r="AA1336" i="21" a="1"/>
  <c r="AA1336" i="21" s="1"/>
  <c r="AA1264" i="21" a="1"/>
  <c r="AA1264" i="21" s="1"/>
  <c r="AA823" i="21" a="1"/>
  <c r="AA823" i="21" s="1"/>
  <c r="AA961" i="21" a="1"/>
  <c r="AA961" i="21" s="1"/>
  <c r="AA1603" i="21" a="1"/>
  <c r="AA1603" i="21" s="1"/>
  <c r="AA638" i="21" a="1"/>
  <c r="AA638" i="21" s="1"/>
  <c r="AA255" i="21" a="1"/>
  <c r="AA255" i="21" s="1"/>
  <c r="AA1808" i="21" a="1"/>
  <c r="AA1808" i="21" s="1"/>
  <c r="AA1706" i="21" a="1"/>
  <c r="AA1706" i="21" s="1"/>
  <c r="AA1875" i="21" a="1"/>
  <c r="AA1875" i="21" s="1"/>
  <c r="AA192" i="21" a="1"/>
  <c r="AA192" i="21" s="1"/>
  <c r="AA922" i="21" a="1"/>
  <c r="AA922" i="21" s="1"/>
  <c r="AA1048" i="21" a="1"/>
  <c r="AA1048" i="21" s="1"/>
  <c r="AA1859" i="21" a="1"/>
  <c r="AA1859" i="21" s="1"/>
  <c r="AA82" i="21" a="1"/>
  <c r="AA82" i="21" s="1"/>
  <c r="AA1595" i="21" a="1"/>
  <c r="AA1595" i="21" s="1"/>
  <c r="AA964" i="21" a="1"/>
  <c r="AA964" i="21" s="1"/>
  <c r="AA712" i="21" a="1"/>
  <c r="AA712" i="21" s="1"/>
  <c r="AA983" i="21" a="1"/>
  <c r="AA983" i="21" s="1"/>
  <c r="AA995" i="21" a="1"/>
  <c r="AA995" i="21" s="1"/>
  <c r="AA1665" i="21" a="1"/>
  <c r="AA1665" i="21" s="1"/>
  <c r="AA1823" i="21" a="1"/>
  <c r="AA1823" i="21" s="1"/>
  <c r="AA1543" i="21" a="1"/>
  <c r="AA1543" i="21" s="1"/>
  <c r="AA1715" i="21" a="1"/>
  <c r="AA1715" i="21" s="1"/>
  <c r="AA1747" i="21" a="1"/>
  <c r="AA1747" i="21" s="1"/>
  <c r="AA751" i="21" a="1"/>
  <c r="AA751" i="21" s="1"/>
  <c r="AA1887" i="21" a="1"/>
  <c r="AA1887" i="21" s="1"/>
  <c r="AA275" i="21" a="1"/>
  <c r="AA275" i="21" s="1"/>
  <c r="AA168" i="21" a="1"/>
  <c r="AA168" i="21" s="1"/>
  <c r="AA1245" i="21" a="1"/>
  <c r="AA1245" i="21" s="1"/>
  <c r="AA1630" i="21" a="1"/>
  <c r="AA1630" i="21" s="1"/>
  <c r="AA680" i="21" a="1"/>
  <c r="AA680" i="21" s="1"/>
  <c r="AA448" i="21" a="1"/>
  <c r="AA448" i="21" s="1"/>
  <c r="AA694" i="21" a="1"/>
  <c r="AA694" i="21" s="1"/>
  <c r="AA147" i="21" a="1"/>
  <c r="AA147" i="21" s="1"/>
  <c r="AA757" i="21" a="1"/>
  <c r="AA757" i="21" s="1"/>
  <c r="AA1976" i="21" a="1"/>
  <c r="AA1976" i="21" s="1"/>
  <c r="AA1581" i="21" a="1"/>
  <c r="AA1581" i="21" s="1"/>
  <c r="AA1590" i="21" a="1"/>
  <c r="AA1590" i="21" s="1"/>
  <c r="AA1704" i="21" a="1"/>
  <c r="AA1704" i="21" s="1"/>
  <c r="AA693" i="21" a="1"/>
  <c r="AA693" i="21" s="1"/>
  <c r="AA887" i="21" a="1"/>
  <c r="AA887" i="21" s="1"/>
  <c r="AA979" i="21" a="1"/>
  <c r="AA979" i="21" s="1"/>
  <c r="AA486" i="21" a="1"/>
  <c r="AA486" i="21" s="1"/>
  <c r="AA1784" i="21" a="1"/>
  <c r="AA1784" i="21" s="1"/>
  <c r="AA518" i="21" a="1"/>
  <c r="AA518" i="21" s="1"/>
  <c r="AA288" i="21" a="1"/>
  <c r="AA288" i="21" s="1"/>
  <c r="AA1613" i="21" a="1"/>
  <c r="AA1613" i="21" s="1"/>
  <c r="AA1889" i="21" a="1"/>
  <c r="AA1889" i="21" s="1"/>
  <c r="AA1675" i="21" a="1"/>
  <c r="AA1675" i="21" s="1"/>
  <c r="AA131" i="21" a="1"/>
  <c r="AA131" i="21" s="1"/>
  <c r="AA866" i="21" a="1"/>
  <c r="AA866" i="21" s="1"/>
  <c r="AA1262" i="21" a="1"/>
  <c r="AA1262" i="21" s="1"/>
  <c r="AA592" i="21" a="1"/>
  <c r="AA592" i="21" s="1"/>
  <c r="AA1422" i="21" a="1"/>
  <c r="AA1422" i="21" s="1"/>
  <c r="AA1445" i="21" a="1"/>
  <c r="AA1445" i="21" s="1"/>
  <c r="AA1547" i="21" a="1"/>
  <c r="AA1547" i="21" s="1"/>
  <c r="AA724" i="21" a="1"/>
  <c r="AA724" i="21" s="1"/>
  <c r="AA1233" i="21" a="1"/>
  <c r="AA1233" i="21" s="1"/>
  <c r="AA1858" i="21" a="1"/>
  <c r="AA1858" i="21" s="1"/>
  <c r="AA1817" i="21" a="1"/>
  <c r="AA1817" i="21" s="1"/>
  <c r="AA1611" i="21" a="1"/>
  <c r="AA1611" i="21" s="1"/>
  <c r="AA903" i="21" a="1"/>
  <c r="AA903" i="21" s="1"/>
  <c r="AA216" i="21" a="1"/>
  <c r="AA216" i="21" s="1"/>
  <c r="AA986" i="21" a="1"/>
  <c r="AA986" i="21" s="1"/>
  <c r="AA1469" i="21" a="1"/>
  <c r="AA1469" i="21" s="1"/>
  <c r="AA1219" i="21" a="1"/>
  <c r="AA1219" i="21" s="1"/>
  <c r="AA317" i="21" a="1"/>
  <c r="AA317" i="21" s="1"/>
  <c r="AA802" i="21" a="1"/>
  <c r="AA802" i="21" s="1"/>
  <c r="AA746" i="21" a="1"/>
  <c r="AA746" i="21" s="1"/>
  <c r="AA574" i="21" a="1"/>
  <c r="AA574" i="21" s="1"/>
  <c r="AA173" i="21" a="1"/>
  <c r="AA173" i="21" s="1"/>
  <c r="AA1324" i="21" a="1"/>
  <c r="AA1324" i="21" s="1"/>
  <c r="AA474" i="21" a="1"/>
  <c r="AA474" i="21" s="1"/>
  <c r="AA1507" i="21" a="1"/>
  <c r="AA1507" i="21" s="1"/>
  <c r="AA864" i="21" a="1"/>
  <c r="AA864" i="21" s="1"/>
  <c r="AA1529" i="21" a="1"/>
  <c r="AA1529" i="21" s="1"/>
  <c r="AA1257" i="21" a="1"/>
  <c r="AA1257" i="21" s="1"/>
  <c r="AA1685" i="21" a="1"/>
  <c r="AA1685" i="21" s="1"/>
  <c r="AA40" i="21" a="1"/>
  <c r="AA40" i="21" s="1"/>
  <c r="AA1382" i="21" a="1"/>
  <c r="AA1382" i="21" s="1"/>
  <c r="AA1485" i="21" a="1"/>
  <c r="AA1485" i="21" s="1"/>
  <c r="AA515" i="21" a="1"/>
  <c r="AA515" i="21" s="1"/>
  <c r="AA1927" i="21" a="1"/>
  <c r="AA1927" i="21" s="1"/>
  <c r="AA1468" i="21" a="1"/>
  <c r="AA1468" i="21" s="1"/>
  <c r="AB482" i="21"/>
  <c r="AA442" i="21" a="1"/>
  <c r="AA442" i="21" s="1"/>
  <c r="AA535" i="21" a="1"/>
  <c r="AA535" i="21" s="1"/>
  <c r="AA1183" i="21" a="1"/>
  <c r="AA1183" i="21" s="1"/>
  <c r="AA579" i="21" a="1"/>
  <c r="AA579" i="21" s="1"/>
  <c r="AA1967" i="21" a="1"/>
  <c r="AA1967" i="21" s="1"/>
  <c r="AA1004" i="21" a="1"/>
  <c r="AA1004" i="21" s="1"/>
  <c r="AA1216" i="21" a="1"/>
  <c r="AA1216" i="21" s="1"/>
  <c r="AA799" i="21" a="1"/>
  <c r="AA799" i="21" s="1"/>
  <c r="AA1899" i="21" a="1"/>
  <c r="AA1899" i="21" s="1"/>
  <c r="AA1049" i="21" a="1"/>
  <c r="AA1049" i="21" s="1"/>
  <c r="AA1724" i="21" a="1"/>
  <c r="AA1724" i="21" s="1"/>
  <c r="AA907" i="21" a="1"/>
  <c r="AA907" i="21" s="1"/>
  <c r="AB524" i="21"/>
  <c r="AA274" i="21" a="1"/>
  <c r="AA274" i="21" s="1"/>
  <c r="AA709" i="21" a="1"/>
  <c r="AA709" i="21" s="1"/>
  <c r="AA1593" i="21" a="1"/>
  <c r="AA1593" i="21" s="1"/>
  <c r="AA927" i="21" a="1"/>
  <c r="AA927" i="21" s="1"/>
  <c r="AA618" i="21" a="1"/>
  <c r="AA618" i="21" s="1"/>
  <c r="AA1955" i="21" a="1"/>
  <c r="AA1955" i="21" s="1"/>
  <c r="AA1926" i="21" a="1"/>
  <c r="AA1926" i="21" s="1"/>
  <c r="AA1847" i="21" a="1"/>
  <c r="AA1847" i="21" s="1"/>
  <c r="AA153" i="21" a="1"/>
  <c r="AA153" i="21" s="1"/>
  <c r="AA1067" i="21" a="1"/>
  <c r="AA1067" i="21" s="1"/>
  <c r="AA904" i="21" a="1"/>
  <c r="AA904" i="21" s="1"/>
  <c r="AA308" i="21" a="1"/>
  <c r="AA308" i="21" s="1"/>
  <c r="AA769" i="21" a="1"/>
  <c r="AA769" i="21" s="1"/>
  <c r="AA646" i="21" a="1"/>
  <c r="AA646" i="21" s="1"/>
  <c r="AA1728" i="21" a="1"/>
  <c r="AA1728" i="21" s="1"/>
  <c r="AB1012" i="21"/>
  <c r="AA1035" i="21" a="1"/>
  <c r="AA1035" i="21" s="1"/>
  <c r="AA934" i="21" a="1"/>
  <c r="AA934" i="21" s="1"/>
  <c r="AA41" i="21" a="1"/>
  <c r="AA41" i="21" s="1"/>
  <c r="AA1861" i="21" a="1"/>
  <c r="AA1861" i="21" s="1"/>
  <c r="AA231" i="21" a="1"/>
  <c r="AA231" i="21" s="1"/>
  <c r="AA1317" i="21" a="1"/>
  <c r="AA1317" i="21" s="1"/>
  <c r="AB207" i="21"/>
  <c r="AA1068" i="21" a="1"/>
  <c r="AA1068" i="21" s="1"/>
  <c r="AA93" i="21" a="1"/>
  <c r="AA93" i="21" s="1"/>
  <c r="AA354" i="21" a="1"/>
  <c r="AA354" i="21" s="1"/>
  <c r="AA463" i="21" a="1"/>
  <c r="AA463" i="21" s="1"/>
  <c r="AA1125" i="21" a="1"/>
  <c r="AA1125" i="21" s="1"/>
  <c r="AA1266" i="21" a="1"/>
  <c r="AA1266" i="21" s="1"/>
  <c r="AA1315" i="21" a="1"/>
  <c r="AA1315" i="21" s="1"/>
  <c r="AA1074" i="21" a="1"/>
  <c r="AA1074" i="21" s="1"/>
  <c r="AA104" i="21" a="1"/>
  <c r="AA104" i="21" s="1"/>
  <c r="AA1180" i="21" a="1"/>
  <c r="AA1180" i="21" s="1"/>
  <c r="AA1990" i="21" a="1"/>
  <c r="AA1990" i="21" s="1"/>
  <c r="AA1448" i="21" a="1"/>
  <c r="AA1448" i="21" s="1"/>
  <c r="AA1697" i="21" a="1"/>
  <c r="AA1697" i="21" s="1"/>
  <c r="AA1710" i="21" a="1"/>
  <c r="AA1710" i="21" s="1"/>
  <c r="AA581" i="21" a="1"/>
  <c r="AA581" i="21" s="1"/>
  <c r="AA1111" i="21" a="1"/>
  <c r="AA1111" i="21" s="1"/>
  <c r="AA707" i="21" a="1"/>
  <c r="AA707" i="21" s="1"/>
  <c r="AA2002" i="21" a="1"/>
  <c r="AA2002" i="21" s="1"/>
  <c r="AA761" i="21" a="1"/>
  <c r="AA761" i="21" s="1"/>
  <c r="AA1867" i="21" a="1"/>
  <c r="AA1867" i="21" s="1"/>
  <c r="AA1941" i="21" a="1"/>
  <c r="AA1941" i="21" s="1"/>
  <c r="AA538" i="21" a="1"/>
  <c r="AA538" i="21" s="1"/>
  <c r="AA370" i="21" a="1"/>
  <c r="AA370" i="21" s="1"/>
  <c r="AA276" i="21" a="1"/>
  <c r="AA276" i="21" s="1"/>
  <c r="AA446" i="21" a="1"/>
  <c r="AA446" i="21" s="1"/>
  <c r="AA72" i="21" a="1"/>
  <c r="AA72" i="21" s="1"/>
  <c r="AA617" i="21" a="1"/>
  <c r="AA617" i="21" s="1"/>
  <c r="AA1457" i="21" a="1"/>
  <c r="AA1457" i="21" s="1"/>
  <c r="AA443" i="21" a="1"/>
  <c r="AA443" i="21" s="1"/>
  <c r="AA1840" i="21" a="1"/>
  <c r="AA1840" i="21" s="1"/>
  <c r="AA98" i="21" a="1"/>
  <c r="AA98" i="21" s="1"/>
  <c r="AA128" i="21" a="1"/>
  <c r="AA128" i="21" s="1"/>
  <c r="AA1273" i="21" a="1"/>
  <c r="AA1273" i="21" s="1"/>
  <c r="AA1486" i="21" a="1"/>
  <c r="AA1486" i="21" s="1"/>
  <c r="AA1271" i="21" a="1"/>
  <c r="AA1271" i="21" s="1"/>
  <c r="AA1528" i="21" a="1"/>
  <c r="AA1528" i="21" s="1"/>
  <c r="AB1833" i="21"/>
  <c r="AA141" i="21" a="1"/>
  <c r="AA141" i="21" s="1"/>
  <c r="AA35" i="21" a="1"/>
  <c r="AA35" i="21" s="1"/>
  <c r="AA1029" i="21" a="1"/>
  <c r="AA1029" i="21" s="1"/>
  <c r="AA860" i="21" a="1"/>
  <c r="AA860" i="21" s="1"/>
  <c r="AA775" i="21" a="1"/>
  <c r="AA775" i="21" s="1"/>
  <c r="AA185" i="21" a="1"/>
  <c r="AA185" i="21" s="1"/>
  <c r="AB1037" i="21"/>
  <c r="AA789" i="21" a="1"/>
  <c r="AA789" i="21" s="1"/>
  <c r="AA514" i="21" a="1"/>
  <c r="AA514" i="21" s="1"/>
  <c r="AA1283" i="21" a="1"/>
  <c r="AA1283" i="21" s="1"/>
  <c r="AA475" i="21" a="1"/>
  <c r="AA475" i="21" s="1"/>
  <c r="AA1521" i="21" a="1"/>
  <c r="AA1521" i="21" s="1"/>
  <c r="AA367" i="21" a="1"/>
  <c r="AA367" i="21" s="1"/>
  <c r="AA763" i="21" a="1"/>
  <c r="AA763" i="21" s="1"/>
  <c r="AA1121" i="21" a="1"/>
  <c r="AA1121" i="21" s="1"/>
  <c r="AA1325" i="21" a="1"/>
  <c r="AA1325" i="21" s="1"/>
  <c r="AA1806" i="21" a="1"/>
  <c r="AA1806" i="21" s="1"/>
  <c r="AA1305" i="21" a="1"/>
  <c r="AA1305" i="21" s="1"/>
  <c r="AA284" i="21" a="1"/>
  <c r="AA284" i="21" s="1"/>
  <c r="AA281" i="21" a="1"/>
  <c r="AA281" i="21" s="1"/>
  <c r="AA1142" i="21" a="1"/>
  <c r="AA1142" i="21" s="1"/>
  <c r="AA120" i="21" a="1"/>
  <c r="AA120" i="21" s="1"/>
  <c r="AA113" i="21" a="1"/>
  <c r="AA113" i="21" s="1"/>
  <c r="AA1130" i="21" a="1"/>
  <c r="AA1130" i="21" s="1"/>
  <c r="AA306" i="21" a="1"/>
  <c r="AA306" i="21" s="1"/>
  <c r="AA1576" i="21" a="1"/>
  <c r="AA1576" i="21" s="1"/>
  <c r="AA1243" i="21" a="1"/>
  <c r="AA1243" i="21" s="1"/>
  <c r="AA1920" i="21" a="1"/>
  <c r="AA1920" i="21" s="1"/>
  <c r="AA164" i="21" a="1"/>
  <c r="AA164" i="21" s="1"/>
  <c r="AA728" i="21" a="1"/>
  <c r="AA728" i="21" s="1"/>
  <c r="AA1602" i="21" a="1"/>
  <c r="AA1602" i="21" s="1"/>
  <c r="AA956" i="21" a="1"/>
  <c r="AA956" i="21" s="1"/>
  <c r="AA792" i="21" a="1"/>
  <c r="AA792" i="21" s="1"/>
  <c r="AA984" i="21" a="1"/>
  <c r="AA984" i="21" s="1"/>
  <c r="AA29" i="21" a="1"/>
  <c r="AA29" i="21" s="1"/>
  <c r="AA949" i="21" a="1"/>
  <c r="AA949" i="21" s="1"/>
  <c r="AA1082" i="21" a="1"/>
  <c r="AA1082" i="21" s="1"/>
  <c r="AA1238" i="21" a="1"/>
  <c r="AA1238" i="21" s="1"/>
  <c r="AA305" i="21" a="1"/>
  <c r="AA305" i="21" s="1"/>
  <c r="AA484" i="21" a="1"/>
  <c r="AA484" i="21" s="1"/>
  <c r="AA1314" i="21" a="1"/>
  <c r="AA1314" i="21" s="1"/>
  <c r="AA541" i="21" a="1"/>
  <c r="AA541" i="21" s="1"/>
  <c r="AA1137" i="21" a="1"/>
  <c r="AA1137" i="21" s="1"/>
  <c r="AA700" i="21" a="1"/>
  <c r="AA700" i="21" s="1"/>
  <c r="AA942" i="21" a="1"/>
  <c r="AA942" i="21" s="1"/>
  <c r="AA1359" i="21" a="1"/>
  <c r="AA1359" i="21" s="1"/>
  <c r="AA587" i="21" a="1"/>
  <c r="AA587" i="21" s="1"/>
  <c r="AA1293" i="21" a="1"/>
  <c r="AA1293" i="21" s="1"/>
  <c r="AA383" i="21" a="1"/>
  <c r="AA383" i="21" s="1"/>
  <c r="AA598" i="21" a="1"/>
  <c r="AA598" i="21" s="1"/>
  <c r="AA599" i="21" a="1"/>
  <c r="AA599" i="21" s="1"/>
  <c r="AA1077" i="21" a="1"/>
  <c r="AA1077" i="21" s="1"/>
  <c r="AA906" i="21" a="1"/>
  <c r="AA906" i="21" s="1"/>
  <c r="AA437" i="21" a="1"/>
  <c r="AA437" i="21" s="1"/>
  <c r="AA1637" i="21" a="1"/>
  <c r="AA1637" i="21" s="1"/>
  <c r="AA1779" i="21" a="1"/>
  <c r="AA1779" i="21" s="1"/>
  <c r="AA926" i="21" a="1"/>
  <c r="AA926" i="21" s="1"/>
  <c r="AA1587" i="21" a="1"/>
  <c r="AA1587" i="21" s="1"/>
  <c r="AA1694" i="21" a="1"/>
  <c r="AA1694" i="21" s="1"/>
  <c r="AA758" i="21" a="1"/>
  <c r="AA758" i="21" s="1"/>
  <c r="AA1196" i="21" a="1"/>
  <c r="AA1196" i="21" s="1"/>
  <c r="AA77" i="21" a="1"/>
  <c r="AA77" i="21" s="1"/>
  <c r="AA935" i="21" a="1"/>
  <c r="AA935" i="21" s="1"/>
  <c r="AA1052" i="21" a="1"/>
  <c r="AA1052" i="21" s="1"/>
  <c r="AA1428" i="21" a="1"/>
  <c r="AA1428" i="21" s="1"/>
  <c r="AA1056" i="21" a="1"/>
  <c r="AA1056" i="21" s="1"/>
  <c r="AA1833" i="21" a="1"/>
  <c r="AA1833" i="21" s="1"/>
  <c r="AA1090" i="21" a="1"/>
  <c r="AA1090" i="21" s="1"/>
  <c r="AA1717" i="21" a="1"/>
  <c r="AA1717" i="21" s="1"/>
  <c r="AA1578" i="21" a="1"/>
  <c r="AA1578" i="21" s="1"/>
  <c r="AA1152" i="21" a="1"/>
  <c r="AA1152" i="21" s="1"/>
  <c r="AA1330" i="21" a="1"/>
  <c r="AA1330" i="21" s="1"/>
  <c r="AA1235" i="21" a="1"/>
  <c r="AA1235" i="21" s="1"/>
  <c r="AA1200" i="21" a="1"/>
  <c r="AA1200" i="21" s="1"/>
  <c r="AA1141" i="21" a="1"/>
  <c r="AA1141" i="21" s="1"/>
  <c r="AA1170" i="21" a="1"/>
  <c r="AA1170" i="21" s="1"/>
  <c r="AA215" i="21" a="1"/>
  <c r="AA215" i="21" s="1"/>
  <c r="AA1566" i="21" a="1"/>
  <c r="AA1566" i="21" s="1"/>
  <c r="AA1716" i="21" a="1"/>
  <c r="AA1716" i="21" s="1"/>
  <c r="AA420" i="21" a="1"/>
  <c r="AA420" i="21" s="1"/>
  <c r="AA1740" i="21" a="1"/>
  <c r="AA1740" i="21" s="1"/>
  <c r="AA569" i="21" a="1"/>
  <c r="AA569" i="21" s="1"/>
  <c r="AA316" i="21" a="1"/>
  <c r="AA316" i="21" s="1"/>
  <c r="AA350" i="21" a="1"/>
  <c r="AA350" i="21" s="1"/>
  <c r="AA613" i="21" a="1"/>
  <c r="AA613" i="21" s="1"/>
  <c r="AA285" i="21" a="1"/>
  <c r="AA285" i="21" s="1"/>
  <c r="AA1230" i="21" a="1"/>
  <c r="AA1230" i="21" s="1"/>
  <c r="AA322" i="21" a="1"/>
  <c r="AA322" i="21" s="1"/>
  <c r="AA754" i="21" a="1"/>
  <c r="AA754" i="21" s="1"/>
  <c r="AA37" i="21" a="1"/>
  <c r="AA37" i="21" s="1"/>
  <c r="AA1496" i="21" a="1"/>
  <c r="AA1496" i="21" s="1"/>
  <c r="AA454" i="21" a="1"/>
  <c r="AA454" i="21" s="1"/>
  <c r="AA330" i="21" a="1"/>
  <c r="AA330" i="21" s="1"/>
  <c r="AA1174" i="21" a="1"/>
  <c r="AA1174" i="21" s="1"/>
  <c r="AA1964" i="21" a="1"/>
  <c r="AA1964" i="21" s="1"/>
  <c r="AA1411" i="21" a="1"/>
  <c r="AA1411" i="21" s="1"/>
  <c r="AA576" i="21" a="1"/>
  <c r="AA576" i="21" s="1"/>
  <c r="AA1520" i="21" a="1"/>
  <c r="AA1520" i="21" s="1"/>
  <c r="AA266" i="21" a="1"/>
  <c r="AA266" i="21" s="1"/>
  <c r="AA1601" i="21" a="1"/>
  <c r="AA1601" i="21" s="1"/>
  <c r="AA1054" i="21" a="1"/>
  <c r="AA1054" i="21" s="1"/>
  <c r="AA946" i="21" a="1"/>
  <c r="AA946" i="21" s="1"/>
  <c r="AA1614" i="21" a="1"/>
  <c r="AA1614" i="21" s="1"/>
  <c r="AA1231" i="21" a="1"/>
  <c r="AA1231" i="21" s="1"/>
  <c r="AA886" i="21" a="1"/>
  <c r="AA886" i="21" s="1"/>
  <c r="AA376" i="21" a="1"/>
  <c r="AA376" i="21" s="1"/>
  <c r="AA1842" i="21" a="1"/>
  <c r="AA1842" i="21" s="1"/>
  <c r="AA1619" i="21" a="1"/>
  <c r="AA1619" i="21" s="1"/>
  <c r="AA461" i="21" a="1"/>
  <c r="AA461" i="21" s="1"/>
  <c r="AA1986" i="21" a="1"/>
  <c r="AA1986" i="21" s="1"/>
  <c r="AA1573" i="21" a="1"/>
  <c r="AA1573" i="21" s="1"/>
  <c r="AA519" i="21" a="1"/>
  <c r="AA519" i="21" s="1"/>
  <c r="AA1076" i="21" a="1"/>
  <c r="AA1076" i="21" s="1"/>
  <c r="AA1145" i="21" a="1"/>
  <c r="AA1145" i="21" s="1"/>
  <c r="AA406" i="21" a="1"/>
  <c r="AA406" i="21" s="1"/>
  <c r="AA418" i="21" a="1"/>
  <c r="AA418" i="21" s="1"/>
  <c r="AA1674" i="21" a="1"/>
  <c r="AA1674" i="21" s="1"/>
  <c r="AA1272" i="21" a="1"/>
  <c r="AA1272" i="21" s="1"/>
  <c r="AA1096" i="21" a="1"/>
  <c r="AA1096" i="21" s="1"/>
  <c r="AA181" i="21" a="1"/>
  <c r="AA181" i="21" s="1"/>
  <c r="AA1739" i="21" a="1"/>
  <c r="AA1739" i="21" s="1"/>
  <c r="AA833" i="21" a="1"/>
  <c r="AA833" i="21" s="1"/>
  <c r="AA1511" i="21" a="1"/>
  <c r="AA1511" i="21" s="1"/>
  <c r="AA1274" i="21" a="1"/>
  <c r="AA1274" i="21" s="1"/>
  <c r="AA1199" i="21" a="1"/>
  <c r="AA1199" i="21" s="1"/>
  <c r="AA1852" i="21" a="1"/>
  <c r="AA1852" i="21" s="1"/>
  <c r="AA1667" i="21" a="1"/>
  <c r="AA1667" i="21" s="1"/>
  <c r="AA1713" i="21" a="1"/>
  <c r="AA1713" i="21" s="1"/>
  <c r="AA471" i="21" a="1"/>
  <c r="AA471" i="21" s="1"/>
  <c r="AA1995" i="21" a="1"/>
  <c r="AA1995" i="21" s="1"/>
  <c r="AA730" i="21" a="1"/>
  <c r="AA730" i="21" s="1"/>
  <c r="AA332" i="21" a="1"/>
  <c r="AA332" i="21" s="1"/>
  <c r="AA335" i="21" a="1"/>
  <c r="AA335" i="21" s="1"/>
  <c r="AA264" i="21" a="1"/>
  <c r="AA264" i="21" s="1"/>
  <c r="AA46" i="21" a="1"/>
  <c r="AA46" i="21" s="1"/>
  <c r="AA1253" i="21" a="1"/>
  <c r="AA1253" i="21" s="1"/>
  <c r="AA65" i="21" a="1"/>
  <c r="AA65" i="21" s="1"/>
  <c r="AA140" i="21" a="1"/>
  <c r="AA140" i="21" s="1"/>
  <c r="AA830" i="21" a="1"/>
  <c r="AA830" i="21" s="1"/>
  <c r="AA1477" i="21" a="1"/>
  <c r="AA1477" i="21" s="1"/>
  <c r="AA1548" i="21" a="1"/>
  <c r="AA1548" i="21" s="1"/>
  <c r="AA543" i="21" a="1"/>
  <c r="AA543" i="21" s="1"/>
  <c r="AA1278" i="21" a="1"/>
  <c r="AA1278" i="21" s="1"/>
  <c r="AA1140" i="21" a="1"/>
  <c r="AA1140" i="21" s="1"/>
  <c r="AA577" i="21" a="1"/>
  <c r="AA577" i="21" s="1"/>
  <c r="AA819" i="21" a="1"/>
  <c r="AA819" i="21" s="1"/>
  <c r="AA1234" i="21" a="1"/>
  <c r="AA1234" i="21" s="1"/>
  <c r="AA1575" i="21" a="1"/>
  <c r="AA1575" i="21" s="1"/>
  <c r="AA1631" i="21" a="1"/>
  <c r="AA1631" i="21" s="1"/>
  <c r="AA1208" i="21" a="1"/>
  <c r="AA1208" i="21" s="1"/>
  <c r="AA777" i="21" a="1"/>
  <c r="AA777" i="21" s="1"/>
  <c r="AA71" i="21" a="1"/>
  <c r="AA71" i="21" s="1"/>
  <c r="AA12" i="21" a="1"/>
  <c r="AA12" i="21" s="1"/>
  <c r="AA1187" i="21" a="1"/>
  <c r="AA1187" i="21" s="1"/>
  <c r="AA390" i="21" a="1"/>
  <c r="AA390" i="21" s="1"/>
  <c r="AA1334" i="21" a="1"/>
  <c r="AA1334" i="21" s="1"/>
  <c r="AA314" i="21" a="1"/>
  <c r="AA314" i="21" s="1"/>
  <c r="AA1001" i="21" a="1"/>
  <c r="AA1001" i="21" s="1"/>
  <c r="AA170" i="21" a="1"/>
  <c r="AA170" i="21" s="1"/>
  <c r="AA727" i="21" a="1"/>
  <c r="AA727" i="21" s="1"/>
  <c r="AA1104" i="21" a="1"/>
  <c r="AA1104" i="21" s="1"/>
  <c r="AA639" i="21" a="1"/>
  <c r="AA639" i="21" s="1"/>
  <c r="AA378" i="21" a="1"/>
  <c r="AA378" i="21" s="1"/>
  <c r="AA1412" i="21" a="1"/>
  <c r="AA1412" i="21" s="1"/>
  <c r="AA1085" i="21" a="1"/>
  <c r="AA1085" i="21" s="1"/>
  <c r="AA626" i="21" a="1"/>
  <c r="AA626" i="21" s="1"/>
  <c r="AA158" i="21" a="1"/>
  <c r="AA158" i="21" s="1"/>
  <c r="AA511" i="21" a="1"/>
  <c r="AA511" i="21" s="1"/>
  <c r="AA1555" i="21" a="1"/>
  <c r="AA1555" i="21" s="1"/>
  <c r="AA124" i="21" a="1"/>
  <c r="AA124" i="21" s="1"/>
  <c r="AA358" i="21" a="1"/>
  <c r="AA358" i="21" s="1"/>
  <c r="AA1440" i="21" a="1"/>
  <c r="AA1440" i="21" s="1"/>
  <c r="AA1609" i="21" a="1"/>
  <c r="AA1609" i="21" s="1"/>
  <c r="AA351" i="21" a="1"/>
  <c r="AA351" i="21" s="1"/>
  <c r="AA870" i="21" a="1"/>
  <c r="AA870" i="21" s="1"/>
  <c r="AA241" i="21" a="1"/>
  <c r="AA241" i="21" s="1"/>
  <c r="AA1804" i="21" a="1"/>
  <c r="AA1804" i="21" s="1"/>
  <c r="AA1669" i="21" a="1"/>
  <c r="AA1669" i="21" s="1"/>
  <c r="AA1129" i="21" a="1"/>
  <c r="AA1129" i="21" s="1"/>
  <c r="AA609" i="21" a="1"/>
  <c r="AA609" i="21" s="1"/>
  <c r="AA1676" i="21" a="1"/>
  <c r="AA1676" i="21" s="1"/>
  <c r="AA1449" i="21" a="1"/>
  <c r="AA1449" i="21" s="1"/>
  <c r="AA1650" i="21" a="1"/>
  <c r="AA1650" i="21" s="1"/>
  <c r="AA772" i="21" a="1"/>
  <c r="AA772" i="21" s="1"/>
  <c r="AA218" i="21" a="1"/>
  <c r="AA218" i="21" s="1"/>
  <c r="AA818" i="21" a="1"/>
  <c r="AA818" i="21" s="1"/>
  <c r="AA957" i="21" a="1"/>
  <c r="AA957" i="21" s="1"/>
  <c r="AA1736" i="21" a="1"/>
  <c r="AA1736" i="21" s="1"/>
  <c r="AA739" i="21" a="1"/>
  <c r="AA739" i="21" s="1"/>
  <c r="AA1277" i="21" a="1"/>
  <c r="AA1277" i="21" s="1"/>
  <c r="AA1794" i="21" a="1"/>
  <c r="AA1794" i="21" s="1"/>
  <c r="AA1483" i="21" a="1"/>
  <c r="AA1483" i="21" s="1"/>
  <c r="AA767" i="21" a="1"/>
  <c r="AA767" i="21" s="1"/>
  <c r="AA151" i="21" a="1"/>
  <c r="AA151" i="21" s="1"/>
  <c r="AA1892" i="21" a="1"/>
  <c r="AA1892" i="21" s="1"/>
  <c r="AA1533" i="21" a="1"/>
  <c r="AA1533" i="21" s="1"/>
  <c r="AA401" i="21" a="1"/>
  <c r="AA401" i="21" s="1"/>
  <c r="AA1531" i="21" a="1"/>
  <c r="AA1531" i="21" s="1"/>
  <c r="AA551" i="21" a="1"/>
  <c r="AA551" i="21" s="1"/>
  <c r="AA1655" i="21" a="1"/>
  <c r="AA1655" i="21" s="1"/>
  <c r="AA1890" i="21" a="1"/>
  <c r="AA1890" i="21" s="1"/>
  <c r="AA24" i="21" a="1"/>
  <c r="AA24" i="21" s="1"/>
  <c r="AA687" i="21" a="1"/>
  <c r="AA687" i="21" s="1"/>
  <c r="AA1385" i="21" a="1"/>
  <c r="AA1385" i="21" s="1"/>
  <c r="AA42" i="21" a="1"/>
  <c r="AA42" i="21" s="1"/>
  <c r="AA1597" i="21" a="1"/>
  <c r="AA1597" i="21" s="1"/>
  <c r="AA615" i="21" a="1"/>
  <c r="AA615" i="21" s="1"/>
  <c r="AA616" i="21" a="1"/>
  <c r="AA616" i="21" s="1"/>
  <c r="AA1259" i="21" a="1"/>
  <c r="AA1259" i="21" s="1"/>
  <c r="AA1696" i="21" a="1"/>
  <c r="AA1696" i="21" s="1"/>
  <c r="AA1651" i="21" a="1"/>
  <c r="AA1651" i="21" s="1"/>
  <c r="AA1423" i="21" a="1"/>
  <c r="AA1423" i="21" s="1"/>
  <c r="AA1538" i="21" a="1"/>
  <c r="AA1538" i="21" s="1"/>
  <c r="AA1970" i="21" a="1"/>
  <c r="AA1970" i="21" s="1"/>
  <c r="AA1212" i="21" a="1"/>
  <c r="AA1212" i="21" s="1"/>
  <c r="AA1640" i="21" a="1"/>
  <c r="AA1640" i="21" s="1"/>
  <c r="AA1827" i="21" a="1"/>
  <c r="AA1827" i="21" s="1"/>
  <c r="AA260" i="21" a="1"/>
  <c r="AA260" i="21" s="1"/>
  <c r="AA1745" i="21" a="1"/>
  <c r="AA1745" i="21" s="1"/>
  <c r="AA1155" i="21" a="1"/>
  <c r="AA1155" i="21" s="1"/>
  <c r="AA1430" i="21" a="1"/>
  <c r="AA1430" i="21" s="1"/>
  <c r="AA1881" i="21" a="1"/>
  <c r="AA1881" i="21" s="1"/>
  <c r="AA411" i="21" a="1"/>
  <c r="AA411" i="21" s="1"/>
  <c r="AA917" i="21" a="1"/>
  <c r="AA917" i="21" s="1"/>
  <c r="AA303" i="21" a="1"/>
  <c r="AA303" i="21" s="1"/>
  <c r="AA1929" i="21" a="1"/>
  <c r="AA1929" i="21" s="1"/>
  <c r="AA1258" i="21" a="1"/>
  <c r="AA1258" i="21" s="1"/>
  <c r="AA644" i="21" a="1"/>
  <c r="AA644" i="21" s="1"/>
  <c r="AA94" i="21" a="1"/>
  <c r="AA94" i="21" s="1"/>
  <c r="AA1015" i="21" a="1"/>
  <c r="AA1015" i="21" s="1"/>
  <c r="AA1877" i="21" a="1"/>
  <c r="AA1877" i="21" s="1"/>
  <c r="AA1332" i="21" a="1"/>
  <c r="AA1332" i="21" s="1"/>
  <c r="AA988" i="21" a="1"/>
  <c r="AA988" i="21" s="1"/>
  <c r="AA1785" i="21" a="1"/>
  <c r="AA1785" i="21" s="1"/>
  <c r="AA512" i="21" a="1"/>
  <c r="AA512" i="21" s="1"/>
  <c r="AA1857" i="21" a="1"/>
  <c r="AA1857" i="21" s="1"/>
  <c r="AA890" i="21" a="1"/>
  <c r="AA890" i="21" s="1"/>
  <c r="AA424" i="21" a="1"/>
  <c r="AA424" i="21" s="1"/>
  <c r="AA895" i="21" a="1"/>
  <c r="AA895" i="21" s="1"/>
  <c r="AA1383" i="21" a="1"/>
  <c r="AA1383" i="21" s="1"/>
  <c r="AA172" i="21" a="1"/>
  <c r="AA172" i="21" s="1"/>
  <c r="AA294" i="21" a="1"/>
  <c r="AA294" i="21" s="1"/>
  <c r="AA1947" i="21" a="1"/>
  <c r="AA1947" i="21" s="1"/>
  <c r="AA269" i="21" a="1"/>
  <c r="AA269" i="21" s="1"/>
  <c r="AA1882" i="21" a="1"/>
  <c r="AA1882" i="21" s="1"/>
  <c r="AA1660" i="21" a="1"/>
  <c r="AA1660" i="21" s="1"/>
  <c r="AA1939" i="21" a="1"/>
  <c r="AA1939" i="21" s="1"/>
  <c r="AA1409" i="21" a="1"/>
  <c r="AA1409" i="21" s="1"/>
  <c r="AA419" i="21" a="1"/>
  <c r="AA419" i="21" s="1"/>
  <c r="AA301" i="21" a="1"/>
  <c r="AA301" i="21" s="1"/>
  <c r="AA1168" i="21" a="1"/>
  <c r="AA1168" i="21" s="1"/>
  <c r="AA148" i="21" a="1"/>
  <c r="AA148" i="21" s="1"/>
  <c r="AA1036" i="21" a="1"/>
  <c r="AA1036" i="21" s="1"/>
  <c r="AA1475" i="21" a="1"/>
  <c r="AA1475" i="21" s="1"/>
  <c r="AA1268" i="21" a="1"/>
  <c r="AA1268" i="21" s="1"/>
  <c r="AA1810" i="21" a="1"/>
  <c r="AA1810" i="21" s="1"/>
  <c r="AA1648" i="21" a="1"/>
  <c r="AA1648" i="21" s="1"/>
  <c r="AA1022" i="21" a="1"/>
  <c r="AA1022" i="21" s="1"/>
  <c r="AA1102" i="21" a="1"/>
  <c r="AA1102" i="21" s="1"/>
  <c r="AA1010" i="21" a="1"/>
  <c r="AA1010" i="21" s="1"/>
  <c r="AA1854" i="21" a="1"/>
  <c r="AA1854" i="21" s="1"/>
  <c r="AA1490" i="21" a="1"/>
  <c r="AA1490" i="21" s="1"/>
  <c r="AA685" i="21" a="1"/>
  <c r="AA685" i="21" s="1"/>
  <c r="AA629" i="21" a="1"/>
  <c r="AA629" i="21" s="1"/>
  <c r="AA1618" i="21" a="1"/>
  <c r="AA1618" i="21" s="1"/>
  <c r="AA522" i="21" a="1"/>
  <c r="AA522" i="21" s="1"/>
  <c r="AB1331" i="21"/>
  <c r="AA1497" i="21" a="1"/>
  <c r="AA1497" i="21" s="1"/>
  <c r="AA1081" i="21" a="1"/>
  <c r="AA1081" i="21" s="1"/>
  <c r="AA848" i="21" a="1"/>
  <c r="AA848" i="21" s="1"/>
  <c r="AA1057" i="21" a="1"/>
  <c r="AA1057" i="21" s="1"/>
  <c r="AA144" i="21" a="1"/>
  <c r="AA144" i="21" s="1"/>
  <c r="AA719" i="21" a="1"/>
  <c r="AA719" i="21" s="1"/>
  <c r="AA1373" i="21" a="1"/>
  <c r="AA1373" i="21" s="1"/>
  <c r="AA1689" i="21" a="1"/>
  <c r="AA1689" i="21" s="1"/>
  <c r="AB880" i="21"/>
  <c r="AA1391" i="21" a="1"/>
  <c r="AA1391" i="21" s="1"/>
  <c r="AA1733" i="21" a="1"/>
  <c r="AA1733" i="21" s="1"/>
  <c r="AA1753" i="21" a="1"/>
  <c r="AA1753" i="21" s="1"/>
  <c r="AA1307" i="21" a="1"/>
  <c r="AA1307" i="21" s="1"/>
  <c r="AA1225" i="21" a="1"/>
  <c r="AA1225" i="21" s="1"/>
  <c r="AA1628" i="21" a="1"/>
  <c r="AA1628" i="21" s="1"/>
  <c r="AA265" i="21" a="1"/>
  <c r="AA265" i="21" s="1"/>
  <c r="AB877" i="21"/>
  <c r="AA1850" i="21" a="1"/>
  <c r="AA1850" i="21" s="1"/>
  <c r="AB688" i="21"/>
  <c r="AA1220" i="21" a="1"/>
  <c r="AA1220" i="21" s="1"/>
  <c r="AA1653" i="21" a="1"/>
  <c r="AA1653" i="21" s="1"/>
  <c r="AA803" i="21" a="1"/>
  <c r="AA803" i="21" s="1"/>
  <c r="AA348" i="21" a="1"/>
  <c r="AA348" i="21" s="1"/>
  <c r="AA1862" i="21" a="1"/>
  <c r="AA1862" i="21" s="1"/>
  <c r="AA1349" i="21" a="1"/>
  <c r="AA1349" i="21" s="1"/>
  <c r="AA1761" i="21" a="1"/>
  <c r="AA1761" i="21" s="1"/>
  <c r="AA1291" i="21" a="1"/>
  <c r="AA1291" i="21" s="1"/>
  <c r="AA865" i="21" a="1"/>
  <c r="AA865" i="21" s="1"/>
  <c r="AA1836" i="21" a="1"/>
  <c r="AA1836" i="21" s="1"/>
  <c r="AA1151" i="21" a="1"/>
  <c r="AA1151" i="21" s="1"/>
  <c r="AA740" i="21" a="1"/>
  <c r="AA740" i="21" s="1"/>
  <c r="AA1946" i="21" a="1"/>
  <c r="AA1946" i="21" s="1"/>
  <c r="AA1978" i="21" a="1"/>
  <c r="AA1978" i="21" s="1"/>
  <c r="AA894" i="21" a="1"/>
  <c r="AA894" i="21" s="1"/>
  <c r="AA1917" i="21" a="1"/>
  <c r="AA1917" i="21" s="1"/>
  <c r="AA68" i="21" a="1"/>
  <c r="AA68" i="21" s="1"/>
  <c r="AA1296" i="21" a="1"/>
  <c r="AA1296" i="21" s="1"/>
  <c r="AA912" i="21" a="1"/>
  <c r="AA912" i="21" s="1"/>
  <c r="AA61" i="21" a="1"/>
  <c r="AA61" i="21" s="1"/>
  <c r="AA1061" i="21" a="1"/>
  <c r="AA1061" i="21" s="1"/>
  <c r="AA1913" i="21" a="1"/>
  <c r="AA1913" i="21" s="1"/>
  <c r="AA1491" i="21" a="1"/>
  <c r="AA1491" i="21" s="1"/>
  <c r="AA1670" i="21" a="1"/>
  <c r="AA1670" i="21" s="1"/>
  <c r="AA1040" i="21" a="1"/>
  <c r="AA1040" i="21" s="1"/>
  <c r="AA1241" i="21" a="1"/>
  <c r="AA1241" i="21" s="1"/>
  <c r="AA1580" i="21" a="1"/>
  <c r="AA1580" i="21" s="1"/>
  <c r="AA710" i="21" a="1"/>
  <c r="AA710" i="21" s="1"/>
  <c r="AA625" i="21" a="1"/>
  <c r="AA625" i="21" s="1"/>
  <c r="AA1987" i="21" a="1"/>
  <c r="AA1987" i="21" s="1"/>
  <c r="AA1673" i="21" a="1"/>
  <c r="AA1673" i="21" s="1"/>
  <c r="AB554" i="21"/>
  <c r="AA251" i="21" a="1"/>
  <c r="AA251" i="21" s="1"/>
  <c r="AA456" i="21" a="1"/>
  <c r="AA456" i="21" s="1"/>
  <c r="AA1419" i="21" a="1"/>
  <c r="AA1419" i="21" s="1"/>
  <c r="AA321" i="21" a="1"/>
  <c r="AA321" i="21" s="1"/>
  <c r="AA1744" i="21" a="1"/>
  <c r="AA1744" i="21" s="1"/>
  <c r="AA1684" i="21" a="1"/>
  <c r="AA1684" i="21" s="1"/>
  <c r="AA691" i="21" a="1"/>
  <c r="AA691" i="21" s="1"/>
  <c r="AA1086" i="21" a="1"/>
  <c r="AA1086" i="21" s="1"/>
  <c r="AA1796" i="21" a="1"/>
  <c r="AA1796" i="21" s="1"/>
  <c r="AA661" i="21" a="1"/>
  <c r="AA661" i="21" s="1"/>
  <c r="AA1662" i="21" a="1"/>
  <c r="AA1662" i="21" s="1"/>
  <c r="AA812" i="21" a="1"/>
  <c r="AA812" i="21" s="1"/>
  <c r="AA1113" i="21" a="1"/>
  <c r="AA1113" i="21" s="1"/>
  <c r="AA17" i="21" a="1"/>
  <c r="AA17" i="21" s="1"/>
  <c r="AA1401" i="21" a="1"/>
  <c r="AA1401" i="21" s="1"/>
  <c r="AA1560" i="21" a="1"/>
  <c r="AA1560" i="21" s="1"/>
  <c r="AA399" i="21" a="1"/>
  <c r="AA399" i="21" s="1"/>
  <c r="AA36" i="21" a="1"/>
  <c r="AA36" i="21" s="1"/>
  <c r="AA555" i="21" a="1"/>
  <c r="AA555" i="21" s="1"/>
  <c r="AA1441" i="21" a="1"/>
  <c r="AA1441" i="21" s="1"/>
  <c r="AA593" i="21" a="1"/>
  <c r="AA593" i="21" s="1"/>
  <c r="AA556" i="21" a="1"/>
  <c r="AA556" i="21" s="1"/>
  <c r="AA1872" i="21" a="1"/>
  <c r="AA1872" i="21" s="1"/>
  <c r="AA1331" i="21" a="1"/>
  <c r="AA1331" i="21" s="1"/>
  <c r="AA425" i="21" a="1"/>
  <c r="AA425" i="21" s="1"/>
  <c r="AA1163" i="21" a="1"/>
  <c r="AA1163" i="21" s="1"/>
  <c r="AA1985" i="21" a="1"/>
  <c r="AA1985" i="21" s="1"/>
  <c r="AA89" i="21" a="1"/>
  <c r="AA89" i="21" s="1"/>
  <c r="AA1116" i="21" a="1"/>
  <c r="AA1116" i="21" s="1"/>
  <c r="AA1770" i="21" a="1"/>
  <c r="AA1770" i="21" s="1"/>
  <c r="AA1470" i="21" a="1"/>
  <c r="AA1470" i="21" s="1"/>
  <c r="AA852" i="21" a="1"/>
  <c r="AA852" i="21" s="1"/>
  <c r="AA331" i="21" a="1"/>
  <c r="AA331" i="21" s="1"/>
  <c r="AA1502" i="21" a="1"/>
  <c r="AA1502" i="21" s="1"/>
  <c r="AA1536" i="21" a="1"/>
  <c r="AA1536" i="21" s="1"/>
  <c r="AA1178" i="21" a="1"/>
  <c r="AA1178" i="21" s="1"/>
  <c r="AA1432" i="21" a="1"/>
  <c r="AA1432" i="21" s="1"/>
  <c r="AA1545" i="21" a="1"/>
  <c r="AA1545" i="21" s="1"/>
  <c r="AA1366" i="21" a="1"/>
  <c r="AA1366" i="21" s="1"/>
  <c r="AA489" i="21" a="1"/>
  <c r="AA489" i="21" s="1"/>
  <c r="AA1898" i="21" a="1"/>
  <c r="AA1898" i="21" s="1"/>
  <c r="AA878" i="21" a="1"/>
  <c r="AA878" i="21" s="1"/>
  <c r="AA891" i="21" a="1"/>
  <c r="AA891" i="21" s="1"/>
  <c r="AA1008" i="21" a="1"/>
  <c r="AA1008" i="21" s="1"/>
  <c r="AA824" i="21" a="1"/>
  <c r="AA824" i="21" s="1"/>
  <c r="AA1108" i="21" a="1"/>
  <c r="AA1108" i="21" s="1"/>
  <c r="AA1431" i="21" a="1"/>
  <c r="AA1431" i="21" s="1"/>
  <c r="AA1239" i="21" a="1"/>
  <c r="AA1239" i="21" s="1"/>
  <c r="AA836" i="21" a="1"/>
  <c r="AA836" i="21" s="1"/>
  <c r="AA1342" i="21" a="1"/>
  <c r="AA1342" i="21" s="1"/>
  <c r="AA1189" i="21" a="1"/>
  <c r="AA1189" i="21" s="1"/>
  <c r="AA220" i="21" a="1"/>
  <c r="AA220" i="21" s="1"/>
  <c r="AA1304" i="21" a="1"/>
  <c r="AA1304" i="21" s="1"/>
  <c r="AA1254" i="21" a="1"/>
  <c r="AA1254" i="21" s="1"/>
  <c r="AA1007" i="21" a="1"/>
  <c r="AA1007" i="21" s="1"/>
  <c r="AA407" i="21" a="1"/>
  <c r="AA407" i="21" s="1"/>
  <c r="AA1147" i="21" a="1"/>
  <c r="AA1147" i="21" s="1"/>
  <c r="AA550" i="21" a="1"/>
  <c r="AA550" i="21" s="1"/>
  <c r="AA916" i="21" a="1"/>
  <c r="AA916" i="21" s="1"/>
  <c r="AA1885" i="21" a="1"/>
  <c r="AA1885" i="21" s="1"/>
  <c r="AA47" i="21" a="1"/>
  <c r="AA47" i="21" s="1"/>
  <c r="AA1013" i="21" a="1"/>
  <c r="AA1013" i="21" s="1"/>
  <c r="AA1451" i="21" a="1"/>
  <c r="AA1451" i="21" s="1"/>
  <c r="AA1571" i="21" a="1"/>
  <c r="AA1571" i="21" s="1"/>
  <c r="AA1299" i="21" a="1"/>
  <c r="AA1299" i="21" s="1"/>
  <c r="AA88" i="21" a="1"/>
  <c r="AA88" i="21" s="1"/>
  <c r="AA132" i="21" a="1"/>
  <c r="AA132" i="21" s="1"/>
  <c r="AA374" i="21" a="1"/>
  <c r="AA374" i="21" s="1"/>
  <c r="AA287" i="21" a="1"/>
  <c r="AA287" i="21" s="1"/>
  <c r="AA375" i="21" a="1"/>
  <c r="AA375" i="21" s="1"/>
  <c r="AA1720" i="21" a="1"/>
  <c r="AA1720" i="21" s="1"/>
  <c r="AA537" i="21" a="1"/>
  <c r="AA537" i="21" s="1"/>
  <c r="AA1078" i="21" a="1"/>
  <c r="AA1078" i="21" s="1"/>
  <c r="AA1556" i="21" a="1"/>
  <c r="AA1556" i="21" s="1"/>
  <c r="AA359" i="21" a="1"/>
  <c r="AA359" i="21" s="1"/>
  <c r="AA1065" i="21" a="1"/>
  <c r="AA1065" i="21" s="1"/>
  <c r="AA1197" i="21" a="1"/>
  <c r="AA1197" i="21" s="1"/>
  <c r="AA659" i="21" a="1"/>
  <c r="AA659" i="21" s="1"/>
  <c r="AA1639" i="21" a="1"/>
  <c r="AA1639" i="21" s="1"/>
  <c r="AA1764" i="21" a="1"/>
  <c r="AA1764" i="21" s="1"/>
  <c r="AA662" i="21" a="1"/>
  <c r="AA662" i="21" s="1"/>
  <c r="AA1703" i="21" a="1"/>
  <c r="AA1703" i="21" s="1"/>
  <c r="AA1227" i="21" a="1"/>
  <c r="AA1227" i="21" s="1"/>
  <c r="AA1617" i="21" a="1"/>
  <c r="AA1617" i="21" s="1"/>
  <c r="AA230" i="21" a="1"/>
  <c r="AA230" i="21" s="1"/>
  <c r="AA95" i="21" a="1"/>
  <c r="AA95" i="21" s="1"/>
  <c r="AA1549" i="21" a="1"/>
  <c r="AA1549" i="21" s="1"/>
  <c r="AA1552" i="21" a="1"/>
  <c r="AA1552" i="21" s="1"/>
  <c r="AA1646" i="21" a="1"/>
  <c r="AA1646" i="21" s="1"/>
  <c r="AA234" i="21" a="1"/>
  <c r="AA234" i="21" s="1"/>
  <c r="AA974" i="21" a="1"/>
  <c r="AA974" i="21" s="1"/>
  <c r="AA1006" i="21" a="1"/>
  <c r="AA1006" i="21" s="1"/>
  <c r="AA361" i="21" a="1"/>
  <c r="AA361" i="21" s="1"/>
  <c r="AA692" i="21" a="1"/>
  <c r="AA692" i="21" s="1"/>
  <c r="AA1269" i="21" a="1"/>
  <c r="AA1269" i="21" s="1"/>
  <c r="AA1767" i="21" a="1"/>
  <c r="AA1767" i="21" s="1"/>
  <c r="AA841" i="21" a="1"/>
  <c r="AA841" i="21" s="1"/>
  <c r="AA862" i="21" a="1"/>
  <c r="AA862" i="21" s="1"/>
  <c r="AA1240" i="21" a="1"/>
  <c r="AA1240" i="21" s="1"/>
  <c r="AA1514" i="21" a="1"/>
  <c r="AA1514" i="21" s="1"/>
  <c r="AA513" i="21" a="1"/>
  <c r="AA513" i="21" s="1"/>
  <c r="AA1360" i="21" a="1"/>
  <c r="AA1360" i="21" s="1"/>
  <c r="AA1358" i="21" a="1"/>
  <c r="AA1358" i="21" s="1"/>
  <c r="AA900" i="21" a="1"/>
  <c r="AA900" i="21" s="1"/>
  <c r="AA85" i="21" a="1"/>
  <c r="AA85" i="21" s="1"/>
  <c r="AA966" i="21" a="1"/>
  <c r="AA966" i="21" s="1"/>
  <c r="AA1352" i="21" a="1"/>
  <c r="AA1352" i="21" s="1"/>
  <c r="AA1378" i="21" a="1"/>
  <c r="AA1378" i="21" s="1"/>
  <c r="AA1729" i="21" a="1"/>
  <c r="AA1729" i="21" s="1"/>
  <c r="AA1588" i="21" a="1"/>
  <c r="AA1588" i="21" s="1"/>
  <c r="AA1895" i="21" a="1"/>
  <c r="AA1895" i="21" s="1"/>
  <c r="AA106" i="21" a="1"/>
  <c r="AA106" i="21" s="1"/>
  <c r="AA1541" i="21" a="1"/>
  <c r="AA1541" i="21" s="1"/>
  <c r="AA1160" i="21" a="1"/>
  <c r="AA1160" i="21" s="1"/>
  <c r="AA1020" i="21" a="1"/>
  <c r="AA1020" i="21" s="1"/>
  <c r="AA1612" i="21" a="1"/>
  <c r="AA1612" i="21" s="1"/>
  <c r="AA1626" i="21" a="1"/>
  <c r="AA1626" i="21" s="1"/>
  <c r="AA477" i="21" a="1"/>
  <c r="AA477" i="21" s="1"/>
  <c r="AA784" i="21" a="1"/>
  <c r="AA784" i="21" s="1"/>
  <c r="AA600" i="21" a="1"/>
  <c r="AA600" i="21" s="1"/>
  <c r="AA175" i="21" a="1"/>
  <c r="AA175" i="21" s="1"/>
  <c r="AA1156" i="21" a="1"/>
  <c r="AA1156" i="21" s="1"/>
  <c r="AA1934" i="21" a="1"/>
  <c r="AA1934" i="21" s="1"/>
  <c r="AA193" i="21" a="1"/>
  <c r="AA193" i="21" s="1"/>
  <c r="AA412" i="21" a="1"/>
  <c r="AA412" i="21" s="1"/>
  <c r="AA1466" i="21" a="1"/>
  <c r="AA1466" i="21" s="1"/>
  <c r="AA227" i="21" a="1"/>
  <c r="AA227" i="21" s="1"/>
  <c r="AA1851" i="21" a="1"/>
  <c r="AA1851" i="21" s="1"/>
  <c r="AA492" i="21" a="1"/>
  <c r="AA492" i="21" s="1"/>
  <c r="AA1654" i="21" a="1"/>
  <c r="AA1654" i="21" s="1"/>
  <c r="AA1960" i="21" a="1"/>
  <c r="AA1960" i="21" s="1"/>
  <c r="AA992" i="21" a="1"/>
  <c r="AA992" i="21" s="1"/>
  <c r="AA1464" i="21" a="1"/>
  <c r="AA1464" i="21" s="1"/>
  <c r="AA1030" i="21" a="1"/>
  <c r="AA1030" i="21" s="1"/>
  <c r="AA58" i="21" a="1"/>
  <c r="AA58" i="21" s="1"/>
  <c r="AA398" i="21" a="1"/>
  <c r="AA398" i="21" s="1"/>
  <c r="AA1966" i="21" a="1"/>
  <c r="AA1966" i="21" s="1"/>
  <c r="AA1863" i="21" a="1"/>
  <c r="AA1863" i="21" s="1"/>
  <c r="AA203" i="21" a="1"/>
  <c r="AA203" i="21" s="1"/>
  <c r="AA1308" i="21" a="1"/>
  <c r="AA1308" i="21" s="1"/>
  <c r="M2026" i="21" a="1"/>
  <c r="N2028" i="21" s="1"/>
  <c r="AB1762" i="21"/>
  <c r="AB1420" i="21"/>
  <c r="AB304" i="21"/>
  <c r="AB470" i="21"/>
  <c r="AB623" i="21"/>
  <c r="AB869" i="21"/>
  <c r="AB1875" i="21"/>
  <c r="AB851" i="21"/>
  <c r="AB886" i="21"/>
  <c r="AB1324" i="21"/>
  <c r="AB1065" i="21"/>
  <c r="AB1821" i="21"/>
  <c r="AB856" i="21"/>
  <c r="AB385" i="21"/>
  <c r="AB1136" i="21"/>
  <c r="AB1927" i="21"/>
  <c r="AB1915" i="21"/>
  <c r="AB41" i="21"/>
  <c r="AB422" i="21"/>
  <c r="AB1975" i="21"/>
  <c r="AB105" i="21"/>
  <c r="AB1792" i="21"/>
  <c r="AB1003" i="21"/>
  <c r="AB53" i="21"/>
  <c r="AB1984" i="21"/>
  <c r="AB619" i="21"/>
  <c r="AB1918" i="21"/>
  <c r="AB341" i="21"/>
  <c r="AB495" i="21"/>
  <c r="AB1983" i="21"/>
  <c r="AB1457" i="21"/>
  <c r="AB1480" i="21"/>
  <c r="AB1050" i="21"/>
  <c r="Q2029" i="21"/>
  <c r="AB1182" i="21"/>
  <c r="AB1909" i="21"/>
  <c r="AB613" i="21"/>
  <c r="AB533" i="21"/>
  <c r="E133" i="25"/>
  <c r="E135" i="25"/>
  <c r="AB1549" i="21"/>
  <c r="AB890" i="21"/>
  <c r="AB321" i="21"/>
  <c r="M135" i="25"/>
  <c r="M136" i="25"/>
  <c r="E134" i="25"/>
  <c r="AB899" i="21"/>
  <c r="AB1544" i="21"/>
  <c r="AB292" i="21"/>
  <c r="AB1953" i="21"/>
  <c r="AB854" i="21"/>
  <c r="E136" i="25"/>
  <c r="F139" i="25" a="1"/>
  <c r="F139" i="25" s="1"/>
  <c r="F143" i="25" s="1"/>
  <c r="AB1477" i="21"/>
  <c r="AB1415" i="21"/>
  <c r="AB1860" i="21"/>
  <c r="M133" i="25"/>
  <c r="I133" i="25" a="1"/>
  <c r="I133" i="25" s="1"/>
  <c r="F128" i="25"/>
  <c r="AB1859" i="21"/>
  <c r="AB322" i="21"/>
  <c r="AB779" i="21"/>
  <c r="AB1955" i="21"/>
  <c r="AB1790" i="21"/>
  <c r="AB1908" i="21"/>
  <c r="AB788" i="21"/>
  <c r="AB725" i="21"/>
  <c r="AB1741" i="21"/>
  <c r="AB1520" i="21"/>
  <c r="AB66" i="21"/>
  <c r="AB1614" i="21"/>
  <c r="AB545" i="21"/>
  <c r="AB1111" i="21"/>
  <c r="AB376" i="21"/>
  <c r="AB717" i="21"/>
  <c r="AB1445" i="21"/>
  <c r="AB724" i="21"/>
  <c r="AB1233" i="21"/>
  <c r="AB1817" i="21"/>
  <c r="AB30" i="21"/>
  <c r="AB181" i="21"/>
  <c r="AB1469" i="21"/>
  <c r="AB802" i="21"/>
  <c r="AB580" i="21"/>
  <c r="AB864" i="21"/>
  <c r="AB657" i="21"/>
  <c r="AB345" i="21"/>
  <c r="AB730" i="21"/>
  <c r="AB445" i="21"/>
  <c r="AB475" i="21"/>
  <c r="AB815" i="21"/>
  <c r="AB650" i="21"/>
  <c r="AB511" i="21"/>
  <c r="AB830" i="21"/>
  <c r="AB1481" i="21"/>
  <c r="AB1776" i="21"/>
  <c r="AB2009" i="21"/>
  <c r="AB1440" i="21"/>
  <c r="AB1609" i="21"/>
  <c r="AB1575" i="21"/>
  <c r="AB468" i="21"/>
  <c r="AB12" i="21"/>
  <c r="AB1361" i="21"/>
  <c r="AB390" i="21"/>
  <c r="AB314" i="21"/>
  <c r="AB778" i="21"/>
  <c r="AB1691" i="21"/>
  <c r="AB918" i="21"/>
  <c r="AB1826" i="21"/>
  <c r="AB1221" i="21"/>
  <c r="AB289" i="21"/>
  <c r="AB1709" i="21"/>
  <c r="AB389" i="21"/>
  <c r="AB298" i="21"/>
  <c r="AB561" i="21"/>
  <c r="AB1442" i="21"/>
  <c r="AB86" i="21"/>
  <c r="AB1633" i="21"/>
  <c r="AB313" i="21"/>
  <c r="AB483" i="21"/>
  <c r="AB1506" i="21"/>
  <c r="AB1026" i="21"/>
  <c r="AB798" i="21"/>
  <c r="AB1372" i="21"/>
  <c r="AB1053" i="21"/>
  <c r="AB121" i="21"/>
  <c r="AB1919" i="21"/>
  <c r="AB238" i="21"/>
  <c r="AB621" i="21"/>
  <c r="AB397" i="21"/>
  <c r="AB324" i="21"/>
  <c r="AB1371" i="21"/>
  <c r="AB605" i="21"/>
  <c r="AB84" i="21"/>
  <c r="AB1562" i="21"/>
  <c r="AB1192" i="21"/>
  <c r="AB1363" i="21"/>
  <c r="AB888" i="21"/>
  <c r="AB1079" i="21"/>
  <c r="AB1600" i="21"/>
  <c r="AB1944" i="21"/>
  <c r="AB51" i="21"/>
  <c r="AB1714" i="21"/>
  <c r="AB527" i="21"/>
  <c r="AB1418" i="21"/>
  <c r="AB611" i="21"/>
  <c r="AB708" i="21"/>
  <c r="AB1327" i="21"/>
  <c r="AB444" i="21"/>
  <c r="AB1774" i="21"/>
  <c r="AB99" i="21"/>
  <c r="AB1699" i="21"/>
  <c r="AB721" i="21"/>
  <c r="AB33" i="21"/>
  <c r="AB1153" i="21"/>
  <c r="AB59" i="21"/>
  <c r="AB1452" i="21"/>
  <c r="AB1264" i="21"/>
  <c r="AB720" i="21"/>
  <c r="AB1603" i="21"/>
  <c r="AB1461" i="21"/>
  <c r="AB1540" i="21"/>
  <c r="AB832" i="21"/>
  <c r="AB1414" i="21"/>
  <c r="AB240" i="21"/>
  <c r="AB881" i="21"/>
  <c r="AB1583" i="21"/>
  <c r="AB402" i="21"/>
  <c r="AB212" i="21"/>
  <c r="AB369" i="21"/>
  <c r="AB1969" i="21"/>
  <c r="AB1093" i="21"/>
  <c r="AB969" i="21"/>
  <c r="AB919" i="21"/>
  <c r="AB28" i="21"/>
  <c r="AB1080" i="21"/>
  <c r="AB1690" i="21"/>
  <c r="AB1705" i="21"/>
  <c r="AB1638" i="21"/>
  <c r="AB1795" i="21"/>
  <c r="AB1365" i="21"/>
  <c r="AB562" i="21"/>
  <c r="AB165" i="21"/>
  <c r="AB1902" i="21"/>
  <c r="AB270" i="21"/>
  <c r="AB805" i="21"/>
  <c r="AB1803" i="21"/>
  <c r="AB278" i="21"/>
  <c r="AB813" i="21"/>
  <c r="AB547" i="21"/>
  <c r="AB971" i="21"/>
  <c r="AB1591" i="21"/>
  <c r="AB846" i="21"/>
  <c r="AB476" i="21"/>
  <c r="AB34" i="21"/>
  <c r="AB1874" i="21"/>
  <c r="AB1723" i="21"/>
  <c r="AB666" i="21"/>
  <c r="AB1406" i="21"/>
  <c r="AB1846" i="21"/>
  <c r="AB143" i="21"/>
  <c r="AB1732" i="21"/>
  <c r="AB597" i="21"/>
  <c r="AB1043" i="21"/>
  <c r="AB1907" i="21"/>
  <c r="AB604" i="21"/>
  <c r="AB1444" i="21"/>
  <c r="AB1768" i="21"/>
  <c r="AB1645" i="21"/>
  <c r="AB1931" i="21"/>
  <c r="AB863" i="21"/>
  <c r="AB1060" i="21"/>
  <c r="AB315" i="21"/>
  <c r="AB1830" i="21"/>
  <c r="AB838" i="21"/>
  <c r="AB711" i="21"/>
  <c r="AB1778" i="21"/>
  <c r="AB202" i="21"/>
  <c r="AB327" i="21"/>
  <c r="AB1900" i="21"/>
  <c r="AB1519" i="21"/>
  <c r="AB1935" i="21"/>
  <c r="AB464" i="21"/>
  <c r="AB1128" i="21"/>
  <c r="AB142" i="21"/>
  <c r="AB699" i="21"/>
  <c r="AB994" i="21"/>
  <c r="AB441" i="21"/>
  <c r="AB1534" i="21"/>
  <c r="AB466" i="21"/>
  <c r="AB861" i="21"/>
  <c r="AB1680" i="21"/>
  <c r="AB683" i="21"/>
  <c r="AB947" i="21"/>
  <c r="AB450" i="21"/>
  <c r="AB1866" i="21"/>
  <c r="AB219" i="21"/>
  <c r="AB1897" i="21"/>
  <c r="AB1843" i="21"/>
  <c r="AB1097" i="21"/>
  <c r="AB2010" i="21"/>
  <c r="AB1799" i="21"/>
  <c r="AB1652" i="21"/>
  <c r="AB1712" i="21"/>
  <c r="AB1527" i="21"/>
  <c r="AB1991" i="21"/>
  <c r="AB362" i="21"/>
  <c r="AB319" i="21"/>
  <c r="AB1923" i="21"/>
  <c r="AB1124" i="21"/>
  <c r="AB1698" i="21"/>
  <c r="AB1165" i="21"/>
  <c r="AB737" i="21"/>
  <c r="AB405" i="21"/>
  <c r="AB394" i="21"/>
  <c r="AB311" i="21"/>
  <c r="AB491" i="21"/>
  <c r="AB1643" i="21"/>
  <c r="AB1702" i="21"/>
  <c r="AB1132" i="21"/>
  <c r="AB377" i="21"/>
  <c r="AB1224" i="21"/>
  <c r="AB15" i="21"/>
  <c r="AB1213" i="21"/>
  <c r="AB1336" i="21"/>
  <c r="AB393" i="21"/>
  <c r="AB827" i="21"/>
  <c r="AB1215" i="21"/>
  <c r="AB442" i="21"/>
  <c r="AB823" i="21"/>
  <c r="AB961" i="21"/>
  <c r="AB1204" i="21"/>
  <c r="AB22" i="21"/>
  <c r="AB628" i="21"/>
  <c r="AB1657" i="21"/>
  <c r="AB922" i="21"/>
  <c r="AB120" i="21"/>
  <c r="AB1216" i="21"/>
  <c r="AB82" i="21"/>
  <c r="AB1049" i="21"/>
  <c r="AB1114" i="21"/>
  <c r="AB1576" i="21"/>
  <c r="AB964" i="21"/>
  <c r="AB1243" i="21"/>
  <c r="AB1426" i="21"/>
  <c r="AB1758" i="21"/>
  <c r="AB1473" i="21"/>
  <c r="AB539" i="21"/>
  <c r="AB792" i="21"/>
  <c r="AB1581" i="21"/>
  <c r="AB1647" i="21"/>
  <c r="AB872" i="21"/>
  <c r="AB534" i="21"/>
  <c r="AB1824" i="21"/>
  <c r="AB246" i="21"/>
  <c r="AB1613" i="21"/>
  <c r="AB1315" i="21"/>
  <c r="AB104" i="21"/>
  <c r="AB563" i="21"/>
  <c r="AB1077" i="21"/>
  <c r="AB131" i="21"/>
  <c r="AB1256" i="21"/>
  <c r="AB16" i="21"/>
  <c r="AB1422" i="21"/>
  <c r="AB1547" i="21"/>
  <c r="AB1072" i="21"/>
  <c r="AB1145" i="21"/>
  <c r="AB186" i="21"/>
  <c r="AB1611" i="21"/>
  <c r="AB935" i="21"/>
  <c r="AB213" i="21"/>
  <c r="AB1428" i="21"/>
  <c r="AB1911" i="21"/>
  <c r="AB1104" i="21"/>
  <c r="AB663" i="21"/>
  <c r="AB185" i="21"/>
  <c r="AB1692" i="21"/>
  <c r="AB1283" i="21"/>
  <c r="AB367" i="21"/>
  <c r="AB1121" i="21"/>
  <c r="AB1757" i="21"/>
  <c r="AB1505" i="21"/>
  <c r="AB140" i="21"/>
  <c r="AB929" i="21"/>
  <c r="AB124" i="21"/>
  <c r="AB1894" i="21"/>
  <c r="AB1041" i="21"/>
  <c r="AB1234" i="21"/>
  <c r="AB870" i="21"/>
  <c r="AB1471" i="21"/>
  <c r="AB609" i="21"/>
  <c r="AB290" i="21"/>
  <c r="AB548" i="21"/>
  <c r="AB36" i="21"/>
  <c r="AB152" i="21"/>
  <c r="AB1261" i="21"/>
  <c r="AB108" i="21"/>
  <c r="AB1618" i="21"/>
  <c r="AB1848" i="21"/>
  <c r="AB1070" i="21"/>
  <c r="AB1483" i="21"/>
  <c r="AB451" i="21"/>
  <c r="AB1770" i="21"/>
  <c r="AB1470" i="21"/>
  <c r="AB458" i="21"/>
  <c r="AB852" i="21"/>
  <c r="AB1154" i="21"/>
  <c r="AB122" i="21"/>
  <c r="AB1610" i="21"/>
  <c r="AB1380" i="21"/>
  <c r="AB834" i="21"/>
  <c r="AB1834" i="21"/>
  <c r="AB891" i="21"/>
  <c r="AB1108" i="21"/>
  <c r="AB198" i="21"/>
  <c r="AB61" i="21"/>
  <c r="AB1748" i="21"/>
  <c r="AB1425" i="21"/>
  <c r="AB1745" i="21"/>
  <c r="AB253" i="21"/>
  <c r="AB496" i="21"/>
  <c r="AB917" i="21"/>
  <c r="AB1809" i="21"/>
  <c r="AB1147" i="21"/>
  <c r="AB573" i="21"/>
  <c r="AB879" i="21"/>
  <c r="AB347" i="21"/>
  <c r="AB424" i="21"/>
  <c r="AB1062" i="21"/>
  <c r="AB1086" i="21"/>
  <c r="AB1571" i="21"/>
  <c r="AB172" i="21"/>
  <c r="AB1943" i="21"/>
  <c r="AB31" i="21"/>
  <c r="AB1819" i="21"/>
  <c r="AB801" i="21"/>
  <c r="AB1607" i="21"/>
  <c r="AB690" i="21"/>
  <c r="AB1791" i="21"/>
  <c r="AB654" i="21"/>
  <c r="AB90" i="21"/>
  <c r="AB473" i="21"/>
  <c r="AB1999" i="21"/>
  <c r="AB1496" i="21"/>
  <c r="AB1543" i="21"/>
  <c r="AB1747" i="21"/>
  <c r="AB1666" i="21"/>
  <c r="AB1281" i="21"/>
  <c r="AB1805" i="21"/>
  <c r="AB305" i="21"/>
  <c r="AB887" i="21"/>
  <c r="AB859" i="21"/>
  <c r="AB1359" i="21"/>
  <c r="AB531" i="21"/>
  <c r="AB2008" i="21"/>
  <c r="AB1474" i="21"/>
  <c r="AB1148" i="21"/>
  <c r="AB1867" i="21"/>
  <c r="AB1951" i="21"/>
  <c r="AB80" i="21"/>
  <c r="AB1641" i="21"/>
  <c r="AB1196" i="21"/>
  <c r="AB1270" i="21"/>
  <c r="AB49" i="21"/>
  <c r="AB1271" i="21"/>
  <c r="AB1274" i="21"/>
  <c r="AB1122" i="21"/>
  <c r="AB69" i="21"/>
  <c r="AB773" i="21"/>
  <c r="AB682" i="21"/>
  <c r="AB1348" i="21"/>
  <c r="AB474" i="21"/>
  <c r="AB1561" i="21"/>
  <c r="AB170" i="21"/>
  <c r="AB1956" i="21"/>
  <c r="AB936" i="21"/>
  <c r="AB1882" i="21"/>
  <c r="AB1865" i="21"/>
  <c r="AB858" i="21"/>
  <c r="AB1109" i="21"/>
  <c r="AB855" i="21"/>
  <c r="AB399" i="21"/>
  <c r="AB647" i="21"/>
  <c r="AB1126" i="21"/>
  <c r="AB807" i="21"/>
  <c r="AB1247" i="21"/>
  <c r="AB1497" i="21"/>
  <c r="AB425" i="21"/>
  <c r="AB1163" i="21"/>
  <c r="AB117" i="21"/>
  <c r="AB89" i="21"/>
  <c r="AB1116" i="21"/>
  <c r="AB280" i="21"/>
  <c r="AB1510" i="21"/>
  <c r="AB1980" i="21"/>
  <c r="AB167" i="21"/>
  <c r="AB637" i="21"/>
  <c r="AB1358" i="21"/>
  <c r="AB1518" i="21"/>
  <c r="AB1672" i="21"/>
  <c r="AB1220" i="21"/>
  <c r="AB333" i="21"/>
  <c r="AB1898" i="21"/>
  <c r="AB1291" i="21"/>
  <c r="AB1151" i="21"/>
  <c r="AB1946" i="21"/>
  <c r="AB106" i="21"/>
  <c r="AB824" i="21"/>
  <c r="AB477" i="21"/>
  <c r="AB1156" i="21"/>
  <c r="AB1034" i="21"/>
  <c r="AB193" i="21"/>
  <c r="AB1987" i="21"/>
  <c r="AB492" i="21"/>
  <c r="AB1013" i="21"/>
  <c r="AB1801" i="21"/>
  <c r="AB1464" i="21"/>
  <c r="AB58" i="21"/>
  <c r="AB1684" i="21"/>
  <c r="AB661" i="21"/>
  <c r="AB505" i="21"/>
  <c r="AB438" i="21"/>
  <c r="AB436" i="21"/>
  <c r="AB1322" i="21"/>
  <c r="AB63" i="21"/>
  <c r="AB624" i="21"/>
  <c r="AB1484" i="21"/>
  <c r="AB672" i="21"/>
  <c r="AB1119" i="21"/>
  <c r="AB1127" i="21"/>
  <c r="AB176" i="21"/>
  <c r="AB528" i="21"/>
  <c r="AB460" i="21"/>
  <c r="AB714" i="21"/>
  <c r="AB403" i="21"/>
  <c r="AB1945" i="21"/>
  <c r="AB1726" i="21"/>
  <c r="AB404" i="21"/>
  <c r="AB908" i="21"/>
  <c r="AB715" i="21"/>
  <c r="AB1849" i="21"/>
  <c r="AB1730" i="21"/>
  <c r="AB1267" i="21"/>
  <c r="AB1557" i="21"/>
  <c r="AB1737" i="21"/>
  <c r="AB267" i="21"/>
  <c r="AB951" i="21"/>
  <c r="AB1354" i="21"/>
  <c r="AB1950" i="21"/>
  <c r="AB1879" i="21"/>
  <c r="AB78" i="21"/>
  <c r="AB1367" i="21"/>
  <c r="AB222" i="21"/>
  <c r="AB497" i="21"/>
  <c r="AB1620" i="21"/>
  <c r="AB126" i="21"/>
  <c r="AB1184" i="21"/>
  <c r="AB1405" i="21"/>
  <c r="AB1706" i="21"/>
  <c r="AB1048" i="21"/>
  <c r="AB716" i="21"/>
  <c r="AB618" i="21"/>
  <c r="AB1181" i="21"/>
  <c r="AB164" i="21"/>
  <c r="AB646" i="21"/>
  <c r="AB415" i="21"/>
  <c r="AB383" i="21"/>
  <c r="AB354" i="21"/>
  <c r="AB706" i="21"/>
  <c r="AB1448" i="21"/>
  <c r="AB868" i="21"/>
  <c r="AB906" i="21"/>
  <c r="AB72" i="21"/>
  <c r="AB406" i="21"/>
  <c r="AB128" i="21"/>
  <c r="AB1029" i="21"/>
  <c r="AB1717" i="21"/>
  <c r="AB1578" i="21"/>
  <c r="AB785" i="21"/>
  <c r="AB727" i="21"/>
  <c r="AB763" i="21"/>
  <c r="AB46" i="21"/>
  <c r="AB1409" i="21"/>
  <c r="AB1113" i="21"/>
  <c r="AB132" i="21"/>
  <c r="AB1962" i="21"/>
  <c r="AB1416" i="21"/>
  <c r="AB610" i="21"/>
  <c r="AB1681" i="21"/>
  <c r="AB853" i="21"/>
  <c r="AB631" i="21"/>
  <c r="AB426" i="21"/>
  <c r="AB603" i="21"/>
  <c r="AB1368" i="21"/>
  <c r="AB940" i="21"/>
  <c r="AB55" i="21"/>
  <c r="AB722" i="21"/>
  <c r="AB1389" i="21"/>
  <c r="AB336" i="21"/>
  <c r="AB14" i="21"/>
  <c r="AB797" i="21"/>
  <c r="AB933" i="21"/>
  <c r="AB1488" i="21"/>
  <c r="AB571" i="21"/>
  <c r="AB1421" i="21"/>
  <c r="AB987" i="21"/>
  <c r="AB530" i="21"/>
  <c r="AB487" i="21"/>
  <c r="AB40" i="21"/>
  <c r="AB1828" i="21"/>
  <c r="AB766" i="21"/>
  <c r="AB1668" i="21"/>
  <c r="AB506" i="21"/>
  <c r="AB799" i="21"/>
  <c r="AB1899" i="21"/>
  <c r="AB37" i="21"/>
  <c r="AB232" i="21"/>
  <c r="AB275" i="21"/>
  <c r="AB731" i="21"/>
  <c r="AB575" i="21"/>
  <c r="AB437" i="21"/>
  <c r="AB761" i="21"/>
  <c r="AB538" i="21"/>
  <c r="AB1840" i="21"/>
  <c r="AB98" i="21"/>
  <c r="AB418" i="21"/>
  <c r="AB1272" i="21"/>
  <c r="AB216" i="21"/>
  <c r="AB1511" i="21"/>
  <c r="AB1852" i="21"/>
  <c r="AB342" i="21"/>
  <c r="AB1170" i="21"/>
  <c r="AB1325" i="21"/>
  <c r="AB1498" i="21"/>
  <c r="AB380" i="21"/>
  <c r="AB71" i="21"/>
  <c r="AB17" i="21"/>
  <c r="AB1586" i="21"/>
  <c r="AB1688" i="21"/>
  <c r="AB455" i="21"/>
  <c r="AB1078" i="21"/>
  <c r="AB1508" i="21"/>
  <c r="AB733" i="21"/>
  <c r="AB137" i="21"/>
  <c r="AB703" i="21"/>
  <c r="AB957" i="21"/>
  <c r="AB1490" i="21"/>
  <c r="AB1338" i="21"/>
  <c r="AB586" i="21"/>
  <c r="AB239" i="21"/>
  <c r="AB1977" i="21"/>
  <c r="AB1227" i="21"/>
  <c r="AB676" i="21"/>
  <c r="AB230" i="21"/>
  <c r="AB1552" i="21"/>
  <c r="AB144" i="21"/>
  <c r="AB787" i="21"/>
  <c r="AB955" i="21"/>
  <c r="AB767" i="21"/>
  <c r="AB1775" i="21"/>
  <c r="AB831" i="21"/>
  <c r="AB1373" i="21"/>
  <c r="AB1733" i="21"/>
  <c r="AB1476" i="21"/>
  <c r="AB551" i="21"/>
  <c r="AB1025" i="21"/>
  <c r="AB1101" i="21"/>
  <c r="AB1974" i="21"/>
  <c r="AB652" i="21"/>
  <c r="AB1514" i="21"/>
  <c r="AB1502" i="21"/>
  <c r="AB154" i="21"/>
  <c r="AB615" i="21"/>
  <c r="AB1244" i="21"/>
  <c r="AB602" i="21"/>
  <c r="AB1729" i="21"/>
  <c r="AB1696" i="21"/>
  <c r="AB913" i="21"/>
  <c r="AB1895" i="21"/>
  <c r="AB570" i="21"/>
  <c r="AB817" i="21"/>
  <c r="AB1279" i="21"/>
  <c r="AB1538" i="21"/>
  <c r="AB1970" i="21"/>
  <c r="AB23" i="21"/>
  <c r="AB909" i="21"/>
  <c r="AB1061" i="21"/>
  <c r="AB1677" i="21"/>
  <c r="AB997" i="21"/>
  <c r="AB1149" i="21"/>
  <c r="AB1670" i="21"/>
  <c r="AB836" i="21"/>
  <c r="AB1430" i="21"/>
  <c r="AB750" i="21"/>
  <c r="AB1166" i="21"/>
  <c r="AB1465" i="21"/>
  <c r="AB235" i="21"/>
  <c r="AB1743" i="21"/>
  <c r="AB1304" i="21"/>
  <c r="AB1851" i="21"/>
  <c r="AB221" i="21"/>
  <c r="AB1007" i="21"/>
  <c r="AB1606" i="21"/>
  <c r="AB1332" i="21"/>
  <c r="AB550" i="21"/>
  <c r="AB191" i="21"/>
  <c r="AB150" i="21"/>
  <c r="AB901" i="21"/>
  <c r="AB1350" i="21"/>
  <c r="AB1341" i="21"/>
  <c r="AB1175" i="21"/>
  <c r="AB512" i="21"/>
  <c r="AB895" i="21"/>
  <c r="AB25" i="21"/>
  <c r="AB1744" i="21"/>
  <c r="AB1663" i="21"/>
  <c r="AB1551" i="21"/>
  <c r="AB591" i="21"/>
  <c r="AB1171" i="21"/>
  <c r="AB1582" i="21"/>
  <c r="AB842" i="21"/>
  <c r="AB1489" i="21"/>
  <c r="AB1299" i="21"/>
  <c r="AB1478" i="21"/>
  <c r="AB953" i="21"/>
  <c r="AB1857" i="21"/>
  <c r="AB1537" i="21"/>
  <c r="AB1829" i="21"/>
  <c r="AB1605" i="21"/>
  <c r="AB387" i="21"/>
  <c r="AB2003" i="21"/>
  <c r="AB1232" i="21"/>
  <c r="AB1075" i="21"/>
  <c r="AB975" i="21"/>
  <c r="AB898" i="21"/>
  <c r="AB759" i="21"/>
  <c r="AB1407" i="21"/>
  <c r="AB1981" i="21"/>
  <c r="AB559" i="21"/>
  <c r="AB925" i="21"/>
  <c r="AB1394" i="21"/>
  <c r="AB845" i="21"/>
  <c r="AB1568" i="21"/>
  <c r="AB643" i="21"/>
  <c r="AB745" i="21"/>
  <c r="AB1118" i="21"/>
  <c r="AB634" i="21"/>
  <c r="AB1021" i="21"/>
  <c r="AB718" i="21"/>
  <c r="AB75" i="21"/>
  <c r="AB867" i="21"/>
  <c r="AB210" i="21"/>
  <c r="AB1117" i="21"/>
  <c r="AB490" i="21"/>
  <c r="AB840" i="21"/>
  <c r="AB959" i="21"/>
  <c r="AB1841" i="21"/>
  <c r="AB509" i="21"/>
  <c r="AB1910" i="21"/>
  <c r="AB1038" i="21"/>
  <c r="AB381" i="21"/>
  <c r="AB224" i="21"/>
  <c r="AB1023" i="21"/>
  <c r="AB217" i="21"/>
  <c r="AB1450" i="21"/>
  <c r="AB1839" i="21"/>
  <c r="AB536" i="21"/>
  <c r="AB1404" i="21"/>
  <c r="AB1532" i="21"/>
  <c r="AB1193" i="21"/>
  <c r="AB1905" i="21"/>
  <c r="AB939" i="21"/>
  <c r="AB1971" i="21"/>
  <c r="AB515" i="21"/>
  <c r="AB19" i="21"/>
  <c r="AB2006" i="21"/>
  <c r="AB1275" i="21"/>
  <c r="AB1517" i="21"/>
  <c r="AB579" i="21"/>
  <c r="AB1004" i="21"/>
  <c r="AB244" i="21"/>
  <c r="AB1808" i="21"/>
  <c r="AB1446" i="21"/>
  <c r="AB1230" i="21"/>
  <c r="AB1656" i="21"/>
  <c r="AB754" i="21"/>
  <c r="AB927" i="21"/>
  <c r="AB1453" i="21"/>
  <c r="AB153" i="21"/>
  <c r="AB1218" i="21"/>
  <c r="AB129" i="21"/>
  <c r="AB1245" i="21"/>
  <c r="AB308" i="21"/>
  <c r="AB134" i="21"/>
  <c r="AB934" i="21"/>
  <c r="AB1861" i="21"/>
  <c r="AB1704" i="21"/>
  <c r="AB266" i="21"/>
  <c r="AB1054" i="21"/>
  <c r="AB658" i="21"/>
  <c r="AB344" i="21"/>
  <c r="AB544" i="21"/>
  <c r="AB572" i="21"/>
  <c r="AB1889" i="21"/>
  <c r="AB1990" i="21"/>
  <c r="AB1842" i="21"/>
  <c r="AB1904" i="21"/>
  <c r="AB749" i="21"/>
  <c r="AB370" i="21"/>
  <c r="AB276" i="21"/>
  <c r="AB461" i="21"/>
  <c r="AB519" i="21"/>
  <c r="AB617" i="21"/>
  <c r="AB1674" i="21"/>
  <c r="AB1273" i="21"/>
  <c r="AB1027" i="21"/>
  <c r="AB1528" i="21"/>
  <c r="AB225" i="21"/>
  <c r="AB775" i="21"/>
  <c r="AB471" i="21"/>
  <c r="AB1235" i="21"/>
  <c r="AB789" i="21"/>
  <c r="AB514" i="21"/>
  <c r="AB1284" i="21"/>
  <c r="AB996" i="21"/>
  <c r="AB781" i="21"/>
  <c r="AB332" i="21"/>
  <c r="AB427" i="21"/>
  <c r="AB269" i="21"/>
  <c r="AB1253" i="21"/>
  <c r="AB702" i="21"/>
  <c r="AB368" i="21"/>
  <c r="AB301" i="21"/>
  <c r="AB1168" i="21"/>
  <c r="AB1954" i="21"/>
  <c r="AB250" i="21"/>
  <c r="AB1301" i="21"/>
  <c r="AB1631" i="21"/>
  <c r="AB1553" i="21"/>
  <c r="AB1475" i="21"/>
  <c r="AB1375" i="21"/>
  <c r="AB1001" i="21"/>
  <c r="AB179" i="21"/>
  <c r="AB1265" i="21"/>
  <c r="AB671" i="21"/>
  <c r="AB374" i="21"/>
  <c r="AB1102" i="21"/>
  <c r="AB537" i="21"/>
  <c r="AB1639" i="21"/>
  <c r="AB1854" i="21"/>
  <c r="AB127" i="21"/>
  <c r="AB662" i="21"/>
  <c r="AB629" i="21"/>
  <c r="AB1937" i="21"/>
  <c r="AB95" i="21"/>
  <c r="AB848" i="21"/>
  <c r="AB1057" i="21"/>
  <c r="AB1646" i="21"/>
  <c r="AB361" i="21"/>
  <c r="AB1285" i="21"/>
  <c r="AB645" i="21"/>
  <c r="AB841" i="21"/>
  <c r="AB768" i="21"/>
  <c r="AB1753" i="21"/>
  <c r="AB201" i="21"/>
  <c r="AB263" i="21"/>
  <c r="AB553" i="21"/>
  <c r="AB1816" i="21"/>
  <c r="AB1850" i="21"/>
  <c r="AB513" i="21"/>
  <c r="AB1360" i="21"/>
  <c r="AB1965" i="21"/>
  <c r="AB1203" i="21"/>
  <c r="AB1379" i="21"/>
  <c r="AB1862" i="21"/>
  <c r="AB1352" i="21"/>
  <c r="AB665" i="21"/>
  <c r="AB1978" i="21"/>
  <c r="AB1780" i="21"/>
  <c r="AB1541" i="21"/>
  <c r="AB837" i="21"/>
  <c r="AB68" i="21"/>
  <c r="AB784" i="21"/>
  <c r="AB1936" i="21"/>
  <c r="AB770" i="21"/>
  <c r="AB1155" i="21"/>
  <c r="AB1580" i="21"/>
  <c r="AB1164" i="21"/>
  <c r="AB227" i="21"/>
  <c r="AB1258" i="21"/>
  <c r="AB1458" i="21"/>
  <c r="AB1523" i="21"/>
  <c r="AB1419" i="21"/>
  <c r="AB1811" i="21"/>
  <c r="AB1282" i="21"/>
  <c r="AB992" i="21"/>
  <c r="AB417" i="21"/>
  <c r="AB1030" i="21"/>
  <c r="AB256" i="21"/>
  <c r="AB502" i="21"/>
  <c r="AB774" i="21"/>
  <c r="AB691" i="21"/>
  <c r="AB183" i="21"/>
  <c r="AB258" i="21"/>
  <c r="AB1771" i="21"/>
  <c r="AB146" i="21"/>
  <c r="AB905" i="21"/>
  <c r="AB184" i="21"/>
  <c r="AB1634" i="21"/>
  <c r="AB1443" i="21"/>
  <c r="AB1844" i="21"/>
  <c r="AB525" i="21"/>
  <c r="AB1169" i="21"/>
  <c r="AB967" i="21"/>
  <c r="AB1958" i="21"/>
  <c r="AB557" i="21"/>
  <c r="AB1276" i="21"/>
  <c r="AB1396" i="21"/>
  <c r="AB1546" i="21"/>
  <c r="AB1364" i="21"/>
  <c r="AB921" i="21"/>
  <c r="AB783" i="21"/>
  <c r="AB1362" i="21"/>
  <c r="AB965" i="21"/>
  <c r="AB96" i="21"/>
  <c r="AB1903" i="21"/>
  <c r="AB1963" i="21"/>
  <c r="AB1417" i="21"/>
  <c r="AB954" i="21"/>
  <c r="AB1011" i="21"/>
  <c r="AB1922" i="21"/>
  <c r="AB1105" i="21"/>
  <c r="AB494" i="21"/>
  <c r="AB328" i="21"/>
  <c r="AB1255" i="21"/>
  <c r="AB1982" i="21"/>
  <c r="AB1572" i="21"/>
  <c r="AB1727" i="21"/>
  <c r="AB981" i="21"/>
  <c r="AB1494" i="21"/>
  <c r="AB194" i="21"/>
  <c r="AB318" i="21"/>
  <c r="AB640" i="21"/>
  <c r="AB1798" i="21"/>
  <c r="AB876" i="21"/>
  <c r="AB1320" i="21"/>
  <c r="AB1339" i="21"/>
  <c r="AB102" i="21"/>
  <c r="AB1139" i="21"/>
  <c r="AB982" i="21"/>
  <c r="AB257" i="21"/>
  <c r="AB1306" i="21"/>
  <c r="AB204" i="21"/>
  <c r="AB885" i="21"/>
  <c r="AB119" i="21"/>
  <c r="AB1722" i="21"/>
  <c r="AB1539" i="21"/>
  <c r="AB1912" i="21"/>
  <c r="AB1236" i="21"/>
  <c r="AB973" i="21"/>
  <c r="AB353" i="21"/>
  <c r="AB1516" i="21"/>
  <c r="AB1455" i="21"/>
  <c r="AB408" i="21"/>
  <c r="AB1019" i="21"/>
  <c r="AB594" i="21"/>
  <c r="AB192" i="21"/>
  <c r="AB1130" i="21"/>
  <c r="AB712" i="21"/>
  <c r="AB1335" i="21"/>
  <c r="AB1386" i="21"/>
  <c r="AB1143" i="21"/>
  <c r="AB510" i="21"/>
  <c r="AB1433" i="21"/>
  <c r="AB956" i="21"/>
  <c r="AB1513" i="21"/>
  <c r="AB1098" i="21"/>
  <c r="AB1878" i="21"/>
  <c r="AB769" i="21"/>
  <c r="AB1424" i="21"/>
  <c r="AB1294" i="21"/>
  <c r="AB1434" i="21"/>
  <c r="AB147" i="21"/>
  <c r="AB1344" i="21"/>
  <c r="AB1311" i="21"/>
  <c r="AB1700" i="21"/>
  <c r="AB1838" i="21"/>
  <c r="AB1238" i="21"/>
  <c r="AB1314" i="21"/>
  <c r="AB612" i="21"/>
  <c r="AB1891" i="21"/>
  <c r="AB432" i="21"/>
  <c r="AB822" i="21"/>
  <c r="AB388" i="21"/>
  <c r="AB1574" i="21"/>
  <c r="AB1500" i="21"/>
  <c r="AB1293" i="21"/>
  <c r="AB1074" i="21"/>
  <c r="AB171" i="21"/>
  <c r="AB508" i="21"/>
  <c r="AB599" i="21"/>
  <c r="AB866" i="21"/>
  <c r="AB229" i="21"/>
  <c r="AB1005" i="21"/>
  <c r="AB114" i="21"/>
  <c r="AB1592" i="21"/>
  <c r="AB677" i="21"/>
  <c r="AB52" i="21"/>
  <c r="AB833" i="21"/>
  <c r="AB601" i="21"/>
  <c r="AB1343" i="21"/>
  <c r="AB1893" i="21"/>
  <c r="AB44" i="21"/>
  <c r="AB1330" i="21"/>
  <c r="AB1395" i="21"/>
  <c r="AB149" i="21"/>
  <c r="AB1158" i="21"/>
  <c r="AB626" i="21"/>
  <c r="AB1812" i="21"/>
  <c r="AB1047" i="21"/>
  <c r="AB1447" i="21"/>
  <c r="AB299" i="21"/>
  <c r="AB1671" i="21"/>
  <c r="AB681" i="21"/>
  <c r="AB309" i="21"/>
  <c r="AB206" i="21"/>
  <c r="AB1187" i="21"/>
  <c r="AB1989" i="21"/>
  <c r="AB1010" i="21"/>
  <c r="AB818" i="21"/>
  <c r="AB685" i="21"/>
  <c r="AB1703" i="21"/>
  <c r="AB159" i="21"/>
  <c r="AB1617" i="21"/>
  <c r="AB522" i="21"/>
  <c r="AB1856" i="21"/>
  <c r="AB1794" i="21"/>
  <c r="AB974" i="21"/>
  <c r="AB151" i="21"/>
  <c r="AB1767" i="21"/>
  <c r="AB962" i="21"/>
  <c r="AB1655" i="21"/>
  <c r="AB1890" i="21"/>
  <c r="AB966" i="21"/>
  <c r="AB1349" i="21"/>
  <c r="AB1612" i="21"/>
  <c r="AB1626" i="21"/>
  <c r="AB1934" i="21"/>
  <c r="AB1914" i="21"/>
  <c r="AB1040" i="21"/>
  <c r="AB625" i="21"/>
  <c r="AB1929" i="21"/>
  <c r="AB48" i="21"/>
  <c r="AB94" i="21"/>
  <c r="AB1015" i="21"/>
  <c r="AB1756" i="21"/>
  <c r="AB465" i="21"/>
  <c r="AB1888" i="21"/>
  <c r="AB398" i="21"/>
  <c r="AB478" i="21"/>
  <c r="AB977" i="21"/>
  <c r="AB1263" i="21"/>
  <c r="AB549" i="21"/>
  <c r="V6" i="21"/>
  <c r="V5" i="21"/>
  <c r="V3" i="21" s="1"/>
  <c r="AC2012" i="21" s="1"/>
  <c r="AA11" i="21" a="1"/>
  <c r="AA11" i="21" s="1"/>
  <c r="V2011" i="21"/>
  <c r="V2012" i="21"/>
  <c r="AB56" i="21"/>
  <c r="AB1347" i="21"/>
  <c r="AB182" i="21"/>
  <c r="AB281" i="21"/>
  <c r="AB1194" i="21"/>
  <c r="AB860" i="21"/>
  <c r="AB1555" i="21"/>
  <c r="AB819" i="21"/>
  <c r="AB1401" i="21"/>
  <c r="AB1522" i="21"/>
  <c r="AB978" i="21"/>
  <c r="AB814" i="21"/>
  <c r="AB294" i="21"/>
  <c r="AB434" i="21"/>
  <c r="AB1554" i="21"/>
  <c r="AB1326" i="21"/>
  <c r="AB1873" i="21"/>
  <c r="AB1933" i="21"/>
  <c r="AB1370" i="21"/>
  <c r="AB794" i="21"/>
  <c r="AB825" i="21"/>
  <c r="AB698" i="21"/>
  <c r="AB1073" i="21"/>
  <c r="AB1302" i="21"/>
  <c r="AB428" i="21"/>
  <c r="AB1400" i="21"/>
  <c r="AB1297" i="21"/>
  <c r="AB1725" i="21"/>
  <c r="AB337" i="21"/>
  <c r="AB1864" i="21"/>
  <c r="AB416" i="21"/>
  <c r="AB847" i="21"/>
  <c r="AB1298" i="21"/>
  <c r="AB268" i="21"/>
  <c r="AB889" i="21"/>
  <c r="AB1742" i="21"/>
  <c r="AB960" i="21"/>
  <c r="AB1493" i="21"/>
  <c r="AB686" i="21"/>
  <c r="AB1211" i="21"/>
  <c r="AB112" i="21"/>
  <c r="AB1059" i="21"/>
  <c r="AB808" i="21"/>
  <c r="AB1759" i="21"/>
  <c r="AB875" i="21"/>
  <c r="AB608" i="21"/>
  <c r="AB732" i="21"/>
  <c r="AB366" i="21"/>
  <c r="AB1183" i="21"/>
  <c r="AB113" i="21"/>
  <c r="AB272" i="21"/>
  <c r="AB439" i="21"/>
  <c r="AB709" i="21"/>
  <c r="AB1715" i="21"/>
  <c r="AB1964" i="21"/>
  <c r="AB1303" i="21"/>
  <c r="AB904" i="21"/>
  <c r="AB576" i="21"/>
  <c r="AB680" i="21"/>
  <c r="AB1754" i="21"/>
  <c r="AB857" i="21"/>
  <c r="AB1317" i="21"/>
  <c r="AB1068" i="21"/>
  <c r="AB249" i="21"/>
  <c r="AB486" i="21"/>
  <c r="AB1784" i="21"/>
  <c r="AB2002" i="21"/>
  <c r="AB920" i="21"/>
  <c r="AB1619" i="21"/>
  <c r="AB1868" i="21"/>
  <c r="AB1986" i="21"/>
  <c r="AB1797" i="21"/>
  <c r="AB156" i="21"/>
  <c r="AB574" i="21"/>
  <c r="AB440" i="21"/>
  <c r="AB1412" i="21"/>
  <c r="AB1660" i="21"/>
  <c r="AB358" i="21"/>
  <c r="AB2000" i="21"/>
  <c r="AB633" i="21"/>
  <c r="AB1648" i="21"/>
  <c r="AB1676" i="21"/>
  <c r="AB659" i="21"/>
  <c r="AB892" i="21"/>
  <c r="AB719" i="21"/>
  <c r="AB1782" i="21"/>
  <c r="AB1391" i="21"/>
  <c r="AB976" i="21"/>
  <c r="AB622" i="21"/>
  <c r="AB704" i="21"/>
  <c r="AB1837" i="21"/>
  <c r="AB1392" i="21"/>
  <c r="AB1008" i="21"/>
  <c r="AB1827" i="21"/>
  <c r="AB735" i="21"/>
  <c r="AB1239" i="21"/>
  <c r="AB1189" i="21"/>
  <c r="AB1254" i="21"/>
  <c r="AB407" i="21"/>
  <c r="AB916" i="21"/>
  <c r="AB989" i="21"/>
  <c r="AB197" i="21"/>
  <c r="AB1185" i="21"/>
  <c r="AB1454" i="21"/>
  <c r="AB2007" i="21"/>
  <c r="AB937" i="21"/>
  <c r="AB1206" i="21"/>
  <c r="AB816" i="21"/>
  <c r="AB1678" i="21"/>
  <c r="AB669" i="21"/>
  <c r="AB26" i="21"/>
  <c r="AB81" i="21"/>
  <c r="AB653" i="21"/>
  <c r="AB1390" i="21"/>
  <c r="AB1144" i="21"/>
  <c r="AB188" i="21"/>
  <c r="AB384" i="21"/>
  <c r="AB1223" i="21"/>
  <c r="AB1579" i="21"/>
  <c r="AB1198" i="21"/>
  <c r="AB91" i="21"/>
  <c r="AB163" i="21"/>
  <c r="AB391" i="21"/>
  <c r="AB395" i="21"/>
  <c r="AB32" i="21"/>
  <c r="AB760" i="21"/>
  <c r="AB675" i="21"/>
  <c r="AB174" i="21"/>
  <c r="W6" i="21"/>
  <c r="W5" i="21"/>
  <c r="W3" i="21" s="1"/>
  <c r="W2012" i="21"/>
  <c r="W2011" i="21"/>
  <c r="AB139" i="21"/>
  <c r="AB414" i="21"/>
  <c r="AB2004" i="21"/>
  <c r="AB1435" i="21"/>
  <c r="AB1577" i="21"/>
  <c r="AB1381" i="21"/>
  <c r="AB233" i="21"/>
  <c r="AB755" i="21"/>
  <c r="AB1042" i="21"/>
  <c r="AB1787" i="21"/>
  <c r="AB252" i="21"/>
  <c r="AB736" i="21"/>
  <c r="AB1438" i="21"/>
  <c r="AB871" i="21"/>
  <c r="AB1112" i="21"/>
  <c r="AB1886" i="21"/>
  <c r="AB297" i="21"/>
  <c r="AB1495" i="21"/>
  <c r="AB1089" i="21"/>
  <c r="AB1615" i="21"/>
  <c r="AB2001" i="21"/>
  <c r="AB765" i="21"/>
  <c r="AB1695" i="21"/>
  <c r="AB1287" i="21"/>
  <c r="AB1777" i="21"/>
  <c r="AB1524" i="21"/>
  <c r="AB1806" i="21"/>
  <c r="AB1172" i="21"/>
  <c r="AB1305" i="21"/>
  <c r="AB1083" i="21"/>
  <c r="AB1142" i="21"/>
  <c r="AB1595" i="21"/>
  <c r="AB695" i="21"/>
  <c r="AB1602" i="21"/>
  <c r="AB1131" i="21"/>
  <c r="AB1734" i="21"/>
  <c r="AB168" i="21"/>
  <c r="AB1017" i="21"/>
  <c r="AB1630" i="21"/>
  <c r="AB1598" i="21"/>
  <c r="AB448" i="21"/>
  <c r="AB1925" i="21"/>
  <c r="AB949" i="21"/>
  <c r="AB1590" i="21"/>
  <c r="AB1509" i="21"/>
  <c r="AB1550" i="21"/>
  <c r="AB734" i="21"/>
  <c r="AB1137" i="21"/>
  <c r="AB1460" i="21"/>
  <c r="AB421" i="21"/>
  <c r="AB1760" i="21"/>
  <c r="AB897" i="21"/>
  <c r="AB950" i="21"/>
  <c r="AB520" i="21"/>
  <c r="AB1462" i="21"/>
  <c r="AB343" i="21"/>
  <c r="AB79" i="21"/>
  <c r="AB1195" i="21"/>
  <c r="AB986" i="21"/>
  <c r="AB1090" i="21"/>
  <c r="AB501" i="21"/>
  <c r="AB1693" i="21"/>
  <c r="AB639" i="21"/>
  <c r="AB1436" i="21"/>
  <c r="AB590" i="21"/>
  <c r="AB1972" i="21"/>
  <c r="AB844" i="21"/>
  <c r="AB1669" i="21"/>
  <c r="AB1664" i="21"/>
  <c r="AB606" i="21"/>
  <c r="AB1334" i="21"/>
  <c r="AB1896" i="21"/>
  <c r="AB410" i="21"/>
  <c r="AB115" i="21"/>
  <c r="AB1449" i="21"/>
  <c r="AB1650" i="21"/>
  <c r="AB1720" i="21"/>
  <c r="AB1556" i="21"/>
  <c r="AB806" i="21"/>
  <c r="AB756" i="21"/>
  <c r="AB772" i="21"/>
  <c r="AB218" i="21"/>
  <c r="AB1197" i="21"/>
  <c r="AB555" i="21"/>
  <c r="AB1427" i="21"/>
  <c r="AB1764" i="21"/>
  <c r="AB593" i="21"/>
  <c r="AB1277" i="21"/>
  <c r="AB556" i="21"/>
  <c r="AB1993" i="21"/>
  <c r="AB1081" i="21"/>
  <c r="AB346" i="21"/>
  <c r="AB1248" i="21"/>
  <c r="AB583" i="21"/>
  <c r="AB76" i="21"/>
  <c r="AB1006" i="21"/>
  <c r="AB1300" i="21"/>
  <c r="AB1531" i="21"/>
  <c r="AB862" i="21"/>
  <c r="AB1374" i="21"/>
  <c r="AB331" i="21"/>
  <c r="AB630" i="21"/>
  <c r="AB1385" i="21"/>
  <c r="AB364" i="21"/>
  <c r="AB1994" i="21"/>
  <c r="AB1948" i="21"/>
  <c r="AB1432" i="21"/>
  <c r="AB1653" i="21"/>
  <c r="AB1545" i="21"/>
  <c r="AB803" i="21"/>
  <c r="AB85" i="21"/>
  <c r="AB1366" i="21"/>
  <c r="AB489" i="21"/>
  <c r="AB1761" i="21"/>
  <c r="AB729" i="21"/>
  <c r="AB261" i="21"/>
  <c r="AB878" i="21"/>
  <c r="AB1120" i="21"/>
  <c r="AB1259" i="21"/>
  <c r="AB740" i="21"/>
  <c r="AB1588" i="21"/>
  <c r="AB1651" i="21"/>
  <c r="AB1160" i="21"/>
  <c r="AB771" i="21"/>
  <c r="AB1431" i="21"/>
  <c r="AB1295" i="21"/>
  <c r="AB1020" i="21"/>
  <c r="AB180" i="21"/>
  <c r="AB912" i="21"/>
  <c r="AB1599" i="21"/>
  <c r="AB175" i="21"/>
  <c r="AB260" i="21"/>
  <c r="AB1345" i="21"/>
  <c r="AB1881" i="21"/>
  <c r="AB1342" i="21"/>
  <c r="AB726" i="21"/>
  <c r="AB412" i="21"/>
  <c r="AB701" i="21"/>
  <c r="AB1959" i="21"/>
  <c r="AB1673" i="21"/>
  <c r="AB1885" i="21"/>
  <c r="AB1960" i="21"/>
  <c r="AB1785" i="21"/>
  <c r="AB1921" i="21"/>
  <c r="AB1966" i="21"/>
  <c r="AB1092" i="21"/>
  <c r="AB203" i="21"/>
  <c r="AB1308" i="21"/>
  <c r="AB1044" i="21"/>
  <c r="AB1947" i="21"/>
  <c r="AB1996" i="21"/>
  <c r="AB1823" i="21"/>
  <c r="AB231" i="21"/>
  <c r="AB931" i="21"/>
  <c r="AB1661" i="21"/>
  <c r="AB1290" i="21"/>
  <c r="AB125" i="21"/>
  <c r="AB1099" i="21"/>
  <c r="AB462" i="21"/>
  <c r="AB262" i="21"/>
  <c r="AB111" i="21"/>
  <c r="AB248" i="21"/>
  <c r="AB209" i="21"/>
  <c r="AB1589" i="21"/>
  <c r="AB1292" i="21"/>
  <c r="X5" i="21"/>
  <c r="X3" i="21" s="1"/>
  <c r="X2012" i="21"/>
  <c r="X2011" i="21"/>
  <c r="X6" i="21"/>
  <c r="Y5" i="21"/>
  <c r="Y2012" i="21"/>
  <c r="Y2011" i="21"/>
  <c r="Y6" i="21"/>
  <c r="AB11" i="21"/>
  <c r="AB1222" i="21"/>
  <c r="AB632" i="21"/>
  <c r="AB1997" i="21"/>
  <c r="AB1190" i="21"/>
  <c r="AB1459" i="21"/>
  <c r="AB1906" i="21"/>
  <c r="AB92" i="21"/>
  <c r="AB1622" i="21"/>
  <c r="AB585" i="21"/>
  <c r="AB1973" i="21"/>
  <c r="AB339" i="21"/>
  <c r="AB379" i="21"/>
  <c r="AB1485" i="21"/>
  <c r="AB1596" i="21"/>
  <c r="AB245" i="21"/>
  <c r="AB1066" i="21"/>
  <c r="AB1871" i="21"/>
  <c r="AB1593" i="21"/>
  <c r="AB1174" i="21"/>
  <c r="AB1887" i="21"/>
  <c r="AB1067" i="21"/>
  <c r="AB1728" i="21"/>
  <c r="AB228" i="21"/>
  <c r="AB1492" i="21"/>
  <c r="AB1346" i="21"/>
  <c r="AB1601" i="21"/>
  <c r="AB979" i="21"/>
  <c r="AB1231" i="21"/>
  <c r="AB991" i="21"/>
  <c r="AB713" i="21"/>
  <c r="AB1587" i="21"/>
  <c r="AB1573" i="21"/>
  <c r="AB1353" i="21"/>
  <c r="AB1179" i="21"/>
  <c r="AB141" i="21"/>
  <c r="AB323" i="21"/>
  <c r="AB1529" i="21"/>
  <c r="AB2005" i="21"/>
  <c r="AB264" i="21"/>
  <c r="AB145" i="21"/>
  <c r="AB419" i="21"/>
  <c r="AB241" i="21"/>
  <c r="AB148" i="21"/>
  <c r="AB1242" i="21"/>
  <c r="AB1129" i="21"/>
  <c r="AB777" i="21"/>
  <c r="AB1810" i="21"/>
  <c r="AB1024" i="21"/>
  <c r="AB359" i="21"/>
  <c r="AB1161" i="21"/>
  <c r="AB1202" i="21"/>
  <c r="AB739" i="21"/>
  <c r="AB1872" i="21"/>
  <c r="AB596" i="21"/>
  <c r="AB1689" i="21"/>
  <c r="AB738" i="21"/>
  <c r="AB1355" i="21"/>
  <c r="AB1649" i="21"/>
  <c r="AB1178" i="21"/>
  <c r="AB1377" i="21"/>
  <c r="AB1917" i="21"/>
  <c r="AB635" i="21"/>
  <c r="AB1932" i="21"/>
  <c r="AB1913" i="21"/>
  <c r="AB435" i="21"/>
  <c r="AB220" i="21"/>
  <c r="AB1209" i="21"/>
  <c r="AB1788" i="21"/>
  <c r="AB1682" i="21"/>
  <c r="AB1559" i="21"/>
  <c r="AB103" i="21"/>
  <c r="AB57" i="21"/>
  <c r="AB1916" i="21"/>
  <c r="AB668" i="21"/>
  <c r="AB1328" i="21"/>
  <c r="AB1525" i="21"/>
  <c r="AB1009" i="21"/>
  <c r="AB1351" i="21"/>
  <c r="AB1608" i="21"/>
  <c r="AB1313" i="21"/>
  <c r="AB1594" i="21"/>
  <c r="AB764" i="21"/>
  <c r="AB1064" i="21"/>
  <c r="AB882" i="21"/>
  <c r="AB744" i="21"/>
  <c r="AB200" i="21"/>
  <c r="AB493" i="21"/>
  <c r="AB39" i="21"/>
  <c r="AB259" i="21"/>
  <c r="AB488" i="21"/>
  <c r="AB1786" i="21"/>
  <c r="AB459" i="21"/>
  <c r="AB1032" i="21"/>
  <c r="AB356" i="21"/>
  <c r="AB1855" i="21"/>
  <c r="AB286" i="21"/>
  <c r="AB101" i="21"/>
  <c r="AB1356" i="21"/>
  <c r="AB449" i="21"/>
  <c r="AB190" i="21"/>
  <c r="AB811" i="21"/>
  <c r="AB993" i="21"/>
  <c r="AB247" i="21"/>
  <c r="AB1820" i="21"/>
  <c r="AB1095" i="21"/>
  <c r="AB1157" i="21"/>
  <c r="AB1321" i="21"/>
  <c r="AB850" i="21"/>
  <c r="AB467" i="21"/>
  <c r="AB1479" i="21"/>
  <c r="AB1499" i="21"/>
  <c r="AB1046" i="21"/>
  <c r="AB1772" i="21"/>
  <c r="AB1312" i="21"/>
  <c r="AB1883" i="21"/>
  <c r="AB1369" i="21"/>
  <c r="AB338" i="21"/>
  <c r="AB1504" i="21"/>
  <c r="AB1563" i="21"/>
  <c r="AB54" i="21"/>
  <c r="AB546" i="21"/>
  <c r="AB552" i="21"/>
  <c r="AB1229" i="21"/>
  <c r="AB373" i="21"/>
  <c r="AB1501" i="21"/>
  <c r="AB1186" i="21"/>
  <c r="AB371" i="21"/>
  <c r="AB1623" i="21"/>
  <c r="AB352" i="21"/>
  <c r="AB1319" i="21"/>
  <c r="AB503" i="21"/>
  <c r="AB829" i="21"/>
  <c r="AB205" i="21"/>
  <c r="AB928" i="21"/>
  <c r="AB1088" i="21"/>
  <c r="AB1880" i="21"/>
  <c r="AB589" i="21"/>
  <c r="AB1685" i="21"/>
  <c r="AB1133" i="21"/>
  <c r="AB1472" i="21"/>
  <c r="AB638" i="21"/>
  <c r="AB664" i="21"/>
  <c r="AB255" i="21"/>
  <c r="AB284" i="21"/>
  <c r="AB320" i="21"/>
  <c r="AB177" i="21"/>
  <c r="AB998" i="21"/>
  <c r="AB196" i="21"/>
  <c r="AB452" i="21"/>
  <c r="AB582" i="21"/>
  <c r="AB1310" i="21"/>
  <c r="AB995" i="21"/>
  <c r="AB1087" i="21"/>
  <c r="AB1926" i="21"/>
  <c r="AB329" i="21"/>
  <c r="AB1016" i="21"/>
  <c r="AB751" i="21"/>
  <c r="AB1658" i="21"/>
  <c r="AB107" i="21"/>
  <c r="AB21" i="21"/>
  <c r="AB1604" i="21"/>
  <c r="AB984" i="21"/>
  <c r="AB757" i="21"/>
  <c r="AB1976" i="21"/>
  <c r="AB705" i="21"/>
  <c r="AB1831" i="21"/>
  <c r="AB999" i="21"/>
  <c r="AB211" i="21"/>
  <c r="AB518" i="21"/>
  <c r="AB288" i="21"/>
  <c r="AB162" i="21"/>
  <c r="AB1710" i="21"/>
  <c r="AB295" i="21"/>
  <c r="AB809" i="21"/>
  <c r="AB963" i="21"/>
  <c r="AB1388" i="21"/>
  <c r="AB1402" i="21"/>
  <c r="AB758" i="21"/>
  <c r="AB1413" i="21"/>
  <c r="AB540" i="21"/>
  <c r="AB1387" i="21"/>
  <c r="AB1739" i="21"/>
  <c r="AB903" i="21"/>
  <c r="AB820" i="21"/>
  <c r="AB1052" i="21"/>
  <c r="AB742" i="21"/>
  <c r="AB1957" i="21"/>
  <c r="AB944" i="21"/>
  <c r="AB317" i="21"/>
  <c r="AB746" i="21"/>
  <c r="AB243" i="21"/>
  <c r="AB1949" i="21"/>
  <c r="AB1091" i="21"/>
  <c r="AB1167" i="21"/>
  <c r="AB1000" i="21"/>
  <c r="AB1152" i="21"/>
  <c r="AB1280" i="21"/>
  <c r="AB302" i="21"/>
  <c r="AB1507" i="21"/>
  <c r="AB689" i="21"/>
  <c r="AB1521" i="21"/>
  <c r="AB1188" i="21"/>
  <c r="AB158" i="21"/>
  <c r="AB504" i="21"/>
  <c r="AB312" i="21"/>
  <c r="AB1566" i="21"/>
  <c r="AB214" i="21"/>
  <c r="AB13" i="21"/>
  <c r="AB420" i="21"/>
  <c r="AB1740" i="21"/>
  <c r="AB1103" i="21"/>
  <c r="AB1205" i="21"/>
  <c r="AB316" i="21"/>
  <c r="AB351" i="21"/>
  <c r="AB166" i="21"/>
  <c r="AB1208" i="21"/>
  <c r="AB893" i="21"/>
  <c r="AB355" i="21"/>
  <c r="AB1217" i="21"/>
  <c r="AB1100" i="21"/>
  <c r="AB1403" i="21"/>
  <c r="AB938" i="21"/>
  <c r="AB660" i="21"/>
  <c r="AB656" i="21"/>
  <c r="AB1260" i="21"/>
  <c r="AB1679" i="21"/>
  <c r="AB271" i="21"/>
  <c r="AB941" i="21"/>
  <c r="AB208" i="21"/>
  <c r="AB392" i="21"/>
  <c r="AB1735" i="21"/>
  <c r="AB517" i="21"/>
  <c r="AB1901" i="21"/>
  <c r="AB1214" i="21"/>
  <c r="AB1567" i="21"/>
  <c r="AB1201" i="21"/>
  <c r="AB1463" i="21"/>
  <c r="AB747" i="21"/>
  <c r="AB529" i="21"/>
  <c r="AB73" i="21"/>
  <c r="AB1765" i="21"/>
  <c r="AB1746" i="21"/>
  <c r="AB1629" i="21"/>
  <c r="AB138" i="21"/>
  <c r="AB565" i="21"/>
  <c r="AB500" i="21"/>
  <c r="AB1940" i="21"/>
  <c r="AB627" i="21"/>
  <c r="AB1033" i="21"/>
  <c r="AB479" i="21"/>
  <c r="AB930" i="21"/>
  <c r="AB542" i="21"/>
  <c r="AB1439" i="21"/>
  <c r="AB782" i="21"/>
  <c r="AB649" i="21"/>
  <c r="AB1952" i="21"/>
  <c r="AB1376" i="21"/>
  <c r="AB1456" i="21"/>
  <c r="AB1570" i="21"/>
  <c r="AB1250" i="21"/>
  <c r="AB396" i="21"/>
  <c r="AB1738" i="21"/>
  <c r="AB199" i="21"/>
  <c r="AB564" i="21"/>
  <c r="AB1789" i="21"/>
  <c r="AB902" i="21"/>
  <c r="AB296" i="21"/>
  <c r="AB1134" i="21"/>
  <c r="AB20" i="21"/>
  <c r="AB1869" i="21"/>
  <c r="AB762" i="21"/>
  <c r="AB1051" i="21"/>
  <c r="AB447" i="21"/>
  <c r="AB283" i="21"/>
  <c r="AB1701" i="21"/>
  <c r="AB1045" i="21"/>
  <c r="AB584" i="21"/>
  <c r="AB1069" i="21"/>
  <c r="AB236" i="21"/>
  <c r="AB1719" i="21"/>
  <c r="AB873" i="21"/>
  <c r="AB1246" i="21"/>
  <c r="AB826" i="21"/>
  <c r="AB651" i="21"/>
  <c r="AB1286" i="21"/>
  <c r="AB795" i="21"/>
  <c r="AB300" i="21"/>
  <c r="AB382" i="21"/>
  <c r="AB776" i="21"/>
  <c r="AB1177" i="21"/>
  <c r="AB1749" i="21"/>
  <c r="AB242" i="21"/>
  <c r="AB532" i="21"/>
  <c r="AB1992" i="21"/>
  <c r="AB87" i="21"/>
  <c r="AB1467" i="21"/>
  <c r="AB372" i="21"/>
  <c r="AB1707" i="21"/>
  <c r="AB821" i="21"/>
  <c r="AB100" i="21"/>
  <c r="AB279" i="21"/>
  <c r="AB325" i="21"/>
  <c r="AB915" i="21"/>
  <c r="AB1845" i="21"/>
  <c r="AB499" i="21"/>
  <c r="Z2012" i="21"/>
  <c r="Z2011" i="21"/>
  <c r="Z5" i="21"/>
  <c r="Z3" i="21" s="1"/>
  <c r="Z6" i="21"/>
  <c r="AB277" i="21"/>
  <c r="AB67" i="21"/>
  <c r="AB189" i="21"/>
  <c r="AB1564" i="21"/>
  <c r="AB310" i="21"/>
  <c r="AB1979" i="21"/>
  <c r="AB678" i="21"/>
  <c r="AB1755" i="21"/>
  <c r="AB1437" i="21"/>
  <c r="AB187" i="21"/>
  <c r="AB566" i="21"/>
  <c r="AB874" i="21"/>
  <c r="AB1410" i="21"/>
  <c r="AB1535" i="21"/>
  <c r="AB1542" i="21"/>
  <c r="AB1961" i="21"/>
  <c r="AB27" i="21"/>
  <c r="AB1870" i="21"/>
  <c r="AB60" i="21"/>
  <c r="AB1818" i="21"/>
  <c r="AB1769" i="21"/>
  <c r="AB980" i="21"/>
  <c r="AB753" i="21"/>
  <c r="AB526" i="21"/>
  <c r="AB157" i="21"/>
  <c r="AB1766" i="21"/>
  <c r="AB985" i="21"/>
  <c r="AB50" i="21"/>
  <c r="AB748" i="21"/>
  <c r="AB1028" i="21"/>
  <c r="AB1822" i="21"/>
  <c r="AB620" i="21"/>
  <c r="AB1323" i="21"/>
  <c r="AB1526" i="21"/>
  <c r="AB1635" i="21"/>
  <c r="AB334" i="21"/>
  <c r="AB1832" i="21"/>
  <c r="AB1487" i="21"/>
  <c r="AB1333" i="21"/>
  <c r="AB1998" i="21"/>
  <c r="AB1237" i="21"/>
  <c r="AB648" i="21"/>
  <c r="AB1115" i="21"/>
  <c r="AB97" i="21"/>
  <c r="AB1309" i="21"/>
  <c r="AB1813" i="21"/>
  <c r="AB400" i="21"/>
  <c r="AB365" i="21"/>
  <c r="AB670" i="21"/>
  <c r="AB523" i="21"/>
  <c r="AB674" i="21"/>
  <c r="AB1928" i="21"/>
  <c r="AB655" i="21"/>
  <c r="AB1014" i="21"/>
  <c r="AB430" i="21"/>
  <c r="AB1482" i="21"/>
  <c r="AB1683" i="21"/>
  <c r="AB254" i="21"/>
  <c r="AB1393" i="21"/>
  <c r="AB1721" i="21"/>
  <c r="AB1094" i="21"/>
  <c r="AB1636" i="21"/>
  <c r="AB896" i="21"/>
  <c r="AB568" i="21"/>
  <c r="AB667" i="21"/>
  <c r="AB273" i="21"/>
  <c r="AB1159" i="21"/>
  <c r="AB1938" i="21"/>
  <c r="AB1018" i="21"/>
  <c r="AB1807" i="21"/>
  <c r="AB1123" i="21"/>
  <c r="AB1146" i="21"/>
  <c r="AB1530" i="21"/>
  <c r="AB990" i="21"/>
  <c r="AB588" i="21"/>
  <c r="AB453" i="21"/>
  <c r="AB1815" i="21"/>
  <c r="AB1711" i="21"/>
  <c r="AB743" i="21"/>
  <c r="AB1257" i="21"/>
  <c r="AB1382" i="21"/>
  <c r="AB1288" i="21"/>
  <c r="AB697" i="21"/>
  <c r="AB578" i="21"/>
  <c r="AB481" i="21"/>
  <c r="AB1515" i="21"/>
  <c r="AB636" i="21"/>
  <c r="AB780" i="21"/>
  <c r="AB507" i="21"/>
  <c r="AB1429" i="21"/>
  <c r="AB1558" i="21"/>
  <c r="AB1318" i="21"/>
  <c r="AB293" i="21"/>
  <c r="AB1924" i="21"/>
  <c r="AB723" i="21"/>
  <c r="AB1468" i="21"/>
  <c r="AB83" i="21"/>
  <c r="AB793" i="21"/>
  <c r="AB884" i="21"/>
  <c r="AB516" i="21"/>
  <c r="AB116" i="21"/>
  <c r="AB535" i="21"/>
  <c r="AB796" i="21"/>
  <c r="AB1967" i="21"/>
  <c r="AB133" i="21"/>
  <c r="AB932" i="21"/>
  <c r="AB1835" i="21"/>
  <c r="AB1825" i="21"/>
  <c r="AB521" i="21"/>
  <c r="AB109" i="21"/>
  <c r="AB1289" i="21"/>
  <c r="AB45" i="21"/>
  <c r="AB948" i="21"/>
  <c r="AB970" i="21"/>
  <c r="AB1752" i="21"/>
  <c r="AB1724" i="21"/>
  <c r="AB285" i="21"/>
  <c r="AB306" i="21"/>
  <c r="AB907" i="21"/>
  <c r="AB1968" i="21"/>
  <c r="AB595" i="21"/>
  <c r="AB485" i="21"/>
  <c r="AB983" i="21"/>
  <c r="AB274" i="21"/>
  <c r="AB409" i="21"/>
  <c r="AB791" i="21"/>
  <c r="AB567" i="21"/>
  <c r="AB1920" i="21"/>
  <c r="AB1665" i="21"/>
  <c r="AB1063" i="21"/>
  <c r="AB454" i="21"/>
  <c r="AB1847" i="21"/>
  <c r="AB1329" i="21"/>
  <c r="AB330" i="21"/>
  <c r="AB728" i="21"/>
  <c r="AB911" i="21"/>
  <c r="AB472" i="21"/>
  <c r="AB1031" i="21"/>
  <c r="AB1252" i="21"/>
  <c r="AB1106" i="21"/>
  <c r="AB29" i="21"/>
  <c r="AB1942" i="21"/>
  <c r="AB694" i="21"/>
  <c r="AB679" i="21"/>
  <c r="AB1569" i="21"/>
  <c r="AB924" i="21"/>
  <c r="AB1082" i="21"/>
  <c r="AB1035" i="21"/>
  <c r="AB1512" i="21"/>
  <c r="AB484" i="21"/>
  <c r="AB541" i="21"/>
  <c r="AB693" i="21"/>
  <c r="AB1988" i="21"/>
  <c r="AB700" i="21"/>
  <c r="AB1226" i="21"/>
  <c r="AB93" i="21"/>
  <c r="AB952" i="21"/>
  <c r="AB942" i="21"/>
  <c r="AB946" i="21"/>
  <c r="AB326" i="21"/>
  <c r="AB1162" i="21"/>
  <c r="AB463" i="21"/>
  <c r="AB1584" i="21"/>
  <c r="AB883" i="21"/>
  <c r="AB1125" i="21"/>
  <c r="AB1266" i="21"/>
  <c r="AB155" i="21"/>
  <c r="AB237" i="21"/>
  <c r="AB1180" i="21"/>
  <c r="AB598" i="21"/>
  <c r="AB1697" i="21"/>
  <c r="AB945" i="21"/>
  <c r="AB1675" i="21"/>
  <c r="AB581" i="21"/>
  <c r="AB1637" i="21"/>
  <c r="AB707" i="21"/>
  <c r="AB1779" i="21"/>
  <c r="AB1262" i="21"/>
  <c r="AB926" i="21"/>
  <c r="AB423" i="21"/>
  <c r="AB1941" i="21"/>
  <c r="AB1624" i="21"/>
  <c r="AB592" i="21"/>
  <c r="AB433" i="21"/>
  <c r="AB446" i="21"/>
  <c r="AB1802" i="21"/>
  <c r="AB64" i="21"/>
  <c r="AB1694" i="21"/>
  <c r="AB1076" i="21"/>
  <c r="AB443" i="21"/>
  <c r="AB1858" i="21"/>
  <c r="AB972" i="21"/>
  <c r="AB18" i="21"/>
  <c r="AB1096" i="21"/>
  <c r="AB77" i="21"/>
  <c r="AB1783" i="21"/>
  <c r="AB1340" i="21"/>
  <c r="AB1055" i="21"/>
  <c r="AB1084" i="21"/>
  <c r="AB1056" i="21"/>
  <c r="AB1486" i="21"/>
  <c r="AB1219" i="21"/>
  <c r="AB1627" i="21"/>
  <c r="AB1199" i="21"/>
  <c r="AB614" i="21"/>
  <c r="AB498" i="21"/>
  <c r="AB35" i="21"/>
  <c r="AB226" i="21"/>
  <c r="AB1930" i="21"/>
  <c r="AB1616" i="21"/>
  <c r="AB1585" i="21"/>
  <c r="AB1686" i="21"/>
  <c r="AB1210" i="21"/>
  <c r="AB1058" i="21"/>
  <c r="AB173" i="21"/>
  <c r="AB38" i="21"/>
  <c r="AB1002" i="21"/>
  <c r="AB1667" i="21"/>
  <c r="AB1713" i="21"/>
  <c r="AB910" i="21"/>
  <c r="AB673" i="21"/>
  <c r="AB469" i="21"/>
  <c r="AB1995" i="21"/>
  <c r="AB1107" i="21"/>
  <c r="AB160" i="21"/>
  <c r="AB958" i="21"/>
  <c r="AB800" i="21"/>
  <c r="AB1200" i="21"/>
  <c r="AB1141" i="21"/>
  <c r="AB684" i="21"/>
  <c r="AB413" i="21"/>
  <c r="AB1793" i="21"/>
  <c r="AB335" i="21"/>
  <c r="AB215" i="21"/>
  <c r="AB136" i="21"/>
  <c r="AB65" i="21"/>
  <c r="AB1716" i="21"/>
  <c r="AB1876" i="21"/>
  <c r="AB1384" i="21"/>
  <c r="AB223" i="21"/>
  <c r="AB843" i="21"/>
  <c r="AB1939" i="21"/>
  <c r="AB560" i="21"/>
  <c r="AB741" i="21"/>
  <c r="AB1751" i="21"/>
  <c r="AB1548" i="21"/>
  <c r="AB135" i="21"/>
  <c r="AB543" i="21"/>
  <c r="AB1140" i="21"/>
  <c r="AB577" i="21"/>
  <c r="AB569" i="21"/>
  <c r="AB350" i="21"/>
  <c r="AB968" i="21"/>
  <c r="AB363" i="21"/>
  <c r="AB1036" i="21"/>
  <c r="AB1804" i="21"/>
  <c r="AB1814" i="21"/>
  <c r="AB1251" i="21"/>
  <c r="AB386" i="21"/>
  <c r="AB812" i="21"/>
  <c r="AB1731" i="21"/>
  <c r="AB357" i="21"/>
  <c r="AB118" i="21"/>
  <c r="AB1268" i="21"/>
  <c r="AB943" i="21"/>
  <c r="AB123" i="21"/>
  <c r="AB1022" i="21"/>
  <c r="AB88" i="21"/>
  <c r="AB161" i="21"/>
  <c r="AB287" i="21"/>
  <c r="AB1249" i="21"/>
  <c r="AB375" i="21"/>
  <c r="AB786" i="21"/>
  <c r="AB195" i="21"/>
  <c r="AB1408" i="21"/>
  <c r="AB1441" i="21"/>
  <c r="AB1736" i="21"/>
  <c r="AB835" i="21"/>
  <c r="AB1884" i="21"/>
  <c r="AB291" i="21"/>
  <c r="AB1985" i="21"/>
  <c r="AB234" i="21"/>
  <c r="AB804" i="21"/>
  <c r="AB839" i="21"/>
  <c r="AB340" i="21"/>
  <c r="AB1039" i="21"/>
  <c r="AB1892" i="21"/>
  <c r="AB810" i="21"/>
  <c r="AB178" i="21"/>
  <c r="AB692" i="21"/>
  <c r="AB1269" i="21"/>
  <c r="AB1533" i="21"/>
  <c r="AB429" i="21"/>
  <c r="AB1357" i="21"/>
  <c r="AB401" i="21"/>
  <c r="AB1307" i="21"/>
  <c r="AB1225" i="21"/>
  <c r="AB1708" i="21"/>
  <c r="AB696" i="21"/>
  <c r="AB1240" i="21"/>
  <c r="AB24" i="21"/>
  <c r="AB1628" i="21"/>
  <c r="AB1503" i="21"/>
  <c r="AB687" i="21"/>
  <c r="AB265" i="21"/>
  <c r="AB1397" i="21"/>
  <c r="AB641" i="21"/>
  <c r="AB307" i="21"/>
  <c r="AB1644" i="21"/>
  <c r="AB1853" i="21"/>
  <c r="AB42" i="21"/>
  <c r="AB1597" i="21"/>
  <c r="AB1536" i="21"/>
  <c r="AB616" i="21"/>
  <c r="AB282" i="21"/>
  <c r="AB1337" i="21"/>
  <c r="AB360" i="21"/>
  <c r="AB1632" i="21"/>
  <c r="AB348" i="21"/>
  <c r="AB1659" i="21"/>
  <c r="AB865" i="21"/>
  <c r="AB1836" i="21"/>
  <c r="AB1378" i="21"/>
  <c r="AB828" i="21"/>
  <c r="AB1773" i="21"/>
  <c r="AB1423" i="21"/>
  <c r="AB849" i="21"/>
  <c r="AB894" i="21"/>
  <c r="AB1150" i="21"/>
  <c r="AB1296" i="21"/>
  <c r="AB1212" i="21"/>
  <c r="AB1173" i="21"/>
  <c r="AB43" i="21"/>
  <c r="AB1640" i="21"/>
  <c r="AB1491" i="21"/>
  <c r="AB1398" i="21"/>
  <c r="AB600" i="21"/>
  <c r="AB431" i="21"/>
  <c r="AB1621" i="21"/>
  <c r="AB790" i="21"/>
  <c r="AB1241" i="21"/>
  <c r="AB411" i="21"/>
  <c r="AB1135" i="21"/>
  <c r="AB710" i="21"/>
  <c r="AB1466" i="21"/>
  <c r="AB303" i="21"/>
  <c r="AB1399" i="21"/>
  <c r="AB1138" i="21"/>
  <c r="AB110" i="21"/>
  <c r="AB558" i="21"/>
  <c r="AB169" i="21"/>
  <c r="AB251" i="21"/>
  <c r="AB1877" i="21"/>
  <c r="AB456" i="21"/>
  <c r="AB1191" i="21"/>
  <c r="AB1207" i="21"/>
  <c r="AB47" i="21"/>
  <c r="AB1316" i="21"/>
  <c r="AB1654" i="21"/>
  <c r="AB988" i="21"/>
  <c r="AB1451" i="21"/>
  <c r="AB752" i="21"/>
  <c r="AB1110" i="21"/>
  <c r="AB62" i="21"/>
  <c r="AB1228" i="21"/>
  <c r="AB1383" i="21"/>
  <c r="AB1796" i="21"/>
  <c r="AB923" i="21"/>
  <c r="AB1718" i="21"/>
  <c r="AB607" i="21"/>
  <c r="M2027" i="21" l="1"/>
  <c r="O2029" i="21"/>
  <c r="H76" i="25"/>
  <c r="B76" i="25" a="1"/>
  <c r="B76" i="25" s="1"/>
  <c r="F140" i="25" a="1"/>
  <c r="F140" i="25" s="1"/>
  <c r="F141" i="25" a="1"/>
  <c r="F141" i="25" s="1"/>
  <c r="P2026" i="21"/>
  <c r="N2027" i="21"/>
  <c r="M2028" i="21"/>
  <c r="Q2026" i="21"/>
  <c r="P2027" i="21"/>
  <c r="M2029" i="21"/>
  <c r="P2030" i="21"/>
  <c r="Q2030" i="21"/>
  <c r="M2030" i="21"/>
  <c r="N2026" i="21"/>
  <c r="M2026" i="21"/>
  <c r="P2028" i="21"/>
  <c r="Q2027" i="21"/>
  <c r="N2029" i="21"/>
  <c r="O2026" i="21"/>
  <c r="O2027" i="21"/>
  <c r="Q2028" i="21"/>
  <c r="O2030" i="21"/>
  <c r="O2028" i="21"/>
  <c r="N2030" i="21"/>
  <c r="P2029" i="21"/>
  <c r="M128" i="25"/>
  <c r="G133" i="25" a="1"/>
  <c r="G136" i="25" s="1"/>
  <c r="Y3" i="21"/>
  <c r="AC2013" i="21" s="1"/>
  <c r="V2014" i="21" a="1"/>
  <c r="V2016" i="21" s="1"/>
  <c r="G139" i="25"/>
  <c r="I135" i="25"/>
  <c r="M139" i="25" a="1"/>
  <c r="M139" i="25" s="1"/>
  <c r="N133" i="25" s="1" a="1"/>
  <c r="N134" i="25" s="1"/>
  <c r="O134" i="25" s="1"/>
  <c r="P133" i="25" a="1"/>
  <c r="P133" i="25" s="1"/>
  <c r="Q133" i="25" s="1"/>
  <c r="J133" i="25"/>
  <c r="I134" i="25"/>
  <c r="I136" i="25"/>
  <c r="I137" i="25"/>
  <c r="AB3" i="21"/>
  <c r="AC2014" i="21" s="1"/>
  <c r="AB4" i="21"/>
  <c r="AA3" i="21"/>
  <c r="AA4" i="21"/>
  <c r="AB9" i="21" a="1"/>
  <c r="AB9" i="21" s="1"/>
  <c r="AC2017" i="21" s="1"/>
  <c r="F142" i="25" l="1"/>
  <c r="F144" i="25" s="1"/>
  <c r="M2032" i="21" a="1"/>
  <c r="M2032" i="21" s="1"/>
  <c r="G137" i="25"/>
  <c r="H137" i="25" s="1"/>
  <c r="G135" i="25"/>
  <c r="H135" i="25" s="1"/>
  <c r="G134" i="25"/>
  <c r="G133" i="25"/>
  <c r="H136" i="25"/>
  <c r="J137" i="25"/>
  <c r="J134" i="25"/>
  <c r="J135" i="25"/>
  <c r="J136" i="25"/>
  <c r="Z2016" i="21"/>
  <c r="V2018" i="21"/>
  <c r="W2014" i="21"/>
  <c r="Y2015" i="21"/>
  <c r="V2017" i="21"/>
  <c r="X2016" i="21"/>
  <c r="Z2015" i="21"/>
  <c r="V2015" i="21"/>
  <c r="Z2017" i="21"/>
  <c r="X2018" i="21"/>
  <c r="Y2018" i="21"/>
  <c r="X2017" i="21"/>
  <c r="Y2016" i="21"/>
  <c r="V2014" i="21"/>
  <c r="Z2018" i="21"/>
  <c r="W2017" i="21"/>
  <c r="Y2017" i="21"/>
  <c r="Y2014" i="21"/>
  <c r="X2014" i="21"/>
  <c r="W2015" i="21"/>
  <c r="W2016" i="21"/>
  <c r="X2015" i="21"/>
  <c r="Z2014" i="21"/>
  <c r="W2018" i="21"/>
  <c r="N135" i="25"/>
  <c r="O135" i="25" s="1"/>
  <c r="N133" i="25"/>
  <c r="N128" i="25" s="1"/>
  <c r="O128" i="25" s="1"/>
  <c r="P136" i="25"/>
  <c r="Q136" i="25" s="1"/>
  <c r="P135" i="25"/>
  <c r="Q135" i="25" s="1"/>
  <c r="N136" i="25"/>
  <c r="O136" i="25" s="1"/>
  <c r="N137" i="25"/>
  <c r="O137" i="25" s="1"/>
  <c r="P134" i="25"/>
  <c r="Q134" i="25" s="1"/>
  <c r="P137" i="25"/>
  <c r="Q137" i="25" s="1"/>
  <c r="I128" i="25"/>
  <c r="AA9" i="21"/>
  <c r="AC2016" i="21" s="1"/>
  <c r="AC2015" i="21"/>
  <c r="G128" i="25" l="1"/>
  <c r="H128" i="25" s="1"/>
  <c r="V2026" i="21" a="1"/>
  <c r="Y2030" i="21" s="1"/>
  <c r="H134" i="25"/>
  <c r="H133" i="25"/>
  <c r="J139" i="25"/>
  <c r="O133" i="25"/>
  <c r="O139" i="25" s="1"/>
  <c r="Q139" i="25"/>
  <c r="H139" i="25" l="1"/>
  <c r="Z2027" i="21"/>
  <c r="V2029" i="21"/>
  <c r="Y2028" i="21"/>
  <c r="Z2026" i="21"/>
  <c r="W2029" i="21"/>
  <c r="V2026" i="21"/>
  <c r="V2030" i="21"/>
  <c r="V2028" i="21"/>
  <c r="W2027" i="21"/>
  <c r="Y2027" i="21"/>
  <c r="V2027" i="21"/>
  <c r="X2029" i="21"/>
  <c r="X2027" i="21"/>
  <c r="Z2028" i="21"/>
  <c r="X2026" i="21"/>
  <c r="Z2030" i="21"/>
  <c r="Y2026" i="21"/>
  <c r="Z2029" i="21"/>
  <c r="X2028" i="21"/>
  <c r="X2030" i="21"/>
  <c r="W2030" i="21"/>
  <c r="W2026" i="21"/>
  <c r="W2028" i="21"/>
  <c r="Y2029" i="21"/>
  <c r="E128" i="25"/>
  <c r="V2032" i="21" l="1" a="1"/>
  <c r="V2032" i="21" s="1"/>
  <c r="B91" i="25" a="1"/>
  <c r="B86" i="25" a="1"/>
  <c r="B91" i="25" l="1"/>
  <c r="B90" i="25"/>
  <c r="B86" i="25"/>
  <c r="B89" i="25"/>
  <c r="B88" i="25"/>
  <c r="B87" i="25"/>
  <c r="H66" i="25"/>
  <c r="H67" i="25"/>
  <c r="H68" i="25"/>
  <c r="H65" i="25"/>
  <c r="H69" i="25" l="1"/>
</calcChain>
</file>

<file path=xl/sharedStrings.xml><?xml version="1.0" encoding="utf-8"?>
<sst xmlns="http://schemas.openxmlformats.org/spreadsheetml/2006/main" count="115" uniqueCount="92">
  <si>
    <t>CHF</t>
  </si>
  <si>
    <t>GBP</t>
  </si>
  <si>
    <t>SGD</t>
  </si>
  <si>
    <t>USD</t>
  </si>
  <si>
    <t>VAR</t>
  </si>
  <si>
    <t>MAX</t>
  </si>
  <si>
    <t>MIN</t>
  </si>
  <si>
    <t>DATES</t>
  </si>
  <si>
    <t>ccy pour 1 eur</t>
  </si>
  <si>
    <t>Déterminant</t>
  </si>
  <si>
    <t>param</t>
  </si>
  <si>
    <t>STD</t>
  </si>
  <si>
    <t>RISQUE</t>
  </si>
  <si>
    <t>DKK</t>
  </si>
  <si>
    <t>Component</t>
  </si>
  <si>
    <t>BETA</t>
  </si>
  <si>
    <t>VALEUR PROPRES</t>
  </si>
  <si>
    <t>VECTEURS PROPRES</t>
  </si>
  <si>
    <t>Matrice de Variance Covariance</t>
  </si>
  <si>
    <t>Matrice diagonale</t>
  </si>
  <si>
    <t>SIMULATIONS</t>
  </si>
  <si>
    <t>Var Facteur</t>
  </si>
  <si>
    <t>Racine(VP)</t>
  </si>
  <si>
    <t>VP</t>
  </si>
  <si>
    <t>MOY</t>
  </si>
  <si>
    <t>déterminant</t>
  </si>
  <si>
    <t>Pos Euro</t>
  </si>
  <si>
    <t>Portefeuille</t>
  </si>
  <si>
    <t>CVAR</t>
  </si>
  <si>
    <t>VAR HISTORIQUE</t>
  </si>
  <si>
    <t>histo plus</t>
  </si>
  <si>
    <t>histo moins</t>
  </si>
  <si>
    <t>Gradient</t>
  </si>
  <si>
    <t>ACP</t>
  </si>
  <si>
    <t>Projections</t>
  </si>
  <si>
    <t>RENDEMENTS</t>
  </si>
  <si>
    <t>Cours FX à la date</t>
  </si>
  <si>
    <t>RESULTAT sur 3 ans</t>
  </si>
  <si>
    <t>PORTEFEUILLE</t>
  </si>
  <si>
    <t>Contrevaleur Euro</t>
  </si>
  <si>
    <t>STATISTIQUES</t>
  </si>
  <si>
    <t>moyenne</t>
  </si>
  <si>
    <t>écart type</t>
  </si>
  <si>
    <t>centile 5%</t>
  </si>
  <si>
    <t>centile 95%</t>
  </si>
  <si>
    <t>alpha écart type</t>
  </si>
  <si>
    <t>alpha</t>
  </si>
  <si>
    <t>sur les rendements</t>
  </si>
  <si>
    <t>beta</t>
  </si>
  <si>
    <t>correlation</t>
  </si>
  <si>
    <t>Tableau des positions simulées: +1000 sur chaque position</t>
  </si>
  <si>
    <t>VAR MARGINALE</t>
  </si>
  <si>
    <t>CALCUL</t>
  </si>
  <si>
    <t>Var par Facteurs</t>
  </si>
  <si>
    <t>MC avec Racine Carrée</t>
  </si>
  <si>
    <t>mc</t>
  </si>
  <si>
    <t>portefeuille</t>
  </si>
  <si>
    <t>dev 4 + dev 5</t>
  </si>
  <si>
    <t>anthétiques</t>
  </si>
  <si>
    <t>nom</t>
  </si>
  <si>
    <t>cent</t>
  </si>
  <si>
    <t>Function cent(aa, bb, rat)</t>
  </si>
  <si>
    <t>cent = WorksheetFunction.Percentile(Union(aa, bb), rat)</t>
  </si>
  <si>
    <t>End Function</t>
  </si>
  <si>
    <t>TEST</t>
  </si>
  <si>
    <t>QUASI MONTE CARLO</t>
  </si>
  <si>
    <t>ANTI</t>
  </si>
  <si>
    <t>Optimisation - portefeuille minimal sur la sphère d'investissement</t>
  </si>
  <si>
    <t>investissement</t>
  </si>
  <si>
    <t>Ecart</t>
  </si>
  <si>
    <t>Nouveau</t>
  </si>
  <si>
    <t>Projection</t>
  </si>
  <si>
    <t>racine vp</t>
  </si>
  <si>
    <t>Var Principales</t>
  </si>
  <si>
    <t>port opposé</t>
  </si>
  <si>
    <t>gradient</t>
  </si>
  <si>
    <t>component</t>
  </si>
  <si>
    <t>ES</t>
  </si>
  <si>
    <t>Cholesky</t>
  </si>
  <si>
    <t>Corrélation</t>
  </si>
  <si>
    <t>matrice inverse de VCV</t>
  </si>
  <si>
    <t>CALCULS</t>
  </si>
  <si>
    <t>RATES</t>
  </si>
  <si>
    <t>Produit Simple: P vcv P</t>
  </si>
  <si>
    <t>somme:</t>
  </si>
  <si>
    <t>valorisations</t>
  </si>
  <si>
    <t>Somme ligne</t>
  </si>
  <si>
    <t>Produit Simple: P chol</t>
  </si>
  <si>
    <t>Produit Simple: P racar</t>
  </si>
  <si>
    <t>Matrice Diagonale Racine Carrée</t>
  </si>
  <si>
    <t>avec moyenne</t>
  </si>
  <si>
    <t>sans 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</si>
</sst>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#,##0.0000"/>
    <numFmt numFmtId="165" formatCode="0.0000"/>
    <numFmt numFmtId="166" formatCode="#,##0.00000"/>
    <numFmt numFmtId="167" formatCode="0.00000"/>
    <numFmt numFmtId="168" formatCode="0.000000000"/>
    <numFmt numFmtId="169" formatCode="0.000%"/>
    <numFmt numFmtId="170" formatCode="0.0000%"/>
    <numFmt numFmtId="171" formatCode="d\-mmm\-yy"/>
    <numFmt numFmtId="172" formatCode="0.0"/>
    <numFmt numFmtId="173" formatCode="0.000000"/>
    <numFmt numFmtId="174" formatCode="0.000"/>
    <numFmt numFmtId="175" formatCode="0.00000%"/>
    <numFmt numFmtId="176" formatCode="#,##0.00000000"/>
    <numFmt numFmtId="177" formatCode="0.00000E+00"/>
    <numFmt numFmtId="178" formatCode="ddd"/>
    <numFmt numFmtId="179" formatCode="#,##0.000"/>
    <numFmt numFmtId="180" formatCode="0.000000%"/>
    <numFmt numFmtId="181" formatCode="0.0000000%"/>
    <numFmt numFmtId="182" formatCode="#,##0.000000000"/>
    <numFmt numFmtId="183" formatCode="#,##0.000000"/>
    <numFmt numFmtId="184" formatCode="0.000000000%"/>
  </numFmts>
  <fonts count="42">
    <font>
      <sz val="10"/>
      <name val="Bookman"/>
    </font>
    <font>
      <sz val="10"/>
      <name val="Bookman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8"/>
      <color indexed="52"/>
      <name val="Arial"/>
      <family val="2"/>
    </font>
    <font>
      <sz val="8"/>
      <name val="Bookman"/>
    </font>
    <font>
      <b/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63"/>
      <name val="Arial"/>
      <family val="2"/>
    </font>
    <font>
      <b/>
      <sz val="8"/>
      <color indexed="8"/>
      <name val="Arial"/>
      <family val="2"/>
    </font>
    <font>
      <b/>
      <sz val="8"/>
      <color indexed="63"/>
      <name val="Arial"/>
      <family val="2"/>
    </font>
    <font>
      <sz val="9"/>
      <color indexed="10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7030A0"/>
      <name val="Arial"/>
      <family val="2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5" tint="-0.499984740745262"/>
      <name val="Arial"/>
      <family val="2"/>
    </font>
    <font>
      <sz val="10"/>
      <color rgb="FF00B050"/>
      <name val="Arial"/>
      <family val="2"/>
    </font>
    <font>
      <b/>
      <sz val="10"/>
      <name val="Bookman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sz val="10"/>
      <color rgb="FF0000FF"/>
      <name val="Arial"/>
      <family val="2"/>
    </font>
    <font>
      <sz val="10"/>
      <color rgb="FF0070C0"/>
      <name val="Arial"/>
      <family val="2"/>
    </font>
    <font>
      <b/>
      <sz val="14"/>
      <name val="Arial"/>
      <family val="2"/>
    </font>
    <font>
      <sz val="8"/>
      <color rgb="FF0000FF"/>
      <name val="Lucida Handwriting"/>
      <family val="4"/>
    </font>
    <font>
      <b/>
      <sz val="10"/>
      <color rgb="FF7030A0"/>
      <name val="Arial"/>
      <family val="2"/>
    </font>
    <font>
      <sz val="18"/>
      <color rgb="FF00FF00"/>
      <name val="Arial"/>
      <family val="2"/>
    </font>
    <font>
      <sz val="8"/>
      <color indexed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9" fontId="1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0" fontId="5" fillId="0" borderId="0"/>
  </cellStyleXfs>
  <cellXfs count="164">
    <xf numFmtId="0" fontId="0" fillId="0" borderId="0" xfId="0"/>
    <xf numFmtId="0" fontId="6" fillId="0" borderId="0" xfId="0" applyFont="1" applyBorder="1"/>
    <xf numFmtId="0" fontId="3" fillId="0" borderId="0" xfId="0" applyFont="1" applyFill="1" applyBorder="1"/>
    <xf numFmtId="173" fontId="3" fillId="0" borderId="0" xfId="0" applyNumberFormat="1" applyFont="1"/>
    <xf numFmtId="0" fontId="6" fillId="0" borderId="0" xfId="0" applyFont="1"/>
    <xf numFmtId="0" fontId="6" fillId="0" borderId="0" xfId="0" applyFont="1" applyFill="1"/>
    <xf numFmtId="4" fontId="6" fillId="0" borderId="0" xfId="0" applyNumberFormat="1" applyFont="1"/>
    <xf numFmtId="1" fontId="17" fillId="0" borderId="0" xfId="0" applyNumberFormat="1" applyFont="1" applyBorder="1"/>
    <xf numFmtId="171" fontId="18" fillId="0" borderId="0" xfId="0" applyNumberFormat="1" applyFont="1" applyFill="1" applyBorder="1"/>
    <xf numFmtId="0" fontId="4" fillId="0" borderId="0" xfId="0" applyFont="1" applyBorder="1"/>
    <xf numFmtId="0" fontId="10" fillId="0" borderId="0" xfId="0" applyFont="1"/>
    <xf numFmtId="0" fontId="17" fillId="0" borderId="0" xfId="0" applyFont="1" applyFill="1" applyBorder="1"/>
    <xf numFmtId="0" fontId="17" fillId="0" borderId="0" xfId="0" applyFont="1" applyBorder="1"/>
    <xf numFmtId="171" fontId="18" fillId="0" borderId="0" xfId="0" applyNumberFormat="1" applyFont="1" applyBorder="1"/>
    <xf numFmtId="1" fontId="18" fillId="0" borderId="0" xfId="2" applyNumberFormat="1" applyFont="1" applyFill="1" applyBorder="1"/>
    <xf numFmtId="0" fontId="18" fillId="0" borderId="0" xfId="0" applyFont="1" applyBorder="1"/>
    <xf numFmtId="171" fontId="17" fillId="0" borderId="0" xfId="0" applyNumberFormat="1" applyFont="1" applyBorder="1"/>
    <xf numFmtId="0" fontId="4" fillId="0" borderId="0" xfId="0" applyFont="1" applyFill="1" applyBorder="1"/>
    <xf numFmtId="0" fontId="15" fillId="0" borderId="0" xfId="0" applyFont="1" applyBorder="1"/>
    <xf numFmtId="0" fontId="15" fillId="0" borderId="0" xfId="0" applyFont="1" applyFill="1" applyBorder="1"/>
    <xf numFmtId="9" fontId="3" fillId="0" borderId="0" xfId="2" applyNumberFormat="1" applyFont="1" applyFill="1" applyBorder="1" applyAlignment="1" applyProtection="1">
      <alignment horizontal="right"/>
      <protection locked="0"/>
    </xf>
    <xf numFmtId="0" fontId="8" fillId="0" borderId="0" xfId="0" applyFont="1"/>
    <xf numFmtId="0" fontId="14" fillId="0" borderId="0" xfId="0" applyFont="1"/>
    <xf numFmtId="173" fontId="6" fillId="2" borderId="0" xfId="0" applyNumberFormat="1" applyFont="1" applyFill="1"/>
    <xf numFmtId="4" fontId="7" fillId="0" borderId="0" xfId="0" applyNumberFormat="1" applyFont="1"/>
    <xf numFmtId="0" fontId="21" fillId="0" borderId="0" xfId="0" applyFont="1"/>
    <xf numFmtId="171" fontId="20" fillId="0" borderId="0" xfId="0" applyNumberFormat="1" applyFont="1" applyBorder="1"/>
    <xf numFmtId="0" fontId="24" fillId="0" borderId="0" xfId="0" applyFont="1"/>
    <xf numFmtId="10" fontId="17" fillId="3" borderId="0" xfId="2" applyNumberFormat="1" applyFont="1" applyFill="1" applyBorder="1"/>
    <xf numFmtId="0" fontId="25" fillId="3" borderId="0" xfId="0" applyFont="1" applyFill="1"/>
    <xf numFmtId="171" fontId="26" fillId="0" borderId="0" xfId="0" applyNumberFormat="1" applyFont="1" applyBorder="1"/>
    <xf numFmtId="0" fontId="27" fillId="0" borderId="0" xfId="0" applyFont="1" applyFill="1" applyBorder="1"/>
    <xf numFmtId="178" fontId="6" fillId="0" borderId="0" xfId="0" applyNumberFormat="1" applyFont="1"/>
    <xf numFmtId="1" fontId="18" fillId="0" borderId="0" xfId="0" applyNumberFormat="1" applyFont="1" applyBorder="1"/>
    <xf numFmtId="0" fontId="25" fillId="4" borderId="0" xfId="0" applyFont="1" applyFill="1"/>
    <xf numFmtId="4" fontId="26" fillId="0" borderId="0" xfId="0" applyNumberFormat="1" applyFont="1" applyBorder="1"/>
    <xf numFmtId="0" fontId="5" fillId="0" borderId="0" xfId="0" applyFont="1" applyFill="1"/>
    <xf numFmtId="166" fontId="3" fillId="0" borderId="0" xfId="1" applyNumberFormat="1" applyFont="1" applyFill="1" applyBorder="1"/>
    <xf numFmtId="4" fontId="3" fillId="0" borderId="0" xfId="2" applyNumberFormat="1" applyFont="1" applyFill="1" applyBorder="1"/>
    <xf numFmtId="10" fontId="5" fillId="0" borderId="0" xfId="2" applyNumberFormat="1" applyFont="1" applyFill="1" applyBorder="1"/>
    <xf numFmtId="165" fontId="3" fillId="0" borderId="0" xfId="0" applyNumberFormat="1" applyFont="1" applyFill="1" applyBorder="1"/>
    <xf numFmtId="0" fontId="25" fillId="5" borderId="0" xfId="0" applyFont="1" applyFill="1"/>
    <xf numFmtId="0" fontId="5" fillId="0" borderId="0" xfId="0" applyFont="1"/>
    <xf numFmtId="0" fontId="11" fillId="0" borderId="0" xfId="0" applyFont="1" applyFill="1"/>
    <xf numFmtId="0" fontId="3" fillId="0" borderId="0" xfId="0" applyFont="1" applyFill="1"/>
    <xf numFmtId="177" fontId="2" fillId="0" borderId="0" xfId="0" applyNumberFormat="1" applyFont="1" applyFill="1"/>
    <xf numFmtId="3" fontId="6" fillId="0" borderId="0" xfId="0" applyNumberFormat="1" applyFont="1" applyFill="1"/>
    <xf numFmtId="0" fontId="13" fillId="0" borderId="0" xfId="0" applyFont="1" applyFill="1" applyProtection="1"/>
    <xf numFmtId="4" fontId="5" fillId="0" borderId="0" xfId="0" applyNumberFormat="1" applyFont="1" applyFill="1"/>
    <xf numFmtId="4" fontId="5" fillId="0" borderId="0" xfId="0" applyNumberFormat="1" applyFont="1" applyFill="1" applyBorder="1"/>
    <xf numFmtId="170" fontId="5" fillId="0" borderId="0" xfId="2" applyNumberFormat="1" applyFont="1" applyFill="1"/>
    <xf numFmtId="175" fontId="5" fillId="0" borderId="0" xfId="2" applyNumberFormat="1" applyFont="1" applyFill="1"/>
    <xf numFmtId="10" fontId="5" fillId="0" borderId="0" xfId="0" applyNumberFormat="1" applyFont="1" applyFill="1"/>
    <xf numFmtId="3" fontId="5" fillId="0" borderId="0" xfId="0" applyNumberFormat="1" applyFont="1" applyFill="1"/>
    <xf numFmtId="1" fontId="5" fillId="0" borderId="0" xfId="0" applyNumberFormat="1" applyFont="1" applyFill="1"/>
    <xf numFmtId="164" fontId="5" fillId="0" borderId="0" xfId="0" applyNumberFormat="1" applyFont="1" applyFill="1" applyBorder="1"/>
    <xf numFmtId="165" fontId="5" fillId="0" borderId="0" xfId="2" applyNumberFormat="1" applyFont="1" applyFill="1" applyBorder="1"/>
    <xf numFmtId="4" fontId="23" fillId="0" borderId="0" xfId="0" applyNumberFormat="1" applyFont="1" applyFill="1"/>
    <xf numFmtId="166" fontId="3" fillId="0" borderId="0" xfId="0" applyNumberFormat="1" applyFont="1" applyFill="1"/>
    <xf numFmtId="4" fontId="5" fillId="6" borderId="0" xfId="0" applyNumberFormat="1" applyFont="1" applyFill="1"/>
    <xf numFmtId="10" fontId="17" fillId="8" borderId="0" xfId="2" applyNumberFormat="1" applyFont="1" applyFill="1" applyBorder="1"/>
    <xf numFmtId="4" fontId="16" fillId="7" borderId="0" xfId="0" applyNumberFormat="1" applyFont="1" applyFill="1" applyBorder="1"/>
    <xf numFmtId="0" fontId="5" fillId="0" borderId="0" xfId="0" applyFont="1" applyBorder="1"/>
    <xf numFmtId="4" fontId="28" fillId="0" borderId="0" xfId="0" applyNumberFormat="1" applyFont="1" applyBorder="1"/>
    <xf numFmtId="167" fontId="5" fillId="5" borderId="0" xfId="0" applyNumberFormat="1" applyFont="1" applyFill="1" applyBorder="1"/>
    <xf numFmtId="4" fontId="5" fillId="5" borderId="0" xfId="0" applyNumberFormat="1" applyFont="1" applyFill="1" applyBorder="1"/>
    <xf numFmtId="4" fontId="5" fillId="5" borderId="0" xfId="0" applyNumberFormat="1" applyFont="1" applyFill="1" applyAlignment="1">
      <alignment horizontal="right"/>
    </xf>
    <xf numFmtId="4" fontId="5" fillId="5" borderId="1" xfId="0" applyNumberFormat="1" applyFont="1" applyFill="1" applyBorder="1" applyAlignment="1">
      <alignment horizontal="right"/>
    </xf>
    <xf numFmtId="170" fontId="5" fillId="5" borderId="0" xfId="2" applyNumberFormat="1" applyFont="1" applyFill="1" applyBorder="1"/>
    <xf numFmtId="170" fontId="5" fillId="5" borderId="1" xfId="2" applyNumberFormat="1" applyFont="1" applyFill="1" applyBorder="1" applyAlignment="1">
      <alignment horizontal="right"/>
    </xf>
    <xf numFmtId="4" fontId="5" fillId="5" borderId="1" xfId="2" applyNumberFormat="1" applyFont="1" applyFill="1" applyBorder="1" applyAlignment="1">
      <alignment horizontal="right"/>
    </xf>
    <xf numFmtId="166" fontId="5" fillId="5" borderId="1" xfId="2" applyNumberFormat="1" applyFont="1" applyFill="1" applyBorder="1" applyAlignment="1">
      <alignment horizontal="right"/>
    </xf>
    <xf numFmtId="4" fontId="5" fillId="0" borderId="0" xfId="2" applyNumberFormat="1" applyFont="1" applyFill="1" applyBorder="1"/>
    <xf numFmtId="173" fontId="5" fillId="9" borderId="0" xfId="0" applyNumberFormat="1" applyFont="1" applyFill="1"/>
    <xf numFmtId="168" fontId="5" fillId="9" borderId="0" xfId="0" applyNumberFormat="1" applyFont="1" applyFill="1"/>
    <xf numFmtId="175" fontId="5" fillId="9" borderId="0" xfId="2" applyNumberFormat="1" applyFont="1" applyFill="1"/>
    <xf numFmtId="165" fontId="5" fillId="9" borderId="0" xfId="0" applyNumberFormat="1" applyFont="1" applyFill="1"/>
    <xf numFmtId="175" fontId="5" fillId="9" borderId="0" xfId="0" applyNumberFormat="1" applyFont="1" applyFill="1"/>
    <xf numFmtId="175" fontId="5" fillId="3" borderId="0" xfId="2" applyNumberFormat="1" applyFont="1" applyFill="1"/>
    <xf numFmtId="165" fontId="23" fillId="0" borderId="0" xfId="2" applyNumberFormat="1" applyFont="1" applyFill="1" applyBorder="1"/>
    <xf numFmtId="4" fontId="5" fillId="7" borderId="1" xfId="2" applyNumberFormat="1" applyFont="1" applyFill="1" applyBorder="1" applyAlignment="1">
      <alignment horizontal="right"/>
    </xf>
    <xf numFmtId="4" fontId="5" fillId="0" borderId="0" xfId="0" applyNumberFormat="1" applyFont="1"/>
    <xf numFmtId="0" fontId="6" fillId="5" borderId="0" xfId="0" applyFont="1" applyFill="1"/>
    <xf numFmtId="176" fontId="6" fillId="0" borderId="0" xfId="0" applyNumberFormat="1" applyFont="1"/>
    <xf numFmtId="167" fontId="3" fillId="0" borderId="0" xfId="0" applyNumberFormat="1" applyFont="1"/>
    <xf numFmtId="167" fontId="6" fillId="0" borderId="0" xfId="0" applyNumberFormat="1" applyFont="1"/>
    <xf numFmtId="0" fontId="23" fillId="0" borderId="0" xfId="0" applyFont="1"/>
    <xf numFmtId="173" fontId="6" fillId="0" borderId="0" xfId="0" applyNumberFormat="1" applyFont="1"/>
    <xf numFmtId="4" fontId="29" fillId="0" borderId="0" xfId="0" applyNumberFormat="1" applyFont="1"/>
    <xf numFmtId="179" fontId="6" fillId="0" borderId="0" xfId="0" applyNumberFormat="1" applyFont="1"/>
    <xf numFmtId="167" fontId="23" fillId="0" borderId="0" xfId="2" applyNumberFormat="1" applyFont="1" applyFill="1" applyBorder="1"/>
    <xf numFmtId="173" fontId="6" fillId="0" borderId="0" xfId="0" applyNumberFormat="1" applyFont="1" applyFill="1"/>
    <xf numFmtId="173" fontId="30" fillId="0" borderId="0" xfId="2" applyNumberFormat="1" applyFont="1" applyFill="1" applyBorder="1"/>
    <xf numFmtId="0" fontId="31" fillId="0" borderId="3" xfId="0" applyFont="1" applyBorder="1"/>
    <xf numFmtId="0" fontId="32" fillId="0" borderId="3" xfId="0" applyFont="1" applyBorder="1"/>
    <xf numFmtId="165" fontId="22" fillId="9" borderId="0" xfId="0" applyNumberFormat="1" applyFont="1" applyFill="1" applyBorder="1"/>
    <xf numFmtId="174" fontId="22" fillId="9" borderId="0" xfId="0" applyNumberFormat="1" applyFont="1" applyFill="1" applyBorder="1"/>
    <xf numFmtId="165" fontId="22" fillId="9" borderId="0" xfId="2" applyNumberFormat="1" applyFont="1" applyFill="1" applyBorder="1"/>
    <xf numFmtId="174" fontId="22" fillId="9" borderId="0" xfId="2" applyNumberFormat="1" applyFont="1" applyFill="1" applyBorder="1"/>
    <xf numFmtId="169" fontId="22" fillId="9" borderId="0" xfId="2" applyNumberFormat="1" applyFont="1" applyFill="1" applyBorder="1"/>
    <xf numFmtId="170" fontId="22" fillId="9" borderId="0" xfId="2" applyNumberFormat="1" applyFont="1" applyFill="1" applyBorder="1"/>
    <xf numFmtId="170" fontId="12" fillId="9" borderId="0" xfId="2" applyNumberFormat="1" applyFont="1" applyFill="1" applyBorder="1"/>
    <xf numFmtId="4" fontId="16" fillId="11" borderId="0" xfId="0" applyNumberFormat="1" applyFont="1" applyFill="1" applyBorder="1"/>
    <xf numFmtId="4" fontId="22" fillId="11" borderId="0" xfId="2" applyNumberFormat="1" applyFont="1" applyFill="1" applyBorder="1"/>
    <xf numFmtId="172" fontId="6" fillId="11" borderId="0" xfId="0" applyNumberFormat="1" applyFont="1" applyFill="1" applyBorder="1"/>
    <xf numFmtId="14" fontId="5" fillId="0" borderId="0" xfId="0" applyNumberFormat="1" applyFont="1" applyFill="1" applyBorder="1" applyAlignment="1">
      <alignment horizontal="right"/>
    </xf>
    <xf numFmtId="170" fontId="22" fillId="0" borderId="0" xfId="2" applyNumberFormat="1" applyFont="1" applyFill="1" applyBorder="1"/>
    <xf numFmtId="4" fontId="3" fillId="10" borderId="0" xfId="0" applyNumberFormat="1" applyFont="1" applyFill="1"/>
    <xf numFmtId="173" fontId="5" fillId="5" borderId="0" xfId="0" applyNumberFormat="1" applyFont="1" applyFill="1" applyBorder="1"/>
    <xf numFmtId="181" fontId="5" fillId="5" borderId="1" xfId="2" applyNumberFormat="1" applyFont="1" applyFill="1" applyBorder="1" applyAlignment="1">
      <alignment horizontal="right"/>
    </xf>
    <xf numFmtId="4" fontId="3" fillId="12" borderId="0" xfId="0" applyNumberFormat="1" applyFont="1" applyFill="1"/>
    <xf numFmtId="170" fontId="5" fillId="0" borderId="0" xfId="0" applyNumberFormat="1" applyFont="1" applyFill="1"/>
    <xf numFmtId="181" fontId="5" fillId="0" borderId="0" xfId="0" applyNumberFormat="1" applyFont="1" applyFill="1"/>
    <xf numFmtId="3" fontId="35" fillId="0" borderId="0" xfId="0" applyNumberFormat="1" applyFont="1" applyBorder="1"/>
    <xf numFmtId="182" fontId="5" fillId="0" borderId="0" xfId="0" applyNumberFormat="1" applyFont="1" applyFill="1"/>
    <xf numFmtId="14" fontId="24" fillId="0" borderId="0" xfId="0" applyNumberFormat="1" applyFont="1"/>
    <xf numFmtId="166" fontId="5" fillId="5" borderId="2" xfId="2" applyNumberFormat="1" applyFont="1" applyFill="1" applyBorder="1" applyAlignment="1">
      <alignment horizontal="right"/>
    </xf>
    <xf numFmtId="4" fontId="5" fillId="5" borderId="2" xfId="2" applyNumberFormat="1" applyFont="1" applyFill="1" applyBorder="1" applyAlignment="1">
      <alignment horizontal="right"/>
    </xf>
    <xf numFmtId="0" fontId="5" fillId="0" borderId="3" xfId="0" applyFont="1" applyFill="1" applyBorder="1"/>
    <xf numFmtId="0" fontId="25" fillId="0" borderId="3" xfId="0" applyFont="1" applyFill="1" applyBorder="1"/>
    <xf numFmtId="167" fontId="34" fillId="0" borderId="3" xfId="0" applyNumberFormat="1" applyFont="1" applyBorder="1"/>
    <xf numFmtId="180" fontId="22" fillId="9" borderId="0" xfId="2" applyNumberFormat="1" applyFont="1" applyFill="1" applyBorder="1"/>
    <xf numFmtId="0" fontId="20" fillId="13" borderId="0" xfId="0" applyFont="1" applyFill="1" applyBorder="1"/>
    <xf numFmtId="0" fontId="17" fillId="13" borderId="0" xfId="0" applyFont="1" applyFill="1" applyBorder="1"/>
    <xf numFmtId="0" fontId="18" fillId="13" borderId="0" xfId="0" applyFont="1" applyFill="1" applyBorder="1"/>
    <xf numFmtId="3" fontId="11" fillId="13" borderId="0" xfId="0" applyNumberFormat="1" applyFont="1" applyFill="1" applyBorder="1"/>
    <xf numFmtId="4" fontId="37" fillId="13" borderId="3" xfId="0" applyNumberFormat="1" applyFont="1" applyFill="1" applyBorder="1" applyAlignment="1">
      <alignment vertical="top" wrapText="1"/>
    </xf>
    <xf numFmtId="0" fontId="3" fillId="0" borderId="0" xfId="0" applyNumberFormat="1" applyFont="1"/>
    <xf numFmtId="0" fontId="6" fillId="0" borderId="0" xfId="0" applyNumberFormat="1" applyFont="1"/>
    <xf numFmtId="4" fontId="10" fillId="13" borderId="3" xfId="0" applyNumberFormat="1" applyFont="1" applyFill="1" applyBorder="1" applyAlignment="1">
      <alignment vertical="top" wrapText="1"/>
    </xf>
    <xf numFmtId="4" fontId="6" fillId="13" borderId="0" xfId="0" applyNumberFormat="1" applyFont="1" applyFill="1"/>
    <xf numFmtId="4" fontId="23" fillId="13" borderId="0" xfId="2" applyNumberFormat="1" applyFont="1" applyFill="1" applyBorder="1"/>
    <xf numFmtId="4" fontId="5" fillId="13" borderId="0" xfId="2" applyNumberFormat="1" applyFont="1" applyFill="1" applyBorder="1"/>
    <xf numFmtId="4" fontId="5" fillId="14" borderId="0" xfId="0" applyNumberFormat="1" applyFont="1" applyFill="1" applyBorder="1"/>
    <xf numFmtId="183" fontId="5" fillId="5" borderId="1" xfId="2" applyNumberFormat="1" applyFont="1" applyFill="1" applyBorder="1" applyAlignment="1">
      <alignment horizontal="right"/>
    </xf>
    <xf numFmtId="0" fontId="38" fillId="0" borderId="0" xfId="0" applyFont="1" applyFill="1" applyAlignment="1">
      <alignment horizontal="left" wrapText="1"/>
    </xf>
    <xf numFmtId="14" fontId="38" fillId="0" borderId="0" xfId="0" applyNumberFormat="1" applyFont="1" applyFill="1" applyBorder="1" applyAlignment="1">
      <alignment horizontal="left" wrapText="1"/>
    </xf>
    <xf numFmtId="0" fontId="38" fillId="0" borderId="0" xfId="0" applyFont="1" applyFill="1" applyBorder="1" applyAlignment="1">
      <alignment horizontal="left" wrapText="1"/>
    </xf>
    <xf numFmtId="4" fontId="38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0" fontId="39" fillId="0" borderId="0" xfId="0" applyFont="1"/>
    <xf numFmtId="173" fontId="6" fillId="5" borderId="0" xfId="0" applyNumberFormat="1" applyFont="1" applyFill="1"/>
    <xf numFmtId="173" fontId="36" fillId="0" borderId="0" xfId="0" applyNumberFormat="1" applyFont="1" applyFill="1"/>
    <xf numFmtId="10" fontId="5" fillId="0" borderId="3" xfId="2" applyNumberFormat="1" applyFont="1" applyFill="1" applyBorder="1"/>
    <xf numFmtId="175" fontId="5" fillId="0" borderId="3" xfId="2" applyNumberFormat="1" applyFont="1" applyFill="1" applyBorder="1" applyAlignment="1">
      <alignment horizontal="right"/>
    </xf>
    <xf numFmtId="181" fontId="5" fillId="0" borderId="3" xfId="2" applyNumberFormat="1" applyFont="1" applyFill="1" applyBorder="1" applyAlignment="1">
      <alignment horizontal="right"/>
    </xf>
    <xf numFmtId="4" fontId="5" fillId="0" borderId="3" xfId="2" applyNumberFormat="1" applyFont="1" applyFill="1" applyBorder="1" applyAlignment="1">
      <alignment horizontal="right"/>
    </xf>
    <xf numFmtId="0" fontId="40" fillId="15" borderId="0" xfId="0" applyFont="1" applyFill="1" applyBorder="1"/>
    <xf numFmtId="0" fontId="19" fillId="15" borderId="0" xfId="0" applyFont="1" applyFill="1"/>
    <xf numFmtId="0" fontId="6" fillId="15" borderId="0" xfId="0" applyFont="1" applyFill="1"/>
    <xf numFmtId="3" fontId="5" fillId="8" borderId="0" xfId="0" applyNumberFormat="1" applyFont="1" applyFill="1"/>
    <xf numFmtId="4" fontId="5" fillId="8" borderId="0" xfId="0" applyNumberFormat="1" applyFont="1" applyFill="1" applyBorder="1"/>
    <xf numFmtId="170" fontId="5" fillId="6" borderId="0" xfId="2" applyNumberFormat="1" applyFont="1" applyFill="1"/>
    <xf numFmtId="166" fontId="5" fillId="0" borderId="0" xfId="0" applyNumberFormat="1" applyFont="1" applyFill="1"/>
    <xf numFmtId="164" fontId="5" fillId="5" borderId="1" xfId="2" applyNumberFormat="1" applyFont="1" applyFill="1" applyBorder="1" applyAlignment="1">
      <alignment horizontal="right"/>
    </xf>
    <xf numFmtId="4" fontId="5" fillId="8" borderId="0" xfId="0" applyNumberFormat="1" applyFont="1" applyFill="1"/>
    <xf numFmtId="180" fontId="12" fillId="9" borderId="0" xfId="2" applyNumberFormat="1" applyFont="1" applyFill="1" applyBorder="1"/>
    <xf numFmtId="181" fontId="12" fillId="9" borderId="0" xfId="2" applyNumberFormat="1" applyFont="1" applyFill="1" applyBorder="1"/>
    <xf numFmtId="181" fontId="22" fillId="9" borderId="0" xfId="2" applyNumberFormat="1" applyFont="1" applyFill="1" applyBorder="1"/>
    <xf numFmtId="180" fontId="22" fillId="0" borderId="0" xfId="2" applyNumberFormat="1" applyFont="1" applyFill="1" applyBorder="1"/>
    <xf numFmtId="181" fontId="22" fillId="0" borderId="0" xfId="2" applyNumberFormat="1" applyFont="1" applyFill="1" applyBorder="1"/>
    <xf numFmtId="184" fontId="41" fillId="9" borderId="0" xfId="2" applyNumberFormat="1" applyFont="1" applyFill="1" applyBorder="1"/>
    <xf numFmtId="165" fontId="24" fillId="0" borderId="0" xfId="0" applyNumberFormat="1" applyFont="1" applyFill="1"/>
    <xf numFmtId="0" fontId="39" fillId="0" borderId="0" xfId="0" applyFont="1" applyFill="1"/>
  </cellXfs>
  <cellStyles count="7">
    <cellStyle name="Normal" xfId="0" builtinId="0"/>
    <cellStyle name="Normal 2 2" xfId="6" xr:uid="{00000000-0005-0000-0000-000001000000}"/>
    <cellStyle name="Normal 2 3" xfId="4" xr:uid="{00000000-0005-0000-0000-000002000000}"/>
    <cellStyle name="Normal 5" xfId="3" xr:uid="{00000000-0005-0000-0000-000003000000}"/>
    <cellStyle name="Normal 7" xfId="5" xr:uid="{00000000-0005-0000-0000-000004000000}"/>
    <cellStyle name="Normal_Positions" xfId="1" xr:uid="{00000000-0005-0000-0000-000005000000}"/>
    <cellStyle name="Pourcentage" xfId="2" builtinId="5"/>
  </cellStyles>
  <dxfs count="3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00FF0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Q151"/>
  <sheetViews>
    <sheetView tabSelected="1" zoomScaleNormal="100" workbookViewId="0">
      <selection activeCell="F10" sqref="F10"/>
    </sheetView>
  </sheetViews>
  <sheetFormatPr baseColWidth="10" defaultColWidth="12" defaultRowHeight="12.6" customHeight="1"/>
  <cols>
    <col min="1" max="1" width="18" style="135" customWidth="1"/>
    <col min="2" max="2" width="13.88671875" style="36" customWidth="1"/>
    <col min="3" max="7" width="12.5546875" style="36" customWidth="1"/>
    <col min="8" max="8" width="15.5546875" style="36" customWidth="1"/>
    <col min="9" max="9" width="12.88671875" style="36" customWidth="1"/>
    <col min="10" max="11" width="12.33203125" style="36" bestFit="1" customWidth="1"/>
    <col min="12" max="12" width="13.6640625" style="36" bestFit="1" customWidth="1"/>
    <col min="13" max="13" width="12.5546875" style="36" bestFit="1" customWidth="1"/>
    <col min="14" max="15" width="12" style="36"/>
    <col min="16" max="16" width="12.5546875" style="36" bestFit="1" customWidth="1"/>
    <col min="17" max="16384" width="12" style="36"/>
  </cols>
  <sheetData>
    <row r="1" spans="1:9" ht="21.6" customHeight="1">
      <c r="A1" s="147" t="s">
        <v>81</v>
      </c>
    </row>
    <row r="2" spans="1:9" ht="12.6" customHeight="1">
      <c r="B2" s="47"/>
      <c r="C2" s="29" t="s">
        <v>3</v>
      </c>
      <c r="D2" s="29" t="s">
        <v>1</v>
      </c>
      <c r="E2" s="29" t="s">
        <v>0</v>
      </c>
      <c r="F2" s="29" t="s">
        <v>13</v>
      </c>
      <c r="G2" s="29" t="s">
        <v>2</v>
      </c>
    </row>
    <row r="3" spans="1:9" ht="12.6" customHeight="1">
      <c r="B3" s="2" t="s">
        <v>27</v>
      </c>
      <c r="C3" s="125">
        <v>5500000</v>
      </c>
      <c r="D3" s="125">
        <v>-4500000</v>
      </c>
      <c r="E3" s="125">
        <v>2800000</v>
      </c>
      <c r="F3" s="125">
        <v>45000000</v>
      </c>
      <c r="G3" s="125">
        <v>-8500000</v>
      </c>
      <c r="H3" s="44" t="s">
        <v>38</v>
      </c>
    </row>
    <row r="4" spans="1:9" ht="12.6" customHeight="1" thickBot="1">
      <c r="A4" s="135" t="s">
        <v>36</v>
      </c>
      <c r="B4" s="105">
        <f>Histo!E9</f>
        <v>42006</v>
      </c>
      <c r="C4" s="64">
        <f>Histo!F9</f>
        <v>1.2042999999999999</v>
      </c>
      <c r="D4" s="64">
        <f>Histo!G9</f>
        <v>0.78</v>
      </c>
      <c r="E4" s="64">
        <f>Histo!H9</f>
        <v>1.2021999999999999</v>
      </c>
      <c r="F4" s="64">
        <f>Histo!I9</f>
        <v>9.0419999999999998</v>
      </c>
      <c r="G4" s="64">
        <f>Histo!J9</f>
        <v>1.4841</v>
      </c>
    </row>
    <row r="5" spans="1:9" ht="12.6" customHeight="1" thickBot="1">
      <c r="A5" s="136" t="s">
        <v>39</v>
      </c>
      <c r="C5" s="133">
        <f>C3/C4</f>
        <v>4566968.3633646108</v>
      </c>
      <c r="D5" s="133">
        <f>D3/D4</f>
        <v>-5769230.769230769</v>
      </c>
      <c r="E5" s="133">
        <f>E3/E4</f>
        <v>2329063.3837963734</v>
      </c>
      <c r="F5" s="133">
        <f>F3/F4</f>
        <v>4976775.0497677503</v>
      </c>
      <c r="G5" s="133">
        <f>G3/G4</f>
        <v>-5727376.8613974797</v>
      </c>
      <c r="H5" s="67">
        <f>SUM(C5:G5)</f>
        <v>376199.16630048584</v>
      </c>
      <c r="I5" s="163" t="str">
        <f t="shared" ref="I5:I8" si="0">form(H5)</f>
        <v>=SOMME(C5:G5)</v>
      </c>
    </row>
    <row r="6" spans="1:9" ht="12.6" customHeight="1">
      <c r="A6" s="135" t="s">
        <v>36</v>
      </c>
      <c r="B6" s="105">
        <f>Histo!E776</f>
        <v>43098</v>
      </c>
      <c r="C6" s="64">
        <f>Histo!F776</f>
        <v>1.1993</v>
      </c>
      <c r="D6" s="64">
        <f>Histo!G776</f>
        <v>0.88722999999999996</v>
      </c>
      <c r="E6" s="64">
        <f>Histo!H776</f>
        <v>1.1701999999999999</v>
      </c>
      <c r="F6" s="64">
        <f>Histo!I776</f>
        <v>9.8402999999999992</v>
      </c>
      <c r="G6" s="64">
        <f>Histo!J776</f>
        <v>1.5346</v>
      </c>
    </row>
    <row r="7" spans="1:9" ht="12.6" customHeight="1" thickBot="1">
      <c r="A7" s="136" t="s">
        <v>39</v>
      </c>
      <c r="C7" s="133">
        <f>C3/C6</f>
        <v>4586008.5049612271</v>
      </c>
      <c r="D7" s="133">
        <f>D3/D6</f>
        <v>-5071965.5557183595</v>
      </c>
      <c r="E7" s="133">
        <f>E3/E6</f>
        <v>2392753.375491369</v>
      </c>
      <c r="F7" s="133">
        <f>F3/F6</f>
        <v>4573031.3100210363</v>
      </c>
      <c r="G7" s="133">
        <f>G3/G6</f>
        <v>-5538902.6456405576</v>
      </c>
      <c r="H7" s="66">
        <f>SUM(C7:G7)</f>
        <v>940924.98911471479</v>
      </c>
      <c r="I7" s="163" t="str">
        <f t="shared" si="0"/>
        <v>=SOMME(C7:G7)</v>
      </c>
    </row>
    <row r="8" spans="1:9" ht="12.6" customHeight="1" thickBot="1">
      <c r="A8" s="137" t="s">
        <v>37</v>
      </c>
      <c r="B8" s="57"/>
      <c r="C8" s="65">
        <f>C7-C5</f>
        <v>19040.141596616246</v>
      </c>
      <c r="D8" s="65">
        <f>D7-D5</f>
        <v>697265.21351240948</v>
      </c>
      <c r="E8" s="65">
        <f>E7-E5</f>
        <v>63689.991694995668</v>
      </c>
      <c r="F8" s="65">
        <f>F7-F5</f>
        <v>-403743.73974671401</v>
      </c>
      <c r="G8" s="65">
        <f>G7-G5</f>
        <v>188474.21575692203</v>
      </c>
      <c r="H8" s="67">
        <f>SUM(C8:G8)</f>
        <v>564725.82281422941</v>
      </c>
      <c r="I8" s="163" t="str">
        <f t="shared" si="0"/>
        <v>=SOMME(C8:G8)</v>
      </c>
    </row>
    <row r="9" spans="1:9" ht="12.6" customHeight="1" thickBot="1">
      <c r="A9" s="135" t="s">
        <v>12</v>
      </c>
      <c r="B9" s="39">
        <v>0.02</v>
      </c>
      <c r="C9" s="65">
        <f>ABS(C7)</f>
        <v>4586008.5049612271</v>
      </c>
      <c r="D9" s="65">
        <f>ABS(D7)</f>
        <v>5071965.5557183595</v>
      </c>
      <c r="E9" s="65">
        <f>ABS(E7)</f>
        <v>2392753.375491369</v>
      </c>
      <c r="F9" s="65">
        <f>ABS(F7)</f>
        <v>4573031.3100210363</v>
      </c>
      <c r="G9" s="65">
        <f>ABS(G7)</f>
        <v>5538902.6456405576</v>
      </c>
      <c r="H9" s="67">
        <f t="array" ref="H9">B9*SUM(ABS(C9:G9))</f>
        <v>443253.22783665109</v>
      </c>
      <c r="I9" s="163" t="str">
        <f>form(H9)</f>
        <v>=B9*SOMME(ABS(C9:G9))</v>
      </c>
    </row>
    <row r="10" spans="1:9" ht="12.6" customHeight="1">
      <c r="A10" s="138"/>
      <c r="B10" s="57"/>
      <c r="C10" s="57"/>
      <c r="D10" s="57"/>
      <c r="E10" s="57"/>
      <c r="F10" s="57"/>
      <c r="G10" s="57"/>
      <c r="H10" s="57"/>
    </row>
    <row r="11" spans="1:9" ht="12.6" customHeight="1" thickBot="1">
      <c r="A11" s="135" t="s">
        <v>40</v>
      </c>
      <c r="B11" s="2" t="s">
        <v>41</v>
      </c>
      <c r="C11" s="68">
        <f>Histo!L5</f>
        <v>5.424292084431551E-6</v>
      </c>
      <c r="D11" s="68">
        <f>Histo!M5</f>
        <v>-1.679404563597155E-4</v>
      </c>
      <c r="E11" s="68">
        <f>Histo!N5</f>
        <v>3.5174103325851251E-5</v>
      </c>
      <c r="F11" s="68">
        <f>Histo!O5</f>
        <v>-1.1030744397898467E-4</v>
      </c>
      <c r="G11" s="68">
        <f>Histo!P5</f>
        <v>-4.3626118437798819E-5</v>
      </c>
    </row>
    <row r="12" spans="1:9" ht="12.6" customHeight="1" thickBot="1">
      <c r="A12" s="135" t="s">
        <v>47</v>
      </c>
      <c r="B12" s="2" t="s">
        <v>42</v>
      </c>
      <c r="C12" s="68">
        <f>Histo!L6</f>
        <v>5.8921872678338368E-3</v>
      </c>
      <c r="D12" s="68">
        <f>Histo!M6</f>
        <v>6.1901383706446872E-3</v>
      </c>
      <c r="E12" s="68">
        <f>Histo!N6</f>
        <v>6.5645614073908424E-3</v>
      </c>
      <c r="F12" s="68">
        <f>Histo!O6</f>
        <v>5.2986074653614667E-3</v>
      </c>
      <c r="G12" s="68">
        <f>Histo!P6</f>
        <v>6.661247504367424E-3</v>
      </c>
      <c r="H12" s="69">
        <f>F12</f>
        <v>5.2986074653614667E-3</v>
      </c>
      <c r="I12" s="163" t="str">
        <f t="shared" ref="I12" si="1">form(H12)</f>
        <v>=F12</v>
      </c>
    </row>
    <row r="13" spans="1:9" ht="12.6" customHeight="1">
      <c r="A13" s="138"/>
      <c r="B13" s="2" t="s">
        <v>43</v>
      </c>
      <c r="C13" s="68">
        <f>Histo!L7</f>
        <v>8.5160234066084372E-3</v>
      </c>
      <c r="D13" s="68">
        <f>Histo!M7</f>
        <v>9.1922171954118941E-3</v>
      </c>
      <c r="E13" s="68">
        <f>Histo!N7</f>
        <v>5.12395929207431E-3</v>
      </c>
      <c r="F13" s="68">
        <f>Histo!O7</f>
        <v>7.6642859776190871E-3</v>
      </c>
      <c r="G13" s="68">
        <f>Histo!P7</f>
        <v>1.0071087154428329E-2</v>
      </c>
    </row>
    <row r="14" spans="1:9" ht="12.6" customHeight="1">
      <c r="A14" s="138"/>
      <c r="B14" s="2" t="s">
        <v>44</v>
      </c>
      <c r="C14" s="68">
        <f>Histo!L8</f>
        <v>-8.9343619727258322E-3</v>
      </c>
      <c r="D14" s="68">
        <f>Histo!M8</f>
        <v>-9.8235743089448158E-3</v>
      </c>
      <c r="E14" s="68">
        <f>Histo!N8</f>
        <v>-5.4848232780451969E-3</v>
      </c>
      <c r="F14" s="68">
        <f>Histo!O8</f>
        <v>-8.6521392992359378E-3</v>
      </c>
      <c r="G14" s="68">
        <f>Histo!P8</f>
        <v>-1.1156859907119281E-2</v>
      </c>
      <c r="H14" s="2" t="s">
        <v>46</v>
      </c>
      <c r="I14" s="36" t="s">
        <v>48</v>
      </c>
    </row>
    <row r="15" spans="1:9" ht="12.6" customHeight="1">
      <c r="A15" s="138"/>
      <c r="B15" s="2" t="s">
        <v>45</v>
      </c>
      <c r="C15" s="68">
        <f>C12*$H$15</f>
        <v>9.6917855981737688E-3</v>
      </c>
      <c r="D15" s="68">
        <f>D12*$H$15</f>
        <v>1.0181871550286386E-2</v>
      </c>
      <c r="E15" s="68">
        <f>E12*$H$15</f>
        <v>1.0797742640292483E-2</v>
      </c>
      <c r="F15" s="68">
        <f>F12*$H$15</f>
        <v>8.7154337071919524E-3</v>
      </c>
      <c r="G15" s="68">
        <f>G12*$H$15</f>
        <v>1.0956777117580196E-2</v>
      </c>
      <c r="H15" s="64">
        <f>NORMSINV(0.95)</f>
        <v>1.6448536269514715</v>
      </c>
      <c r="I15" s="108">
        <f>NORMDIST(H15,0,1,FALSE)/0.05</f>
        <v>2.0627128075074301</v>
      </c>
    </row>
    <row r="16" spans="1:9" ht="12.6" customHeight="1" thickBot="1">
      <c r="A16" s="138"/>
      <c r="B16" s="2"/>
      <c r="C16" s="57"/>
      <c r="D16" s="57"/>
      <c r="E16" s="57"/>
      <c r="F16" s="57"/>
      <c r="G16" s="57"/>
      <c r="H16" s="64">
        <f>NORMSINV(0.99)</f>
        <v>2.3263478740408408</v>
      </c>
      <c r="I16" s="108">
        <f>NORMDIST(H16,0,1,FALSE)/0.01</f>
        <v>2.665214220345808</v>
      </c>
    </row>
    <row r="17" spans="1:13" ht="12.6" customHeight="1" thickBot="1">
      <c r="A17" s="138"/>
      <c r="B17" s="36" t="s">
        <v>10</v>
      </c>
      <c r="C17" s="151">
        <f>C15*C7</f>
        <v>44446.611181485634</v>
      </c>
      <c r="D17" s="151">
        <f>D15*D7</f>
        <v>-51642.101795801245</v>
      </c>
      <c r="E17" s="151">
        <f>E15*E7</f>
        <v>25836.335150246927</v>
      </c>
      <c r="F17" s="151">
        <f>F15*F7</f>
        <v>39855.951223401513</v>
      </c>
      <c r="G17" s="151">
        <f>G15*G7</f>
        <v>-60688.521764258876</v>
      </c>
      <c r="H17" s="70">
        <f>D17</f>
        <v>-51642.101795801245</v>
      </c>
      <c r="I17" s="163" t="str">
        <f t="shared" ref="I17:I23" si="2">form(H17)</f>
        <v>=D17</v>
      </c>
    </row>
    <row r="18" spans="1:13" ht="12.6" customHeight="1" thickBot="1">
      <c r="A18" s="138"/>
      <c r="B18" s="36" t="s">
        <v>30</v>
      </c>
      <c r="C18" s="49">
        <f>C13*C7</f>
        <v>39054.555771155174</v>
      </c>
      <c r="D18" s="49">
        <f>D13*D7</f>
        <v>-46622.608995811148</v>
      </c>
      <c r="E18" s="49">
        <f>E13*E7</f>
        <v>12260.370891991171</v>
      </c>
      <c r="F18" s="49">
        <f>F13*F7</f>
        <v>35049.019744607271</v>
      </c>
      <c r="G18" s="49">
        <f>G13*G7</f>
        <v>-55782.771284139708</v>
      </c>
      <c r="H18" s="70">
        <f>F17</f>
        <v>39855.951223401513</v>
      </c>
      <c r="I18" s="163" t="str">
        <f t="shared" si="2"/>
        <v>=F17</v>
      </c>
    </row>
    <row r="19" spans="1:13" ht="12.6" customHeight="1" thickBot="1">
      <c r="A19" s="138"/>
      <c r="B19" s="36" t="s">
        <v>31</v>
      </c>
      <c r="C19" s="49">
        <f>C14*C7</f>
        <v>-40973.05999332283</v>
      </c>
      <c r="D19" s="49">
        <f>D14*D7</f>
        <v>49824.830529007893</v>
      </c>
      <c r="E19" s="49">
        <f>E14*E7</f>
        <v>-13123.829412516281</v>
      </c>
      <c r="F19" s="49">
        <f>F14*F7</f>
        <v>-39566.503914069413</v>
      </c>
      <c r="G19" s="49">
        <f>G14*G7</f>
        <v>61796.760856584049</v>
      </c>
      <c r="H19" s="70">
        <f>SQRT(F17*F17+G17*G17)</f>
        <v>72605.740281695937</v>
      </c>
      <c r="I19" s="163" t="str">
        <f t="shared" si="2"/>
        <v>=RACINE(F17*F17+G17*G17)</v>
      </c>
    </row>
    <row r="20" spans="1:13" ht="12.6" customHeight="1" thickBot="1">
      <c r="A20" s="138"/>
      <c r="B20" s="36" t="s">
        <v>55</v>
      </c>
      <c r="C20" s="49">
        <f>-MonteCarlo!M3</f>
        <v>44494.621906703782</v>
      </c>
      <c r="D20" s="49">
        <f>-MonteCarlo!N3</f>
        <v>51613.315503915437</v>
      </c>
      <c r="E20" s="49">
        <f>-MonteCarlo!O3</f>
        <v>26004.795444160227</v>
      </c>
      <c r="F20" s="49">
        <f>-MonteCarlo!P3</f>
        <v>39507.119372940841</v>
      </c>
      <c r="G20" s="49">
        <f>-MonteCarlo!Q3</f>
        <v>59371.621064960877</v>
      </c>
      <c r="H20" s="70">
        <f>SQRT(F17*F17+G17*G17+2*G17*F17*G28)</f>
        <v>57342.166289928631</v>
      </c>
      <c r="I20" s="163" t="str">
        <f t="shared" si="2"/>
        <v>=RACINE(F17*F17+G17*G17+2*G17*F17*G28)</v>
      </c>
    </row>
    <row r="21" spans="1:13" ht="12.6" customHeight="1" thickBot="1">
      <c r="H21" s="70">
        <f>SQRT(SUMSQ(C17:G17))</f>
        <v>102866.50406840426</v>
      </c>
      <c r="I21" s="163" t="str">
        <f t="shared" si="2"/>
        <v>=RACINE(SOMME.CARRES(C17:G17))</v>
      </c>
    </row>
    <row r="22" spans="1:13" ht="12" customHeight="1" thickBot="1">
      <c r="H22" s="80">
        <f t="array" ref="H22">SQRT(MMULT(C17:G17,MMULT(correl,TRANSPOSE(C17:G17))))</f>
        <v>76044.372673336198</v>
      </c>
      <c r="I22" s="163" t="str">
        <f t="shared" si="2"/>
        <v>=RACINE(PRODUITMAT(C17:G17;PRODUITMAT(correl;TRANSPOSE(C17:G17))))</v>
      </c>
    </row>
    <row r="23" spans="1:13" ht="12" customHeight="1" thickBot="1">
      <c r="H23" s="80">
        <f t="array" ref="H23">VarParam(MMkt,MPeuro,1,0.95)</f>
        <v>76044.372673336053</v>
      </c>
      <c r="I23" s="163" t="str">
        <f t="shared" si="2"/>
        <v>=VarParam(MMkt;MPeuro;1;0,95)</v>
      </c>
    </row>
    <row r="24" spans="1:13" ht="12.6" customHeight="1" thickBot="1">
      <c r="A24" s="135" t="s">
        <v>79</v>
      </c>
      <c r="B24" s="118"/>
      <c r="C24" s="119" t="str">
        <f t="array" ref="C24:G24">nom</f>
        <v>USD</v>
      </c>
      <c r="D24" s="119" t="str">
        <v>GBP</v>
      </c>
      <c r="E24" s="119" t="str">
        <v>CHF</v>
      </c>
      <c r="F24" s="119" t="str">
        <v>DKK</v>
      </c>
      <c r="G24" s="119" t="str">
        <v>SGD</v>
      </c>
      <c r="H24" s="117">
        <f>H22/ic*I15</f>
        <v>95362.711235816489</v>
      </c>
      <c r="I24" s="163" t="str">
        <f t="shared" ref="I24" si="3">form(H24)</f>
        <v>=H22/ic*I15</v>
      </c>
    </row>
    <row r="25" spans="1:13" ht="12.6" customHeight="1" thickBot="1">
      <c r="A25" s="139">
        <v>1</v>
      </c>
      <c r="B25" s="119" t="str">
        <f>C24</f>
        <v>USD</v>
      </c>
      <c r="C25" s="74">
        <f t="array" ref="C25:G29">mcorrelation(rend)</f>
        <v>1.0000000000000024</v>
      </c>
      <c r="D25" s="74">
        <v>0.37953428510415438</v>
      </c>
      <c r="E25" s="74">
        <v>0.20398691955116605</v>
      </c>
      <c r="F25" s="74">
        <v>0.1441347994202318</v>
      </c>
      <c r="G25" s="74">
        <v>0.44034184161380124</v>
      </c>
      <c r="J25" s="111"/>
    </row>
    <row r="26" spans="1:13" ht="12.6" customHeight="1" thickBot="1">
      <c r="A26" s="139">
        <v>2</v>
      </c>
      <c r="B26" s="119" t="str">
        <f>D24</f>
        <v>GBP</v>
      </c>
      <c r="C26" s="74">
        <v>0.37953428510415438</v>
      </c>
      <c r="D26" s="74">
        <v>0.999999999999998</v>
      </c>
      <c r="E26" s="74">
        <v>0.12380056612249288</v>
      </c>
      <c r="F26" s="74">
        <v>0.32510909413527772</v>
      </c>
      <c r="G26" s="74">
        <v>0.38026459406339386</v>
      </c>
      <c r="H26" s="116">
        <f>G28</f>
        <v>0.41001126616269967</v>
      </c>
      <c r="I26" s="163" t="str">
        <f t="shared" ref="I26" si="4">form(H26)</f>
        <v>=G28</v>
      </c>
      <c r="J26" s="111"/>
    </row>
    <row r="27" spans="1:13" ht="12.6" customHeight="1">
      <c r="A27" s="139">
        <v>3</v>
      </c>
      <c r="B27" s="119" t="str">
        <f>E24</f>
        <v>CHF</v>
      </c>
      <c r="C27" s="74">
        <v>0.20398691955116605</v>
      </c>
      <c r="D27" s="74">
        <v>0.12380056612249288</v>
      </c>
      <c r="E27" s="74">
        <v>1.0000000000000007</v>
      </c>
      <c r="F27" s="74">
        <v>0.15271663463821811</v>
      </c>
      <c r="G27" s="74">
        <v>0.22513242179457751</v>
      </c>
      <c r="J27" s="111"/>
    </row>
    <row r="28" spans="1:13" ht="12.6" customHeight="1">
      <c r="A28" s="139"/>
      <c r="B28" s="119" t="str">
        <f>F24</f>
        <v>DKK</v>
      </c>
      <c r="C28" s="74">
        <v>0.1441347994202318</v>
      </c>
      <c r="D28" s="74">
        <v>0.32510909413527772</v>
      </c>
      <c r="E28" s="74">
        <v>0.15271663463821811</v>
      </c>
      <c r="F28" s="74">
        <v>0.99999999999999878</v>
      </c>
      <c r="G28" s="74">
        <v>0.41001126616269967</v>
      </c>
      <c r="J28" s="111"/>
    </row>
    <row r="29" spans="1:13" ht="12.6" customHeight="1">
      <c r="A29" s="139"/>
      <c r="B29" s="119" t="str">
        <f>G24</f>
        <v>SGD</v>
      </c>
      <c r="C29" s="74">
        <v>0.44034184161380124</v>
      </c>
      <c r="D29" s="74">
        <v>0.38026459406339386</v>
      </c>
      <c r="E29" s="74">
        <v>0.22513242179457751</v>
      </c>
      <c r="F29" s="74">
        <v>0.41001126616269967</v>
      </c>
      <c r="G29" s="74">
        <v>1.0000000000000036</v>
      </c>
      <c r="J29" s="111"/>
    </row>
    <row r="30" spans="1:13" ht="12.6" customHeight="1">
      <c r="B30" s="44" t="s">
        <v>25</v>
      </c>
      <c r="C30" s="45">
        <f t="array" ref="C30">MDETERM(C25:G29)</f>
        <v>0.47399945220650319</v>
      </c>
    </row>
    <row r="31" spans="1:13" ht="12.6" customHeight="1">
      <c r="A31" s="135" t="s">
        <v>18</v>
      </c>
      <c r="C31" s="2" t="str">
        <f>C24</f>
        <v>USD</v>
      </c>
      <c r="D31" s="2" t="str">
        <f>D24</f>
        <v>GBP</v>
      </c>
      <c r="E31" s="2" t="str">
        <f>E24</f>
        <v>CHF</v>
      </c>
      <c r="F31" s="2" t="str">
        <f>F24</f>
        <v>DKK</v>
      </c>
      <c r="G31" s="2" t="str">
        <f>G24</f>
        <v>SGD</v>
      </c>
    </row>
    <row r="32" spans="1:13" ht="12.6" customHeight="1">
      <c r="B32" s="37" t="str">
        <f>B25</f>
        <v>USD</v>
      </c>
      <c r="C32" s="74">
        <f t="array" ref="C32:G36">mcovariance(rend)</f>
        <v>3.4717870799223243E-5</v>
      </c>
      <c r="D32" s="74">
        <v>1.3842926476523467E-5</v>
      </c>
      <c r="E32" s="74">
        <v>7.8901375824248864E-6</v>
      </c>
      <c r="F32" s="74">
        <v>4.499944282156869E-6</v>
      </c>
      <c r="G32" s="74">
        <v>1.7283116852688889E-5</v>
      </c>
      <c r="J32" s="114"/>
      <c r="K32" s="114"/>
      <c r="L32" s="114"/>
      <c r="M32" s="114"/>
    </row>
    <row r="33" spans="1:13" ht="12.6" customHeight="1">
      <c r="B33" s="37" t="str">
        <f>B26</f>
        <v>GBP</v>
      </c>
      <c r="C33" s="74">
        <v>1.3842926476523467E-5</v>
      </c>
      <c r="D33" s="74">
        <v>3.8317813047727633E-5</v>
      </c>
      <c r="E33" s="74">
        <v>5.0307032843428565E-6</v>
      </c>
      <c r="F33" s="74">
        <v>1.0663290040165814E-5</v>
      </c>
      <c r="G33" s="74">
        <v>1.5679846916987526E-5</v>
      </c>
      <c r="J33" s="114"/>
      <c r="K33" s="114"/>
      <c r="L33" s="114"/>
      <c r="M33" s="114"/>
    </row>
    <row r="34" spans="1:13" ht="12.6" customHeight="1">
      <c r="B34" s="37" t="str">
        <f>B27</f>
        <v>CHF</v>
      </c>
      <c r="C34" s="74">
        <v>7.8901375824248864E-6</v>
      </c>
      <c r="D34" s="74">
        <v>5.0307032843428565E-6</v>
      </c>
      <c r="E34" s="74">
        <v>4.3093466471405166E-5</v>
      </c>
      <c r="F34" s="74">
        <v>5.3119479072078476E-6</v>
      </c>
      <c r="G34" s="74">
        <v>9.8446284282748562E-6</v>
      </c>
      <c r="I34" s="114"/>
      <c r="J34" s="114"/>
      <c r="K34" s="114"/>
      <c r="L34" s="114"/>
      <c r="M34" s="114"/>
    </row>
    <row r="35" spans="1:13" ht="12.6" customHeight="1">
      <c r="B35" s="37" t="str">
        <f>B28</f>
        <v>DKK</v>
      </c>
      <c r="C35" s="74">
        <v>4.499944282156869E-6</v>
      </c>
      <c r="D35" s="74">
        <v>1.0663290040165814E-5</v>
      </c>
      <c r="E35" s="74">
        <v>5.3119479072078476E-6</v>
      </c>
      <c r="F35" s="74">
        <v>2.8075241071984272E-5</v>
      </c>
      <c r="G35" s="74">
        <v>1.4471485302652462E-5</v>
      </c>
      <c r="I35" s="114"/>
      <c r="J35" s="114"/>
      <c r="K35" s="114"/>
      <c r="L35" s="114"/>
      <c r="M35" s="114"/>
    </row>
    <row r="36" spans="1:13" ht="12.6" customHeight="1">
      <c r="B36" s="37" t="str">
        <f>B29</f>
        <v>SGD</v>
      </c>
      <c r="C36" s="74">
        <v>1.7283116852688889E-5</v>
      </c>
      <c r="D36" s="74">
        <v>1.5679846916987526E-5</v>
      </c>
      <c r="E36" s="74">
        <v>9.8446284282748562E-6</v>
      </c>
      <c r="F36" s="74">
        <v>1.4471485302652462E-5</v>
      </c>
      <c r="G36" s="74">
        <v>4.4372218314441213E-5</v>
      </c>
      <c r="I36" s="114"/>
      <c r="J36" s="114"/>
      <c r="K36" s="114"/>
      <c r="L36" s="114"/>
      <c r="M36" s="114"/>
    </row>
    <row r="38" spans="1:13" ht="12.6" customHeight="1" thickBot="1">
      <c r="A38" s="135" t="s">
        <v>78</v>
      </c>
      <c r="C38" s="2" t="str">
        <f>C31</f>
        <v>USD</v>
      </c>
      <c r="D38" s="2" t="str">
        <f>D31</f>
        <v>GBP</v>
      </c>
      <c r="E38" s="2" t="str">
        <f>E31</f>
        <v>CHF</v>
      </c>
      <c r="F38" s="2" t="str">
        <f>F31</f>
        <v>DKK</v>
      </c>
      <c r="G38" s="2" t="str">
        <f>G31</f>
        <v>SGD</v>
      </c>
    </row>
    <row r="39" spans="1:13" ht="12.6" customHeight="1" thickBot="1">
      <c r="B39" s="37" t="str">
        <f>B25</f>
        <v>USD</v>
      </c>
      <c r="C39" s="73">
        <f t="array" ref="C39:G43">mcholesky(vcv)</f>
        <v>5.8921872678338429E-3</v>
      </c>
      <c r="D39" s="73">
        <v>0</v>
      </c>
      <c r="E39" s="73">
        <v>0</v>
      </c>
      <c r="F39" s="73">
        <v>0</v>
      </c>
      <c r="G39" s="73">
        <v>0</v>
      </c>
      <c r="H39" s="71">
        <f>C39+D40+E41+F42+G43</f>
        <v>2.8412216349699773E-2</v>
      </c>
      <c r="I39" s="163" t="str">
        <f t="shared" ref="I39" si="5">form(H39)</f>
        <v>=C39+D40+E41+F42+G43</v>
      </c>
    </row>
    <row r="40" spans="1:13" ht="12.6" customHeight="1">
      <c r="B40" s="37" t="str">
        <f>B26</f>
        <v>GBP</v>
      </c>
      <c r="C40" s="73">
        <v>2.3493697411984277E-3</v>
      </c>
      <c r="D40" s="73">
        <v>5.7269778126747507E-3</v>
      </c>
      <c r="E40" s="73">
        <v>0</v>
      </c>
      <c r="F40" s="73">
        <v>0</v>
      </c>
      <c r="G40" s="73">
        <v>0</v>
      </c>
    </row>
    <row r="41" spans="1:13" ht="12.6" customHeight="1">
      <c r="B41" s="37" t="str">
        <f>B27</f>
        <v>CHF</v>
      </c>
      <c r="C41" s="73">
        <v>1.3390846596981216E-3</v>
      </c>
      <c r="D41" s="73">
        <v>3.2909125294216195E-4</v>
      </c>
      <c r="E41" s="73">
        <v>6.4181007854974739E-3</v>
      </c>
      <c r="F41" s="73">
        <v>0</v>
      </c>
      <c r="G41" s="73">
        <v>0</v>
      </c>
    </row>
    <row r="42" spans="1:13" ht="12.6" customHeight="1">
      <c r="B42" s="37" t="str">
        <f>B28</f>
        <v>DKK</v>
      </c>
      <c r="C42" s="73">
        <v>7.6371372422641838E-4</v>
      </c>
      <c r="D42" s="73">
        <v>1.5486430043262333E-3</v>
      </c>
      <c r="E42" s="73">
        <v>5.889009590784312E-4</v>
      </c>
      <c r="F42" s="73">
        <v>4.974623897839957E-3</v>
      </c>
      <c r="G42" s="73">
        <v>0</v>
      </c>
    </row>
    <row r="43" spans="1:13" ht="12.6" customHeight="1" thickBot="1">
      <c r="B43" s="37" t="str">
        <f>B29</f>
        <v>SGD</v>
      </c>
      <c r="C43" s="73">
        <v>2.9332259935184847E-3</v>
      </c>
      <c r="D43" s="73">
        <v>1.5345990173504501E-3</v>
      </c>
      <c r="E43" s="73">
        <v>8.4320386426018539E-4</v>
      </c>
      <c r="F43" s="73">
        <v>1.8811936239403011E-3</v>
      </c>
      <c r="G43" s="73">
        <v>5.4003265858537479E-3</v>
      </c>
    </row>
    <row r="44" spans="1:13" ht="12.6" customHeight="1" thickBot="1">
      <c r="B44" s="135"/>
      <c r="C44" s="135"/>
      <c r="D44" s="135"/>
      <c r="H44" s="71">
        <f ca="1">C47</f>
        <v>8.2502809345137828E-5</v>
      </c>
      <c r="I44" s="163" t="str">
        <f t="shared" ref="I44:I48" si="6">form(H44)</f>
        <v>=C47</v>
      </c>
    </row>
    <row r="45" spans="1:13" ht="12.6" customHeight="1" thickBot="1">
      <c r="H45" s="71">
        <f ca="1">D47</f>
        <v>3.8370484962214836E-5</v>
      </c>
      <c r="I45" s="163" t="str">
        <f t="shared" si="6"/>
        <v>=D47</v>
      </c>
    </row>
    <row r="46" spans="1:13" ht="12.6" customHeight="1" thickBot="1">
      <c r="B46" s="44" t="s">
        <v>16</v>
      </c>
      <c r="H46" s="71">
        <f ca="1">E47</f>
        <v>2.6770210111997038E-5</v>
      </c>
      <c r="I46" s="163" t="str">
        <f t="shared" si="6"/>
        <v>=E47</v>
      </c>
    </row>
    <row r="47" spans="1:13" ht="12.6" customHeight="1" thickBot="1">
      <c r="C47" s="75">
        <f t="array" aca="1" ref="C47:G47" ca="1">mValp(vcv)</f>
        <v>8.2502809345137828E-5</v>
      </c>
      <c r="D47" s="75">
        <f ca="1"/>
        <v>3.8370484962214836E-5</v>
      </c>
      <c r="E47" s="75">
        <f ca="1"/>
        <v>2.6770210111997038E-5</v>
      </c>
      <c r="F47" s="75">
        <f ca="1"/>
        <v>2.4874738526954289E-5</v>
      </c>
      <c r="G47" s="75">
        <f ca="1"/>
        <v>1.6058366758477539E-5</v>
      </c>
      <c r="H47" s="71">
        <f ca="1">F47</f>
        <v>2.4874738526954289E-5</v>
      </c>
      <c r="I47" s="163" t="str">
        <f t="shared" si="6"/>
        <v>=F47</v>
      </c>
    </row>
    <row r="48" spans="1:13" ht="12.6" customHeight="1" thickBot="1">
      <c r="H48" s="71">
        <f ca="1">G47</f>
        <v>1.6058366758477539E-5</v>
      </c>
      <c r="I48" s="163" t="str">
        <f t="shared" si="6"/>
        <v>=G47</v>
      </c>
    </row>
    <row r="49" spans="2:11" ht="12.6" customHeight="1" thickBot="1">
      <c r="B49" s="44" t="s">
        <v>17</v>
      </c>
    </row>
    <row r="50" spans="2:11" ht="12.6" customHeight="1" thickBot="1">
      <c r="C50" s="76">
        <f t="array" aca="1" ref="C50:G54" ca="1">mVecp(vcv)</f>
        <v>0.44108190315463985</v>
      </c>
      <c r="D50" s="76">
        <f ca="1"/>
        <v>-8.5086993747699347E-2</v>
      </c>
      <c r="E50" s="76">
        <f ca="1"/>
        <v>-0.67923334272921732</v>
      </c>
      <c r="F50" s="76">
        <f ca="1"/>
        <v>0.26710250154745074</v>
      </c>
      <c r="G50" s="76">
        <f ca="1"/>
        <v>0.51527204270797367</v>
      </c>
      <c r="H50" s="71">
        <f ca="1">C50</f>
        <v>0.44108190315463985</v>
      </c>
      <c r="I50" s="163" t="str">
        <f t="shared" ref="I50:I54" si="7">form(H50)</f>
        <v>=C50</v>
      </c>
    </row>
    <row r="51" spans="2:11" ht="12.6" customHeight="1" thickBot="1">
      <c r="C51" s="76">
        <f ca="1"/>
        <v>0.46912705177461439</v>
      </c>
      <c r="D51" s="76">
        <f ca="1"/>
        <v>-0.32827996019972294</v>
      </c>
      <c r="E51" s="76">
        <f ca="1"/>
        <v>-0.16917366916988663</v>
      </c>
      <c r="F51" s="76">
        <f ca="1"/>
        <v>-0.74742726890954925</v>
      </c>
      <c r="G51" s="76">
        <f ca="1"/>
        <v>-0.29135000321698407</v>
      </c>
      <c r="H51" s="71">
        <f ca="1">C51</f>
        <v>0.46912705177461439</v>
      </c>
      <c r="I51" s="163" t="str">
        <f t="shared" si="7"/>
        <v>=C51</v>
      </c>
    </row>
    <row r="52" spans="2:11" ht="12.6" customHeight="1" thickBot="1">
      <c r="C52" s="76">
        <f ca="1"/>
        <v>0.34240154512004645</v>
      </c>
      <c r="D52" s="76">
        <f ca="1"/>
        <v>0.92262943757585714</v>
      </c>
      <c r="E52" s="76">
        <f ca="1"/>
        <v>-6.9453079035704007E-4</v>
      </c>
      <c r="F52" s="76">
        <f ca="1"/>
        <v>-0.16911453042479396</v>
      </c>
      <c r="G52" s="76">
        <f ca="1"/>
        <v>-5.3999037436280671E-2</v>
      </c>
      <c r="H52" s="71">
        <f ca="1">C52</f>
        <v>0.34240154512004645</v>
      </c>
      <c r="I52" s="163" t="str">
        <f t="shared" si="7"/>
        <v>=C52</v>
      </c>
    </row>
    <row r="53" spans="2:11" ht="12.6" customHeight="1" thickBot="1">
      <c r="C53" s="76">
        <f ca="1"/>
        <v>0.32226935359331804</v>
      </c>
      <c r="D53" s="76">
        <f ca="1"/>
        <v>-0.10901099293100702</v>
      </c>
      <c r="E53" s="76">
        <f ca="1"/>
        <v>0.6583552237334559</v>
      </c>
      <c r="F53" s="76">
        <f ca="1"/>
        <v>-0.15364383604428761</v>
      </c>
      <c r="G53" s="76">
        <f ca="1"/>
        <v>0.65362147928537984</v>
      </c>
      <c r="H53" s="71">
        <f ca="1">C53</f>
        <v>0.32226935359331804</v>
      </c>
      <c r="I53" s="163" t="str">
        <f t="shared" si="7"/>
        <v>=C53</v>
      </c>
    </row>
    <row r="54" spans="2:11" ht="12.6" customHeight="1" thickBot="1">
      <c r="C54" s="76">
        <f ca="1"/>
        <v>0.6035480176727358</v>
      </c>
      <c r="D54" s="76">
        <f ca="1"/>
        <v>-0.14786478811705167</v>
      </c>
      <c r="E54" s="76">
        <f ca="1"/>
        <v>0.27674944045895389</v>
      </c>
      <c r="F54" s="76">
        <f ca="1"/>
        <v>0.56373981463287093</v>
      </c>
      <c r="G54" s="76">
        <f ca="1"/>
        <v>-0.46847941619858008</v>
      </c>
      <c r="H54" s="71">
        <f ca="1">C54</f>
        <v>0.6035480176727358</v>
      </c>
      <c r="I54" s="163" t="str">
        <f t="shared" si="7"/>
        <v>=C54</v>
      </c>
    </row>
    <row r="55" spans="2:11" ht="13.2"/>
    <row r="56" spans="2:11" ht="12.6" customHeight="1">
      <c r="C56" s="44" t="s">
        <v>83</v>
      </c>
      <c r="H56" s="36" t="s">
        <v>86</v>
      </c>
      <c r="I56" s="36" t="s">
        <v>15</v>
      </c>
      <c r="J56" s="36" t="s">
        <v>14</v>
      </c>
      <c r="K56" s="36" t="s">
        <v>4</v>
      </c>
    </row>
    <row r="57" spans="2:11" ht="12.6" customHeight="1">
      <c r="C57" s="150">
        <f t="array" ref="C57:G61">MPeuro*vcv*TRANSPOSE(MPeuro)</f>
        <v>730167997.31227016</v>
      </c>
      <c r="D57" s="150">
        <v>-321987538.17725176</v>
      </c>
      <c r="E57" s="150">
        <v>86579957.753615856</v>
      </c>
      <c r="F57" s="150">
        <v>94372653.653042808</v>
      </c>
      <c r="G57" s="150">
        <v>-439016308.78971374</v>
      </c>
      <c r="H57" s="53">
        <f>SUM(C57:G57)</f>
        <v>150116761.75196338</v>
      </c>
      <c r="I57" s="152">
        <f>H57/$H$62</f>
        <v>7.0234345221829086E-2</v>
      </c>
      <c r="J57" s="48">
        <f>H57*ic/SQRT($H$62)</f>
        <v>5340.9267225165113</v>
      </c>
      <c r="K57" s="48">
        <f>SQRT(ABS(H57*ic))*SIGN(H57)</f>
        <v>15713.691483350654</v>
      </c>
    </row>
    <row r="58" spans="2:11" ht="12.6" customHeight="1">
      <c r="C58" s="150">
        <v>-321987538.17725176</v>
      </c>
      <c r="D58" s="150">
        <v>985719402.8249557</v>
      </c>
      <c r="E58" s="150">
        <v>-61052427.432775036</v>
      </c>
      <c r="F58" s="150">
        <v>-247327092.74575007</v>
      </c>
      <c r="G58" s="150">
        <v>440495874.88344079</v>
      </c>
      <c r="H58" s="53">
        <f t="shared" ref="H58:H61" si="8">SUM(C58:G58)</f>
        <v>795848219.35261965</v>
      </c>
      <c r="I58" s="152">
        <f>H58/$H$62</f>
        <v>0.37234934946535903</v>
      </c>
      <c r="J58" s="48">
        <f>H58*ic/SQRT($H$62)</f>
        <v>28315.072695418003</v>
      </c>
      <c r="K58" s="48">
        <f>SQRT(ABS(H58*ic))*SIGN(H58)</f>
        <v>36180.848941187476</v>
      </c>
    </row>
    <row r="59" spans="2:11" ht="12.6" customHeight="1">
      <c r="C59" s="150">
        <v>86579957.753615856</v>
      </c>
      <c r="D59" s="150">
        <v>-61052427.432775028</v>
      </c>
      <c r="E59" s="150">
        <v>246721675.44951358</v>
      </c>
      <c r="F59" s="150">
        <v>58124056.974204555</v>
      </c>
      <c r="G59" s="150">
        <v>-130473105.15366226</v>
      </c>
      <c r="H59" s="53">
        <f t="shared" si="8"/>
        <v>199900157.59089667</v>
      </c>
      <c r="I59" s="152">
        <f>H59/$H$62</f>
        <v>9.3526242601309303E-2</v>
      </c>
      <c r="J59" s="48">
        <f>H59*ic/SQRT($H$62)</f>
        <v>7112.1444471108034</v>
      </c>
      <c r="K59" s="48">
        <f>SQRT(ABS(H59*ic))*SIGN(H59)</f>
        <v>18133.022341616335</v>
      </c>
    </row>
    <row r="60" spans="2:11" ht="12.6" customHeight="1">
      <c r="C60" s="150">
        <v>94372653.653042808</v>
      </c>
      <c r="D60" s="150">
        <v>-247327092.74575007</v>
      </c>
      <c r="E60" s="150">
        <v>58124056.974204563</v>
      </c>
      <c r="F60" s="150">
        <v>587126717.74598026</v>
      </c>
      <c r="G60" s="150">
        <v>-366556575.5428654</v>
      </c>
      <c r="H60" s="53">
        <f t="shared" si="8"/>
        <v>125739760.08461213</v>
      </c>
      <c r="I60" s="152">
        <f>H60/$H$62</f>
        <v>5.8829204779173236E-2</v>
      </c>
      <c r="J60" s="48">
        <f>H60*ic/SQRT($H$62)</f>
        <v>4473.6299723034526</v>
      </c>
      <c r="K60" s="48">
        <f>SQRT(ABS(H60*ic))*SIGN(H60)</f>
        <v>14381.359477712187</v>
      </c>
    </row>
    <row r="61" spans="2:11" ht="12.6" customHeight="1">
      <c r="C61" s="150">
        <v>-439016308.78971374</v>
      </c>
      <c r="D61" s="150">
        <v>440495874.88344079</v>
      </c>
      <c r="E61" s="150">
        <v>-130473105.15366225</v>
      </c>
      <c r="F61" s="150">
        <v>-366556575.54286534</v>
      </c>
      <c r="G61" s="150">
        <v>1361314921.1688974</v>
      </c>
      <c r="H61" s="53">
        <f t="shared" si="8"/>
        <v>865764806.56609678</v>
      </c>
      <c r="I61" s="152">
        <f>H61/$H$62</f>
        <v>0.40506085793232904</v>
      </c>
      <c r="J61" s="48">
        <f>H61*ic/SQRT($H$62)</f>
        <v>30802.598835987261</v>
      </c>
      <c r="K61" s="48">
        <f>SQRT(ABS(H61*ic))*SIGN(H61)</f>
        <v>37736.671583052783</v>
      </c>
    </row>
    <row r="62" spans="2:11" ht="12.6" customHeight="1">
      <c r="G62" s="36" t="s">
        <v>84</v>
      </c>
      <c r="H62" s="53">
        <f>SUM(C57:G61)</f>
        <v>2137369705.3461893</v>
      </c>
      <c r="I62" s="111">
        <f>SUM(I57:I61)</f>
        <v>0.99999999999999967</v>
      </c>
      <c r="J62" s="110">
        <f>SUM(J57:J61)</f>
        <v>76044.372673336038</v>
      </c>
    </row>
    <row r="63" spans="2:11" ht="12.6" customHeight="1">
      <c r="C63" s="44" t="s">
        <v>87</v>
      </c>
      <c r="H63" s="53">
        <f>SQRT(H62)</f>
        <v>46231.695895199315</v>
      </c>
    </row>
    <row r="64" spans="2:11" ht="12.6" customHeight="1">
      <c r="C64" s="155">
        <f t="array" ref="C64:G68">MPeuro*TRANSPOSE(chol)*ic</f>
        <v>44446.611181485678</v>
      </c>
      <c r="D64" s="155">
        <v>-19599.948186345402</v>
      </c>
      <c r="E64" s="155">
        <v>5270.2744197903703</v>
      </c>
      <c r="F64" s="155">
        <v>5744.6295352875231</v>
      </c>
      <c r="G64" s="155">
        <v>-26723.69543849297</v>
      </c>
      <c r="H64" s="53">
        <f>SUM(C64:G64)</f>
        <v>9137.8715117251995</v>
      </c>
    </row>
    <row r="65" spans="2:10" ht="12.6" customHeight="1">
      <c r="C65" s="155">
        <v>0</v>
      </c>
      <c r="D65" s="155">
        <v>-47778.119563043416</v>
      </c>
      <c r="E65" s="155">
        <v>1295.214010254464</v>
      </c>
      <c r="F65" s="155">
        <v>11648.84178463627</v>
      </c>
      <c r="G65" s="155">
        <v>-13981.246876477873</v>
      </c>
      <c r="H65" s="53">
        <f t="shared" ref="H65:H68" si="9">SUM(C65:G65)</f>
        <v>-48815.310644630554</v>
      </c>
    </row>
    <row r="66" spans="2:10" ht="12.6" customHeight="1">
      <c r="C66" s="155">
        <v>0</v>
      </c>
      <c r="D66" s="155">
        <v>0</v>
      </c>
      <c r="E66" s="155">
        <v>25259.905823332509</v>
      </c>
      <c r="F66" s="155">
        <v>4429.6936608122824</v>
      </c>
      <c r="G66" s="155">
        <v>-7682.1640442439902</v>
      </c>
      <c r="H66" s="53">
        <f t="shared" si="9"/>
        <v>22007.435439900801</v>
      </c>
    </row>
    <row r="67" spans="2:10" ht="12.6" customHeight="1">
      <c r="C67" s="155">
        <v>0</v>
      </c>
      <c r="D67" s="155">
        <v>0</v>
      </c>
      <c r="E67" s="155">
        <v>0</v>
      </c>
      <c r="F67" s="155">
        <v>37418.957475754643</v>
      </c>
      <c r="G67" s="155">
        <v>-17138.960849965846</v>
      </c>
      <c r="H67" s="53">
        <f t="shared" si="9"/>
        <v>20279.996625788797</v>
      </c>
    </row>
    <row r="68" spans="2:10" ht="12.6" customHeight="1">
      <c r="C68" s="155">
        <v>0</v>
      </c>
      <c r="D68" s="155">
        <v>0</v>
      </c>
      <c r="E68" s="155">
        <v>0</v>
      </c>
      <c r="F68" s="155">
        <v>0</v>
      </c>
      <c r="G68" s="155">
        <v>-49200.669593017039</v>
      </c>
      <c r="H68" s="53">
        <f t="shared" si="9"/>
        <v>-49200.669593017039</v>
      </c>
    </row>
    <row r="69" spans="2:10" ht="12.6" customHeight="1">
      <c r="B69" s="110">
        <f t="array" ref="B69">SQRT(SUMSQ(C69:G69))</f>
        <v>155563.53746611992</v>
      </c>
      <c r="C69" s="48">
        <f>SUM(C64:C68)</f>
        <v>44446.611181485678</v>
      </c>
      <c r="D69" s="48">
        <f t="shared" ref="D69:G69" si="10">SUM(D64:D68)</f>
        <v>-67378.067749388822</v>
      </c>
      <c r="E69" s="48">
        <f t="shared" si="10"/>
        <v>31825.394253377344</v>
      </c>
      <c r="F69" s="48">
        <f t="shared" si="10"/>
        <v>59242.122456490717</v>
      </c>
      <c r="G69" s="48">
        <f t="shared" si="10"/>
        <v>-114726.73680219772</v>
      </c>
      <c r="H69" s="110">
        <f>SQRT(SUMSQ(H64:H68))</f>
        <v>76044.372673336038</v>
      </c>
      <c r="I69" s="163" t="str">
        <f t="shared" ref="I69" si="11">form(H69)</f>
        <v>=RACINE(SOMME.CARRES(H64:H68))</v>
      </c>
    </row>
    <row r="70" spans="2:10" ht="12.6" customHeight="1">
      <c r="C70" s="44" t="s">
        <v>88</v>
      </c>
      <c r="I70" s="135"/>
      <c r="J70" s="135"/>
    </row>
    <row r="71" spans="2:10" ht="12.6" customHeight="1">
      <c r="C71" s="155">
        <f t="array" aca="1" ref="C71:G75" ca="1">MPeuro*TRANSPOSE(racar)*ic</f>
        <v>42384.646287467222</v>
      </c>
      <c r="D71" s="155">
        <f ca="1"/>
        <v>-8757.9368199369983</v>
      </c>
      <c r="E71" s="155">
        <f ca="1"/>
        <v>2169.2380074438711</v>
      </c>
      <c r="F71" s="155">
        <f ca="1"/>
        <v>1352.8355694977402</v>
      </c>
      <c r="G71" s="155">
        <f ca="1"/>
        <v>-11908.090606869822</v>
      </c>
      <c r="H71" s="53">
        <f ca="1">SUM(C71:G71)</f>
        <v>25240.692437602011</v>
      </c>
      <c r="I71" s="135"/>
      <c r="J71" s="135"/>
    </row>
    <row r="72" spans="2:10" ht="12.6" customHeight="1">
      <c r="C72" s="155">
        <f ca="1"/>
        <v>7918.8181191139029</v>
      </c>
      <c r="D72" s="155">
        <f ca="1"/>
        <v>-49563.91862982684</v>
      </c>
      <c r="E72" s="155">
        <f ca="1"/>
        <v>1089.9119716946066</v>
      </c>
      <c r="F72" s="155">
        <f ca="1"/>
        <v>6230.2463930237645</v>
      </c>
      <c r="G72" s="155">
        <f ca="1"/>
        <v>-9800.4747669069948</v>
      </c>
      <c r="H72" s="53">
        <f t="shared" ref="H72:H75" ca="1" si="12">SUM(C72:G72)</f>
        <v>-44125.416912901565</v>
      </c>
      <c r="I72" s="135"/>
      <c r="J72" s="135"/>
    </row>
    <row r="73" spans="2:10" ht="12.6" customHeight="1">
      <c r="C73" s="155">
        <f ca="1"/>
        <v>4157.6135899838891</v>
      </c>
      <c r="D73" s="155">
        <f ca="1"/>
        <v>-2310.3074624499909</v>
      </c>
      <c r="E73" s="155">
        <f ca="1"/>
        <v>25551.402692754451</v>
      </c>
      <c r="F73" s="155">
        <f ca="1"/>
        <v>2745.9441530111112</v>
      </c>
      <c r="G73" s="155">
        <f ca="1"/>
        <v>-5984.8306908444656</v>
      </c>
      <c r="H73" s="53">
        <f t="shared" ca="1" si="12"/>
        <v>24159.822282454996</v>
      </c>
      <c r="I73" s="135"/>
      <c r="J73" s="135"/>
    </row>
    <row r="74" spans="2:10" ht="12.6" customHeight="1">
      <c r="C74" s="155">
        <f ca="1"/>
        <v>1356.6746009229</v>
      </c>
      <c r="D74" s="155">
        <f ca="1"/>
        <v>-6909.988794480766</v>
      </c>
      <c r="E74" s="155">
        <f ca="1"/>
        <v>1436.7640839524229</v>
      </c>
      <c r="F74" s="155">
        <f ca="1"/>
        <v>38281.292043150133</v>
      </c>
      <c r="G74" s="155">
        <f ca="1"/>
        <v>-10479.117162929988</v>
      </c>
      <c r="H74" s="53">
        <f t="shared" ca="1" si="12"/>
        <v>23685.624770614704</v>
      </c>
      <c r="I74" s="135"/>
      <c r="J74" s="135"/>
    </row>
    <row r="75" spans="2:10" ht="12.6" customHeight="1">
      <c r="C75" s="155">
        <f ca="1"/>
        <v>9859.4628385345768</v>
      </c>
      <c r="D75" s="155">
        <f ca="1"/>
        <v>-8974.2813021929614</v>
      </c>
      <c r="E75" s="155">
        <f ca="1"/>
        <v>2585.3900589015211</v>
      </c>
      <c r="F75" s="155">
        <f ca="1"/>
        <v>8651.7734564579459</v>
      </c>
      <c r="G75" s="155">
        <f ca="1"/>
        <v>-57442.272338933719</v>
      </c>
      <c r="H75" s="53">
        <f t="shared" ca="1" si="12"/>
        <v>-45319.92728723264</v>
      </c>
      <c r="I75" s="135"/>
      <c r="J75" s="135"/>
    </row>
    <row r="76" spans="2:10" ht="12.6" customHeight="1">
      <c r="B76" s="110">
        <f t="array" aca="1" ref="B76" ca="1">SQRT(SUMSQ(C76:G76))</f>
        <v>153842.06882280961</v>
      </c>
      <c r="C76" s="48">
        <f ca="1">SUM(C71:C75)</f>
        <v>65677.215436022496</v>
      </c>
      <c r="D76" s="48">
        <f t="shared" ref="D76" ca="1" si="13">SUM(D71:D75)</f>
        <v>-76516.433008887558</v>
      </c>
      <c r="E76" s="48">
        <f t="shared" ref="E76" ca="1" si="14">SUM(E71:E75)</f>
        <v>32832.706814746867</v>
      </c>
      <c r="F76" s="48">
        <f t="shared" ref="F76" ca="1" si="15">SUM(F71:F75)</f>
        <v>57262.091615140693</v>
      </c>
      <c r="G76" s="48">
        <f t="shared" ref="G76" ca="1" si="16">SUM(G71:G75)</f>
        <v>-95614.785566484992</v>
      </c>
      <c r="H76" s="110">
        <f ca="1">SQRT(SUMSQ(H71:H75))</f>
        <v>76044.372673336053</v>
      </c>
      <c r="I76" s="163" t="str">
        <f t="shared" ref="I76" si="17">form(H76)</f>
        <v>=RACINE(SOMME.CARRES(H71:H75))</v>
      </c>
      <c r="J76" s="135"/>
    </row>
    <row r="77" spans="2:10" ht="12.6" customHeight="1">
      <c r="B77" s="43" t="s">
        <v>14</v>
      </c>
      <c r="C77" s="43" t="s">
        <v>26</v>
      </c>
      <c r="F77" s="36" t="s">
        <v>51</v>
      </c>
      <c r="G77" s="107">
        <v>1000</v>
      </c>
      <c r="H77" s="36" t="str">
        <f>F77</f>
        <v>VAR MARGINALE</v>
      </c>
    </row>
    <row r="78" spans="2:10" ht="12.6" customHeight="1" thickBot="1">
      <c r="B78" s="36" t="s">
        <v>32</v>
      </c>
      <c r="D78" s="36" t="s">
        <v>14</v>
      </c>
      <c r="E78" s="36" t="s">
        <v>15</v>
      </c>
      <c r="F78" s="36" t="s">
        <v>52</v>
      </c>
      <c r="G78" s="57">
        <f t="array" ref="G78">ic*SQRT(MMULT(C86:G86,MMULT(vcv,TRANSPOSE(C86:G86))))</f>
        <v>76044.372673336038</v>
      </c>
      <c r="H78" s="36" t="s">
        <v>20</v>
      </c>
    </row>
    <row r="79" spans="2:10" ht="12.6" customHeight="1" thickBot="1">
      <c r="B79" s="134">
        <f t="array" ref="B79:B83">ic*ic*MMULT(vcv,C79:C83)/Parametrique!H22</f>
        <v>1.1646133487843702E-3</v>
      </c>
      <c r="C79" s="48">
        <f t="array" ref="C79:C83">TRANSPOSE(C7:G7)</f>
        <v>4586008.5049612271</v>
      </c>
      <c r="D79" s="154">
        <f>B79*C79</f>
        <v>5340.9267225164976</v>
      </c>
      <c r="E79" s="152">
        <f>D79/$D$84</f>
        <v>7.0234345221829073E-2</v>
      </c>
      <c r="F79" s="71">
        <f>B79*$G$77</f>
        <v>1.1646133487843702</v>
      </c>
      <c r="G79" s="48">
        <f t="array" ref="G79">ic*SQRT(MMULT(C87:G87,MMULT(vcv,TRANSPOSE(C87:G87))))</f>
        <v>76045.537895362111</v>
      </c>
      <c r="H79" s="71">
        <f>G79-$D$84</f>
        <v>1.1652220262185438</v>
      </c>
    </row>
    <row r="80" spans="2:10" ht="12.6" customHeight="1" thickBot="1">
      <c r="B80" s="134">
        <v>-5.5826626550123694E-3</v>
      </c>
      <c r="C80" s="48">
        <v>-5071965.5557183595</v>
      </c>
      <c r="D80" s="154">
        <f>B80*C80</f>
        <v>28315.072695417944</v>
      </c>
      <c r="E80" s="152">
        <f>D80/$D$84</f>
        <v>0.37234934946535903</v>
      </c>
      <c r="F80" s="71">
        <f>B80*$G$77</f>
        <v>-5.5826626550123697</v>
      </c>
      <c r="G80" s="48">
        <f t="array" ref="G80">ic*SQRT(MMULT(C88:G88,MMULT(vcv,TRANSPOSE(C88:G88))))</f>
        <v>76038.79048744023</v>
      </c>
      <c r="H80" s="71">
        <f>G80-$D$84</f>
        <v>-5.5821858956624055</v>
      </c>
    </row>
    <row r="81" spans="2:9" ht="12.6" customHeight="1" thickBot="1">
      <c r="B81" s="134">
        <v>2.9723683685746603E-3</v>
      </c>
      <c r="C81" s="48">
        <v>2392753.375491369</v>
      </c>
      <c r="D81" s="154">
        <f>B81*C81</f>
        <v>7112.1444471107925</v>
      </c>
      <c r="E81" s="152">
        <f>D81/$D$84</f>
        <v>9.3526242601309359E-2</v>
      </c>
      <c r="F81" s="71">
        <f>B81*$G$77</f>
        <v>2.9723683685746605</v>
      </c>
      <c r="G81" s="48">
        <f t="array" ref="G81">ic*SQRT(MMULT(C89:G89,MMULT(vcv,TRANSPOSE(C89:G89))))</f>
        <v>76047.345750186098</v>
      </c>
      <c r="H81" s="71">
        <f>G81-$D$84</f>
        <v>2.9730768502049614</v>
      </c>
    </row>
    <row r="82" spans="2:9" ht="12.6" customHeight="1" thickBot="1">
      <c r="B82" s="134">
        <v>9.7826357814350187E-4</v>
      </c>
      <c r="C82" s="48">
        <v>4573031.3100210363</v>
      </c>
      <c r="D82" s="154">
        <f>B82*C82</f>
        <v>4473.6299723034444</v>
      </c>
      <c r="E82" s="152">
        <f>D82/$D$84</f>
        <v>5.8829204779173264E-2</v>
      </c>
      <c r="F82" s="71">
        <f>B82*$G$77</f>
        <v>0.97826357814350184</v>
      </c>
      <c r="G82" s="48">
        <f t="array" ref="G82">ic*SQRT(MMULT(C90:G90,MMULT(vcv,TRANSPOSE(C90:G90))))</f>
        <v>76045.351430052717</v>
      </c>
      <c r="H82" s="71">
        <f>G82-$D$84</f>
        <v>0.97875671682413667</v>
      </c>
    </row>
    <row r="83" spans="2:9" ht="12.6" customHeight="1" thickBot="1">
      <c r="B83" s="134">
        <v>-5.561137432200703E-3</v>
      </c>
      <c r="C83" s="48">
        <v>-5538902.6456405576</v>
      </c>
      <c r="D83" s="154">
        <f>B83*C83</f>
        <v>30802.59883598721</v>
      </c>
      <c r="E83" s="152">
        <f>D83/$D$84</f>
        <v>0.40506085793232927</v>
      </c>
      <c r="F83" s="71">
        <f>B83*$G$77</f>
        <v>-5.5611374322007032</v>
      </c>
      <c r="G83" s="48">
        <f t="array" ref="G83">ic*SQRT(MMULT(C91:G91,MMULT(vcv,TRANSPOSE(C91:G91))))</f>
        <v>76038.812121951371</v>
      </c>
      <c r="H83" s="71">
        <f>G83-$D$84</f>
        <v>-5.5605513845221139</v>
      </c>
    </row>
    <row r="84" spans="2:9" ht="12.6" customHeight="1">
      <c r="D84" s="110">
        <f>SUM(D79:D83)</f>
        <v>76044.372673335893</v>
      </c>
      <c r="E84" s="52">
        <f>SUM(E79:E83)</f>
        <v>1</v>
      </c>
    </row>
    <row r="85" spans="2:9" ht="12.6" customHeight="1">
      <c r="B85" s="36" t="s">
        <v>50</v>
      </c>
    </row>
    <row r="86" spans="2:9" ht="12.6" customHeight="1">
      <c r="B86" s="36">
        <f t="array" ref="B86:B90">mprod(vcv,mtran(MPeuro))</f>
        <v>32.733642248932654</v>
      </c>
      <c r="C86" s="48">
        <f>C7</f>
        <v>4586008.5049612271</v>
      </c>
      <c r="D86" s="48">
        <f>D7</f>
        <v>-5071965.5557183595</v>
      </c>
      <c r="E86" s="48">
        <f>E7</f>
        <v>2392753.375491369</v>
      </c>
      <c r="F86" s="48">
        <f>F7</f>
        <v>4573031.3100210363</v>
      </c>
      <c r="G86" s="48">
        <f>G7</f>
        <v>-5538902.6456405576</v>
      </c>
    </row>
    <row r="87" spans="2:9" ht="12.6" customHeight="1">
      <c r="B87" s="36">
        <v>-156.91120347916103</v>
      </c>
      <c r="C87" s="59">
        <f>C86+$G$77</f>
        <v>4587008.5049612271</v>
      </c>
      <c r="D87" s="48">
        <f>D86</f>
        <v>-5071965.5557183595</v>
      </c>
      <c r="E87" s="48">
        <f t="shared" ref="E87:G91" si="18">E86</f>
        <v>2392753.375491369</v>
      </c>
      <c r="F87" s="48">
        <f t="shared" si="18"/>
        <v>4573031.3100210363</v>
      </c>
      <c r="G87" s="48">
        <f t="shared" si="18"/>
        <v>-5538902.6456405576</v>
      </c>
    </row>
    <row r="88" spans="2:9" ht="12.6" customHeight="1">
      <c r="B88" s="36">
        <v>83.543987290309772</v>
      </c>
      <c r="C88" s="48">
        <f>C87-$G$77</f>
        <v>4586008.5049612271</v>
      </c>
      <c r="D88" s="59">
        <f>D87+$G$77</f>
        <v>-5070965.5557183595</v>
      </c>
      <c r="E88" s="48">
        <f t="shared" si="18"/>
        <v>2392753.375491369</v>
      </c>
      <c r="F88" s="48">
        <f t="shared" si="18"/>
        <v>4573031.3100210363</v>
      </c>
      <c r="G88" s="48">
        <f t="shared" si="18"/>
        <v>-5538902.6456405576</v>
      </c>
    </row>
    <row r="89" spans="2:9" ht="12.6" customHeight="1">
      <c r="B89" s="36">
        <v>27.495932470235758</v>
      </c>
      <c r="C89" s="48">
        <f>C88</f>
        <v>4586008.5049612271</v>
      </c>
      <c r="D89" s="48">
        <f>D88-$G$77</f>
        <v>-5071965.5557183595</v>
      </c>
      <c r="E89" s="59">
        <f>E88+$G$77</f>
        <v>2393753.375491369</v>
      </c>
      <c r="F89" s="48">
        <f t="shared" si="18"/>
        <v>4573031.3100210363</v>
      </c>
      <c r="G89" s="48">
        <f t="shared" si="18"/>
        <v>-5538902.6456405576</v>
      </c>
    </row>
    <row r="90" spans="2:9" ht="12.6" customHeight="1">
      <c r="B90" s="36">
        <v>-156.3061967242744</v>
      </c>
      <c r="C90" s="48">
        <f>C89</f>
        <v>4586008.5049612271</v>
      </c>
      <c r="D90" s="48">
        <f>D89</f>
        <v>-5071965.5557183595</v>
      </c>
      <c r="E90" s="48">
        <f>E89-$G$77</f>
        <v>2392753.375491369</v>
      </c>
      <c r="F90" s="59">
        <f>F89+$G$77</f>
        <v>4574031.3100210363</v>
      </c>
      <c r="G90" s="48">
        <f t="shared" si="18"/>
        <v>-5538902.6456405576</v>
      </c>
    </row>
    <row r="91" spans="2:9" ht="12.6" customHeight="1">
      <c r="B91" s="36">
        <f t="array" ref="B91">mquadprod(mtran(MPeuro),vcv)</f>
        <v>2137369705.3461885</v>
      </c>
      <c r="C91" s="48">
        <f>C90</f>
        <v>4586008.5049612271</v>
      </c>
      <c r="D91" s="48">
        <f>D90</f>
        <v>-5071965.5557183595</v>
      </c>
      <c r="E91" s="48">
        <f t="shared" si="18"/>
        <v>2392753.375491369</v>
      </c>
      <c r="F91" s="48">
        <f>F90-$G$77</f>
        <v>4573031.3100210363</v>
      </c>
      <c r="G91" s="59">
        <f>G90+$G$77</f>
        <v>-5537902.6456405576</v>
      </c>
    </row>
    <row r="93" spans="2:9" ht="12.6" customHeight="1" thickBot="1">
      <c r="B93" s="44" t="s">
        <v>33</v>
      </c>
      <c r="C93" s="44" t="s">
        <v>34</v>
      </c>
      <c r="D93" s="44" t="s">
        <v>23</v>
      </c>
      <c r="E93" s="44" t="s">
        <v>22</v>
      </c>
      <c r="F93" s="44"/>
      <c r="G93" s="44" t="s">
        <v>21</v>
      </c>
      <c r="I93" s="44" t="s">
        <v>53</v>
      </c>
    </row>
    <row r="94" spans="2:9" ht="12.6" customHeight="1" thickBot="1">
      <c r="B94" s="53"/>
      <c r="C94" s="70">
        <f t="array" aca="1" ref="C94:C98" ca="1">MMULT(TRANSPOSE(passage),C79:C83)</f>
        <v>-1406554.3033615798</v>
      </c>
      <c r="D94" s="51">
        <f ca="1">C47</f>
        <v>8.2502809345137828E-5</v>
      </c>
      <c r="E94" s="50">
        <f ca="1">SQRT(D94)</f>
        <v>9.0831057103359664E-3</v>
      </c>
      <c r="F94" s="54">
        <f ca="1">D94*C94*C94*ic*ic</f>
        <v>441607314.70296156</v>
      </c>
      <c r="G94" s="70">
        <f ca="1">C94*E94*ic</f>
        <v>-21014.45489902038</v>
      </c>
      <c r="H94" s="36">
        <f ca="1">G94/ic</f>
        <v>-12775.881424761192</v>
      </c>
      <c r="I94" s="70">
        <f ca="1">G94</f>
        <v>-21014.45489902038</v>
      </c>
    </row>
    <row r="95" spans="2:9" ht="12.6" customHeight="1" thickBot="1">
      <c r="B95" s="53"/>
      <c r="C95" s="70">
        <f ca="1"/>
        <v>3802937.6571530332</v>
      </c>
      <c r="D95" s="51">
        <f ca="1">D47</f>
        <v>3.8370484962214836E-5</v>
      </c>
      <c r="E95" s="50">
        <f ca="1">SQRT(D95)</f>
        <v>6.194391411770396E-3</v>
      </c>
      <c r="F95" s="54">
        <f ca="1">D95*C95*C95*ic*ic</f>
        <v>1501378573.650583</v>
      </c>
      <c r="G95" s="70">
        <f ca="1">C95*E95*ic</f>
        <v>38747.626684102637</v>
      </c>
      <c r="H95" s="36">
        <f ca="1">G95/ic</f>
        <v>23556.884362966975</v>
      </c>
      <c r="I95" s="70">
        <f ca="1">SQRT(SUMSQ($G$94:G95))</f>
        <v>44079.313610281461</v>
      </c>
    </row>
    <row r="96" spans="2:9" ht="12.6" customHeight="1" thickBot="1">
      <c r="B96" s="53"/>
      <c r="C96" s="70">
        <f ca="1"/>
        <v>-780797.86122693145</v>
      </c>
      <c r="D96" s="51">
        <f ca="1">E47</f>
        <v>2.6770210111997038E-5</v>
      </c>
      <c r="E96" s="50">
        <f ca="1">SQRT(D96)</f>
        <v>5.1739936327750771E-3</v>
      </c>
      <c r="F96" s="54">
        <f ca="1">D96*C96*C96*ic*ic</f>
        <v>44155369.514488809</v>
      </c>
      <c r="G96" s="70">
        <f ca="1">C96*E96*ic</f>
        <v>-6644.9506781080636</v>
      </c>
      <c r="H96" s="36">
        <f ca="1">G96/ic</f>
        <v>-4039.8431624725422</v>
      </c>
      <c r="I96" s="70">
        <f ca="1">SQRT(SUMSQ($G$94:G96))</f>
        <v>44577.362616781553</v>
      </c>
    </row>
    <row r="97" spans="2:9" ht="12.6" customHeight="1" thickBot="1">
      <c r="B97" s="53"/>
      <c r="C97" s="70">
        <f ca="1"/>
        <v>786092.3200431508</v>
      </c>
      <c r="D97" s="51">
        <f ca="1">F47</f>
        <v>2.4874738526954289E-5</v>
      </c>
      <c r="E97" s="50">
        <f ca="1">SQRT(D97)</f>
        <v>4.9874581228271271E-3</v>
      </c>
      <c r="F97" s="54">
        <f ca="1">D97*C97*C97*ic*ic</f>
        <v>41587244.390690692</v>
      </c>
      <c r="G97" s="70">
        <f ca="1">C97*E97*ic</f>
        <v>6448.8172861921503</v>
      </c>
      <c r="H97" s="36">
        <f ca="1">G97/ic</f>
        <v>3920.602526891234</v>
      </c>
      <c r="I97" s="70">
        <f ca="1">SQRT(SUMSQ($G$94:G97))</f>
        <v>45041.408750823102</v>
      </c>
    </row>
    <row r="98" spans="2:9" ht="12.6" customHeight="1" thickBot="1">
      <c r="B98" s="53"/>
      <c r="C98" s="70">
        <f ca="1"/>
        <v>9295446.1395883113</v>
      </c>
      <c r="D98" s="51">
        <f ca="1">G47</f>
        <v>1.6058366758477539E-5</v>
      </c>
      <c r="E98" s="50">
        <f ca="1">SQRT(D98)</f>
        <v>4.0072892032491916E-3</v>
      </c>
      <c r="F98" s="54">
        <f ca="1">D98*C98*C98*ic*ic</f>
        <v>3754018113.0224934</v>
      </c>
      <c r="G98" s="70">
        <f ca="1">C98*E98*ic</f>
        <v>61270.042541379829</v>
      </c>
      <c r="H98" s="36">
        <f ca="1">G98/ic</f>
        <v>37249.540954556614</v>
      </c>
      <c r="I98" s="70">
        <f ca="1">SQRT(SUMSQ($G$94:G98))</f>
        <v>76044.372673336038</v>
      </c>
    </row>
    <row r="100" spans="2:9" ht="12.6" customHeight="1">
      <c r="G100" s="110">
        <f ca="1">SQRT(SUMSQ(G94:G98))</f>
        <v>76044.372673336038</v>
      </c>
      <c r="H100" s="163" t="str">
        <f t="shared" ref="H100" si="19">form(G100)</f>
        <v>=RACINE(SOMME.CARRES(G94:G98))</v>
      </c>
    </row>
    <row r="102" spans="2:9" ht="12.6" customHeight="1">
      <c r="B102" s="36">
        <f t="array" aca="1" ref="B102" ca="1">MMULT(TRANSPOSE(C79:C83),MMULT(C114:G118,C79:C83))</f>
        <v>607245492165.17383</v>
      </c>
      <c r="D102" s="36" t="s">
        <v>9</v>
      </c>
      <c r="E102" s="36">
        <f>MDETERM(C32:G36)</f>
        <v>3.3851483214069198E-23</v>
      </c>
      <c r="F102" s="36">
        <f ca="1">MDETERM(C50:G54)</f>
        <v>1.0000000000000002</v>
      </c>
    </row>
    <row r="103" spans="2:9" ht="12.6" customHeight="1">
      <c r="B103" s="38">
        <f ca="1">SQRT(B102)*ic</f>
        <v>1281767.945595626</v>
      </c>
      <c r="E103" s="36">
        <f ca="1">MDETERM(C107:G111)</f>
        <v>3.3851483214069198E-23</v>
      </c>
    </row>
    <row r="104" spans="2:9" ht="12.6" customHeight="1">
      <c r="E104" s="36">
        <f ca="1">PRODUCT(C47:G47)</f>
        <v>3.3851483214069198E-23</v>
      </c>
    </row>
    <row r="105" spans="2:9" ht="12.6" customHeight="1">
      <c r="B105" s="43" t="s">
        <v>19</v>
      </c>
    </row>
    <row r="106" spans="2:9" ht="12.6" customHeight="1">
      <c r="C106" s="2" t="str">
        <f>C38</f>
        <v>USD</v>
      </c>
      <c r="D106" s="2" t="str">
        <f>D38</f>
        <v>GBP</v>
      </c>
      <c r="E106" s="2" t="str">
        <f>E38</f>
        <v>CHF</v>
      </c>
      <c r="F106" s="2" t="str">
        <f>F38</f>
        <v>DKK</v>
      </c>
      <c r="G106" s="2" t="str">
        <f>G38</f>
        <v>SGD</v>
      </c>
    </row>
    <row r="107" spans="2:9" ht="12.6" customHeight="1">
      <c r="B107" s="37" t="str">
        <f>B32</f>
        <v>USD</v>
      </c>
      <c r="C107" s="78">
        <f ca="1">C47</f>
        <v>8.2502809345137828E-5</v>
      </c>
      <c r="D107" s="75">
        <v>0</v>
      </c>
      <c r="E107" s="75">
        <v>0</v>
      </c>
      <c r="F107" s="75">
        <v>0</v>
      </c>
      <c r="G107" s="75">
        <v>0</v>
      </c>
    </row>
    <row r="108" spans="2:9" ht="12.6" customHeight="1">
      <c r="B108" s="37" t="str">
        <f>B33</f>
        <v>GBP</v>
      </c>
      <c r="C108" s="75">
        <v>0</v>
      </c>
      <c r="D108" s="78">
        <f ca="1">D47</f>
        <v>3.8370484962214836E-5</v>
      </c>
      <c r="E108" s="75">
        <v>0</v>
      </c>
      <c r="F108" s="75">
        <v>0</v>
      </c>
      <c r="G108" s="75">
        <v>0</v>
      </c>
    </row>
    <row r="109" spans="2:9" ht="12.6" customHeight="1">
      <c r="B109" s="37" t="str">
        <f>B34</f>
        <v>CHF</v>
      </c>
      <c r="C109" s="75">
        <v>0</v>
      </c>
      <c r="D109" s="75">
        <v>0</v>
      </c>
      <c r="E109" s="78">
        <f ca="1">E47</f>
        <v>2.6770210111997038E-5</v>
      </c>
      <c r="F109" s="75">
        <v>0</v>
      </c>
      <c r="G109" s="75">
        <v>0</v>
      </c>
    </row>
    <row r="110" spans="2:9" ht="12.6" customHeight="1">
      <c r="B110" s="37" t="str">
        <f>B35</f>
        <v>DKK</v>
      </c>
      <c r="C110" s="75">
        <v>0</v>
      </c>
      <c r="D110" s="75">
        <v>0</v>
      </c>
      <c r="E110" s="75">
        <v>0</v>
      </c>
      <c r="F110" s="78">
        <f ca="1">F47</f>
        <v>2.4874738526954289E-5</v>
      </c>
      <c r="G110" s="75">
        <v>0</v>
      </c>
    </row>
    <row r="111" spans="2:9" ht="12.6" customHeight="1">
      <c r="B111" s="37" t="str">
        <f>B36</f>
        <v>SGD</v>
      </c>
      <c r="C111" s="75">
        <v>0</v>
      </c>
      <c r="D111" s="75">
        <v>0</v>
      </c>
      <c r="E111" s="75">
        <v>0</v>
      </c>
      <c r="F111" s="75">
        <v>0</v>
      </c>
      <c r="G111" s="78">
        <f ca="1">G47</f>
        <v>1.6058366758477539E-5</v>
      </c>
    </row>
    <row r="112" spans="2:9" ht="12.6" customHeight="1">
      <c r="B112" s="37" t="s">
        <v>89</v>
      </c>
    </row>
    <row r="113" spans="2:15" ht="12.6" customHeight="1">
      <c r="C113" s="2" t="str">
        <f>C106</f>
        <v>USD</v>
      </c>
      <c r="D113" s="2" t="str">
        <f t="shared" ref="D113:G113" si="20">D106</f>
        <v>GBP</v>
      </c>
      <c r="E113" s="2" t="str">
        <f t="shared" si="20"/>
        <v>CHF</v>
      </c>
      <c r="F113" s="2" t="str">
        <f t="shared" si="20"/>
        <v>DKK</v>
      </c>
      <c r="G113" s="2" t="str">
        <f t="shared" si="20"/>
        <v>SGD</v>
      </c>
    </row>
    <row r="114" spans="2:15" ht="12.6" customHeight="1">
      <c r="B114" s="37" t="str">
        <f>B107</f>
        <v>USD</v>
      </c>
      <c r="C114" s="78">
        <f ca="1">SQRT(C107)</f>
        <v>9.0831057103359664E-3</v>
      </c>
      <c r="D114" s="75">
        <f>D107</f>
        <v>0</v>
      </c>
      <c r="E114" s="75">
        <f>E107</f>
        <v>0</v>
      </c>
      <c r="F114" s="75">
        <f>F107</f>
        <v>0</v>
      </c>
      <c r="G114" s="75">
        <f>G107</f>
        <v>0</v>
      </c>
    </row>
    <row r="115" spans="2:15" ht="12.6" customHeight="1">
      <c r="B115" s="37" t="str">
        <f t="shared" ref="B115:C118" si="21">B108</f>
        <v>GBP</v>
      </c>
      <c r="C115" s="75">
        <f t="shared" si="21"/>
        <v>0</v>
      </c>
      <c r="D115" s="78">
        <f ca="1">SQRT(D108)</f>
        <v>6.194391411770396E-3</v>
      </c>
      <c r="E115" s="75">
        <f>E108</f>
        <v>0</v>
      </c>
      <c r="F115" s="75">
        <f>F108</f>
        <v>0</v>
      </c>
      <c r="G115" s="75">
        <f>G108</f>
        <v>0</v>
      </c>
    </row>
    <row r="116" spans="2:15" ht="12.6" customHeight="1">
      <c r="B116" s="37" t="str">
        <f t="shared" si="21"/>
        <v>CHF</v>
      </c>
      <c r="C116" s="75">
        <f t="shared" si="21"/>
        <v>0</v>
      </c>
      <c r="D116" s="75">
        <f>D109</f>
        <v>0</v>
      </c>
      <c r="E116" s="78">
        <f ca="1">SQRT(E109)</f>
        <v>5.1739936327750771E-3</v>
      </c>
      <c r="F116" s="75">
        <f>F109</f>
        <v>0</v>
      </c>
      <c r="G116" s="75">
        <f>G109</f>
        <v>0</v>
      </c>
    </row>
    <row r="117" spans="2:15" ht="12.6" customHeight="1">
      <c r="B117" s="37" t="str">
        <f t="shared" si="21"/>
        <v>DKK</v>
      </c>
      <c r="C117" s="75">
        <f t="shared" si="21"/>
        <v>0</v>
      </c>
      <c r="D117" s="75">
        <f>D110</f>
        <v>0</v>
      </c>
      <c r="E117" s="75">
        <f>E110</f>
        <v>0</v>
      </c>
      <c r="F117" s="78">
        <f ca="1">SQRT(F110)</f>
        <v>4.9874581228271271E-3</v>
      </c>
      <c r="G117" s="75">
        <f>G110</f>
        <v>0</v>
      </c>
      <c r="H117" s="55"/>
    </row>
    <row r="118" spans="2:15" ht="12.6" customHeight="1">
      <c r="B118" s="37" t="str">
        <f t="shared" si="21"/>
        <v>SGD</v>
      </c>
      <c r="C118" s="75">
        <f t="shared" si="21"/>
        <v>0</v>
      </c>
      <c r="D118" s="75">
        <f>D111</f>
        <v>0</v>
      </c>
      <c r="E118" s="75">
        <f>E111</f>
        <v>0</v>
      </c>
      <c r="F118" s="75">
        <f>F111</f>
        <v>0</v>
      </c>
      <c r="G118" s="78">
        <f ca="1">SQRT(G111)</f>
        <v>4.0072892032491916E-3</v>
      </c>
      <c r="H118" s="55"/>
    </row>
    <row r="119" spans="2:15" ht="12.6" customHeight="1">
      <c r="B119" s="58" t="str">
        <f>B112</f>
        <v>Matrice Diagonale Racine Carrée</v>
      </c>
      <c r="C119" s="55"/>
      <c r="D119" s="55"/>
      <c r="E119" s="55"/>
      <c r="F119" s="55"/>
      <c r="G119" s="55"/>
      <c r="H119" s="55"/>
    </row>
    <row r="120" spans="2:15" ht="12.6" customHeight="1">
      <c r="C120" s="2" t="str">
        <f>C113</f>
        <v>USD</v>
      </c>
      <c r="D120" s="2" t="str">
        <f t="shared" ref="D120:G120" si="22">D113</f>
        <v>GBP</v>
      </c>
      <c r="E120" s="2" t="str">
        <f t="shared" si="22"/>
        <v>CHF</v>
      </c>
      <c r="F120" s="2" t="str">
        <f t="shared" si="22"/>
        <v>DKK</v>
      </c>
      <c r="G120" s="2" t="str">
        <f t="shared" si="22"/>
        <v>SGD</v>
      </c>
      <c r="H120" s="55"/>
    </row>
    <row r="121" spans="2:15" ht="12.6" customHeight="1">
      <c r="B121" s="58" t="str">
        <f>B114</f>
        <v>USD</v>
      </c>
      <c r="C121" s="77">
        <f t="array" aca="1" ref="C121:G125" ca="1">MMULT(passage,MMULT(C114:G118,MINVERSE(passage)))</f>
        <v>5.6188372199382497E-3</v>
      </c>
      <c r="D121" s="77">
        <f ca="1"/>
        <v>1.0497799057663779E-3</v>
      </c>
      <c r="E121" s="77">
        <f ca="1"/>
        <v>5.5116548164824955E-4</v>
      </c>
      <c r="F121" s="77">
        <f ca="1"/>
        <v>1.7985130019274216E-4</v>
      </c>
      <c r="G121" s="77">
        <f ca="1"/>
        <v>1.307046811008472E-3</v>
      </c>
      <c r="H121" s="55"/>
    </row>
    <row r="122" spans="2:15" ht="12.6" customHeight="1">
      <c r="B122" s="58" t="str">
        <f t="shared" ref="B122:B125" si="23">B115</f>
        <v>GBP</v>
      </c>
      <c r="C122" s="77">
        <f ca="1"/>
        <v>1.0497799057663779E-3</v>
      </c>
      <c r="D122" s="77">
        <f ca="1"/>
        <v>5.9410346179006044E-3</v>
      </c>
      <c r="E122" s="77">
        <f ca="1"/>
        <v>2.7692759151915847E-4</v>
      </c>
      <c r="F122" s="77">
        <f ca="1"/>
        <v>8.2827354600269057E-4</v>
      </c>
      <c r="G122" s="77">
        <f ca="1"/>
        <v>1.075712279436707E-3</v>
      </c>
      <c r="H122" s="55"/>
    </row>
    <row r="123" spans="2:15" ht="12.6" customHeight="1">
      <c r="B123" s="58" t="str">
        <f t="shared" si="23"/>
        <v>CHF</v>
      </c>
      <c r="C123" s="77">
        <f ca="1"/>
        <v>5.5116548164824944E-4</v>
      </c>
      <c r="D123" s="77">
        <f ca="1"/>
        <v>2.7692759151915912E-4</v>
      </c>
      <c r="E123" s="77">
        <f ca="1"/>
        <v>6.4921650476404821E-3</v>
      </c>
      <c r="F123" s="77">
        <f ca="1"/>
        <v>3.6505665382457271E-4</v>
      </c>
      <c r="G123" s="77">
        <f ca="1"/>
        <v>6.5690244785180589E-4</v>
      </c>
      <c r="H123" s="55"/>
    </row>
    <row r="124" spans="2:15" ht="12.6" customHeight="1">
      <c r="B124" s="58" t="str">
        <f t="shared" si="23"/>
        <v>DKK</v>
      </c>
      <c r="C124" s="77">
        <f ca="1"/>
        <v>1.7985130019274173E-4</v>
      </c>
      <c r="D124" s="77">
        <f ca="1"/>
        <v>8.2827354600269133E-4</v>
      </c>
      <c r="E124" s="77">
        <f ca="1"/>
        <v>3.6505665382457282E-4</v>
      </c>
      <c r="F124" s="77">
        <f ca="1"/>
        <v>5.089266058826902E-3</v>
      </c>
      <c r="G124" s="77">
        <f ca="1"/>
        <v>1.1502009114786305E-3</v>
      </c>
      <c r="H124" s="55"/>
    </row>
    <row r="125" spans="2:15" ht="12.6" customHeight="1">
      <c r="B125" s="58" t="str">
        <f t="shared" si="23"/>
        <v>SGD</v>
      </c>
      <c r="C125" s="77">
        <f ca="1"/>
        <v>1.3070468110084714E-3</v>
      </c>
      <c r="D125" s="77">
        <f ca="1"/>
        <v>1.0757122794367072E-3</v>
      </c>
      <c r="E125" s="77">
        <f ca="1"/>
        <v>6.569024478518061E-4</v>
      </c>
      <c r="F125" s="77">
        <f ca="1"/>
        <v>1.1502009114786301E-3</v>
      </c>
      <c r="G125" s="77">
        <f ca="1"/>
        <v>6.3049351366515193E-3</v>
      </c>
      <c r="H125" s="55"/>
    </row>
    <row r="127" spans="2:15" ht="12.6" customHeight="1">
      <c r="B127" s="44" t="s">
        <v>67</v>
      </c>
    </row>
    <row r="128" spans="2:15" ht="12.6" customHeight="1">
      <c r="B128" s="36" t="s">
        <v>68</v>
      </c>
      <c r="C128" s="48">
        <f>SUM(C133:C137)</f>
        <v>940924.98911471479</v>
      </c>
      <c r="E128" s="36">
        <f>SUM(E133:E137)</f>
        <v>0</v>
      </c>
      <c r="F128" s="48">
        <f>SUM(F133:F137)</f>
        <v>940924.98911471479</v>
      </c>
      <c r="G128" s="112">
        <f>G133</f>
        <v>6.2343538868742023E-3</v>
      </c>
      <c r="H128" s="110">
        <f>F128*G128</f>
        <v>5866.059363144389</v>
      </c>
      <c r="I128" s="48">
        <f ca="1">SUM(I133:I137)</f>
        <v>658059.8104854445</v>
      </c>
      <c r="L128" s="48">
        <f>SUM(L133:L137)</f>
        <v>-940924.98911471479</v>
      </c>
      <c r="M128" s="48">
        <f>SUM(M133:M137)</f>
        <v>-940924.98911471479</v>
      </c>
      <c r="N128" s="112">
        <f>N133</f>
        <v>-6.2343538868742023E-3</v>
      </c>
      <c r="O128" s="36">
        <f>N128*L128</f>
        <v>5866.059363144389</v>
      </c>
    </row>
    <row r="130" spans="1:17" ht="12.6" customHeight="1">
      <c r="E130" s="36" t="s">
        <v>69</v>
      </c>
      <c r="F130" s="36" t="s">
        <v>70</v>
      </c>
      <c r="G130" s="36" t="s">
        <v>70</v>
      </c>
      <c r="H130" s="36" t="s">
        <v>70</v>
      </c>
      <c r="I130" s="36" t="s">
        <v>70</v>
      </c>
      <c r="J130" s="36" t="s">
        <v>70</v>
      </c>
      <c r="L130" s="36" t="s">
        <v>74</v>
      </c>
      <c r="M130" s="36" t="s">
        <v>74</v>
      </c>
      <c r="N130" s="36" t="s">
        <v>75</v>
      </c>
      <c r="O130" s="36" t="s">
        <v>76</v>
      </c>
    </row>
    <row r="131" spans="1:17" ht="12.6" customHeight="1">
      <c r="B131" s="36" t="s">
        <v>72</v>
      </c>
      <c r="C131" s="36" t="s">
        <v>27</v>
      </c>
      <c r="D131" s="36" t="s">
        <v>32</v>
      </c>
      <c r="F131" s="36" t="s">
        <v>27</v>
      </c>
      <c r="G131" s="36" t="s">
        <v>32</v>
      </c>
      <c r="H131" s="36" t="s">
        <v>14</v>
      </c>
      <c r="I131" s="36" t="s">
        <v>71</v>
      </c>
      <c r="J131" s="36" t="s">
        <v>73</v>
      </c>
    </row>
    <row r="132" spans="1:17" ht="12.6" customHeight="1" thickBot="1"/>
    <row r="133" spans="1:17" ht="12.6" customHeight="1" thickBot="1">
      <c r="A133" s="48">
        <f>F133*C6</f>
        <v>287385.27100486885</v>
      </c>
      <c r="B133" s="111">
        <f ca="1">E94</f>
        <v>9.0831057103359664E-3</v>
      </c>
      <c r="C133" s="48">
        <f>C79</f>
        <v>4586008.5049612271</v>
      </c>
      <c r="D133" s="144">
        <f t="array" ref="D133:D137">ic*ic*MMULT(vcv,C133:C137)/C139</f>
        <v>1.1646133487843726E-3</v>
      </c>
      <c r="E133" s="48">
        <f>F133-C133</f>
        <v>-4346380.9964105152</v>
      </c>
      <c r="F133" s="57">
        <f>$C$128*I146</f>
        <v>239627.50855071197</v>
      </c>
      <c r="G133" s="145">
        <f t="array" ref="G133:G137">ic*ic*MMULT(vcv,F133:F137)/F139</f>
        <v>6.2343538868742023E-3</v>
      </c>
      <c r="H133" s="48">
        <f>G133*F133</f>
        <v>1493.9226893351122</v>
      </c>
      <c r="I133" s="146">
        <f t="array" aca="1" ref="I133:I137" ca="1">MMULT(TRANSPOSE(passage),F133:F137)</f>
        <v>356909.27870550047</v>
      </c>
      <c r="J133" s="48">
        <f ca="1">I133*B133*ic</f>
        <v>5332.3600251149073</v>
      </c>
      <c r="L133" s="48">
        <f>-C133</f>
        <v>-4586008.5049612271</v>
      </c>
      <c r="M133" s="48">
        <f>-F133</f>
        <v>-239627.50855071197</v>
      </c>
      <c r="N133" s="109">
        <f t="array" ref="N133:N137">ic*ic*MMULT(vcv,M133:M137)/M139</f>
        <v>-6.2343538868742023E-3</v>
      </c>
      <c r="O133" s="48">
        <f>N133*M133</f>
        <v>1493.9226893351122</v>
      </c>
      <c r="P133" s="70">
        <f t="array" aca="1" ref="P133:P137" ca="1">MMULT(TRANSPOSE(passage),M133:M137)</f>
        <v>-356909.27870550047</v>
      </c>
      <c r="Q133" s="48">
        <f ca="1">P133*B133*ic</f>
        <v>-5332.3600251149073</v>
      </c>
    </row>
    <row r="134" spans="1:17" ht="12.6" customHeight="1" thickBot="1">
      <c r="A134" s="48">
        <f>F134*D6</f>
        <v>125130.88508663015</v>
      </c>
      <c r="B134" s="111">
        <f ca="1">E95</f>
        <v>6.194391411770396E-3</v>
      </c>
      <c r="C134" s="48">
        <f>C80</f>
        <v>-5071965.5557183595</v>
      </c>
      <c r="D134" s="144">
        <v>-5.5826626550123815E-3</v>
      </c>
      <c r="E134" s="48">
        <f>F134-C134</f>
        <v>5213001.0088552348</v>
      </c>
      <c r="F134" s="57">
        <f>$C$128*I147</f>
        <v>141035.45313687561</v>
      </c>
      <c r="G134" s="145">
        <v>6.2343538868742006E-3</v>
      </c>
      <c r="H134" s="48">
        <f>G134*F134</f>
        <v>879.2649254509447</v>
      </c>
      <c r="I134" s="146">
        <f ca="1"/>
        <v>88910.401689345061</v>
      </c>
      <c r="J134" s="48">
        <f ca="1">I134*B134*ic</f>
        <v>905.89627376942269</v>
      </c>
      <c r="L134" s="48">
        <f>-C134</f>
        <v>5071965.5557183595</v>
      </c>
      <c r="M134" s="48">
        <f>-F134</f>
        <v>-141035.45313687561</v>
      </c>
      <c r="N134" s="109">
        <v>-6.2343538868742006E-3</v>
      </c>
      <c r="O134" s="48">
        <f>N134*M134</f>
        <v>879.2649254509447</v>
      </c>
      <c r="P134" s="70">
        <f ca="1"/>
        <v>-88910.401689345061</v>
      </c>
      <c r="Q134" s="48">
        <f ca="1">P134*B134*ic</f>
        <v>-905.89627376942269</v>
      </c>
    </row>
    <row r="135" spans="1:17" ht="12.6" customHeight="1" thickBot="1">
      <c r="A135" s="48">
        <f>F135*E6</f>
        <v>245816.50021282295</v>
      </c>
      <c r="B135" s="111">
        <f ca="1">E96</f>
        <v>5.1739936327750771E-3</v>
      </c>
      <c r="C135" s="48">
        <f>C81</f>
        <v>2392753.375491369</v>
      </c>
      <c r="D135" s="144">
        <v>2.9723683685746664E-3</v>
      </c>
      <c r="E135" s="48">
        <f>F135-C135</f>
        <v>-2182689.7109786165</v>
      </c>
      <c r="F135" s="57">
        <f>$C$128*I148</f>
        <v>210063.6645127525</v>
      </c>
      <c r="G135" s="145">
        <v>6.2343538868742006E-3</v>
      </c>
      <c r="H135" s="48">
        <f>G135*F135</f>
        <v>1309.6112233461165</v>
      </c>
      <c r="I135" s="146">
        <f ca="1"/>
        <v>43425.599776891395</v>
      </c>
      <c r="J135" s="48">
        <f ca="1">I135*B135*ic</f>
        <v>369.57192509629112</v>
      </c>
      <c r="L135" s="48">
        <f>-C135</f>
        <v>-2392753.375491369</v>
      </c>
      <c r="M135" s="48">
        <f>-F135</f>
        <v>-210063.6645127525</v>
      </c>
      <c r="N135" s="109">
        <v>-6.2343538868742006E-3</v>
      </c>
      <c r="O135" s="48">
        <f>N135*M135</f>
        <v>1309.6112233461165</v>
      </c>
      <c r="P135" s="70">
        <f ca="1"/>
        <v>-43425.599776891395</v>
      </c>
      <c r="Q135" s="48">
        <f ca="1">P135*B135*ic</f>
        <v>-369.57192509629112</v>
      </c>
    </row>
    <row r="136" spans="1:17" ht="12.6" customHeight="1" thickBot="1">
      <c r="A136" s="48">
        <f>F136*F6</f>
        <v>3436749.3598534865</v>
      </c>
      <c r="B136" s="111">
        <f ca="1">E97</f>
        <v>4.9874581228271271E-3</v>
      </c>
      <c r="C136" s="48">
        <f>C82</f>
        <v>4573031.3100210363</v>
      </c>
      <c r="D136" s="144">
        <v>9.7826357814350404E-4</v>
      </c>
      <c r="E136" s="48">
        <f>F136-C136</f>
        <v>-4223778.8116364861</v>
      </c>
      <c r="F136" s="57">
        <f>$C$128*I149</f>
        <v>349252.49838454992</v>
      </c>
      <c r="G136" s="145">
        <v>6.2343538868742006E-3</v>
      </c>
      <c r="H136" s="48">
        <f>G136*F136</f>
        <v>2177.3636708042441</v>
      </c>
      <c r="I136" s="146">
        <f ca="1"/>
        <v>-130060.72667256533</v>
      </c>
      <c r="J136" s="48">
        <f ca="1">I136*B136*ic</f>
        <v>-1066.971195412151</v>
      </c>
      <c r="L136" s="48">
        <f>-C136</f>
        <v>-4573031.3100210363</v>
      </c>
      <c r="M136" s="48">
        <f>-F136</f>
        <v>-349252.49838454992</v>
      </c>
      <c r="N136" s="109">
        <v>-6.2343538868742006E-3</v>
      </c>
      <c r="O136" s="48">
        <f>N136*M136</f>
        <v>2177.3636708042441</v>
      </c>
      <c r="P136" s="70">
        <f ca="1"/>
        <v>130060.72667256533</v>
      </c>
      <c r="Q136" s="48">
        <f ca="1">P136*B136*ic</f>
        <v>1066.971195412151</v>
      </c>
    </row>
    <row r="137" spans="1:17" ht="12.6" customHeight="1" thickBot="1">
      <c r="A137" s="48">
        <f>F137*G6</f>
        <v>1451.523707469086</v>
      </c>
      <c r="B137" s="111">
        <f ca="1">E98</f>
        <v>4.0072892032491916E-3</v>
      </c>
      <c r="C137" s="48">
        <f>C83</f>
        <v>-5538902.6456405576</v>
      </c>
      <c r="D137" s="144">
        <v>-5.5611374322007143E-3</v>
      </c>
      <c r="E137" s="48">
        <f>F137-C137</f>
        <v>5539848.5101703824</v>
      </c>
      <c r="F137" s="57">
        <f>$C$128*I150</f>
        <v>945.86452982476612</v>
      </c>
      <c r="G137" s="145">
        <v>6.2343538868741997E-3</v>
      </c>
      <c r="H137" s="48">
        <f>G137*F137</f>
        <v>5.8968542079694677</v>
      </c>
      <c r="I137" s="146">
        <f ca="1"/>
        <v>298875.25698627287</v>
      </c>
      <c r="J137" s="48">
        <f ca="1">I137*B137*ic</f>
        <v>1970.0076182600308</v>
      </c>
      <c r="L137" s="48">
        <f>-C137</f>
        <v>5538902.6456405576</v>
      </c>
      <c r="M137" s="48">
        <f>-F137</f>
        <v>-945.86452982476612</v>
      </c>
      <c r="N137" s="109">
        <v>-6.2343538868741997E-3</v>
      </c>
      <c r="O137" s="48">
        <f>N137*M137</f>
        <v>5.8968542079694677</v>
      </c>
      <c r="P137" s="70">
        <f ca="1"/>
        <v>-298875.25698627287</v>
      </c>
      <c r="Q137" s="48">
        <f ca="1">P137*B137*ic</f>
        <v>-1970.0076182600308</v>
      </c>
    </row>
    <row r="138" spans="1:17" ht="12.6" customHeight="1" thickBot="1"/>
    <row r="139" spans="1:17" ht="12.6" customHeight="1" thickBot="1">
      <c r="C139" s="80">
        <f t="array" ref="C139">ic*SQRT(MMULT(TRANSPOSE(C133:C137),MMULT(vcv,(C133:C137))))</f>
        <v>76044.372673336038</v>
      </c>
      <c r="F139" s="110">
        <f t="array" ref="F139">ic*SQRT(MMULT(TRANSPOSE(F133:F137),MMULT(vcv,(F133:F137))))</f>
        <v>5866.059363144389</v>
      </c>
      <c r="G139" s="48">
        <f>-C139+F139</f>
        <v>-70178.313310191646</v>
      </c>
      <c r="H139" s="110">
        <f>SUM(H133:H137)</f>
        <v>5866.0593631443862</v>
      </c>
      <c r="J139" s="110">
        <f ca="1">SQRT(SUMSQ(J133:J137))</f>
        <v>5866.059363144389</v>
      </c>
      <c r="L139" s="110">
        <f>SQRT(SUMSQ(L133:L137))</f>
        <v>10201648.651184386</v>
      </c>
      <c r="M139" s="110">
        <f t="array" ref="M139">ic*SQRT(MMULT(TRANSPOSE(M133:M137),MMULT(vcv,(M133:M137))))</f>
        <v>5866.059363144389</v>
      </c>
      <c r="O139" s="110">
        <f>SUM(O133:O137)</f>
        <v>5866.0593631443862</v>
      </c>
      <c r="Q139" s="110">
        <f ca="1">SQRT(SUMSQ(Q133:Q137))</f>
        <v>5866.059363144389</v>
      </c>
    </row>
    <row r="140" spans="1:17" ht="12.6" customHeight="1">
      <c r="B140" s="135"/>
      <c r="C140" s="135"/>
      <c r="D140" s="135"/>
      <c r="E140" s="135" t="s">
        <v>85</v>
      </c>
      <c r="F140" s="48">
        <f t="array" ref="F140">MMULT(1/C4:G4,A133:A137)</f>
        <v>984594.40407668171</v>
      </c>
      <c r="G140" s="48">
        <f>H5</f>
        <v>376199.16630048584</v>
      </c>
    </row>
    <row r="141" spans="1:17" ht="12.6" customHeight="1">
      <c r="B141" s="135"/>
      <c r="C141" s="135"/>
      <c r="D141" s="135"/>
      <c r="E141" s="135"/>
      <c r="F141" s="48">
        <f t="array" ref="F141">MMULT(1/C6:G6,A133:A137)</f>
        <v>940924.98911471479</v>
      </c>
      <c r="G141" s="48">
        <f>H7</f>
        <v>940924.98911471479</v>
      </c>
    </row>
    <row r="142" spans="1:17" ht="12.6" customHeight="1">
      <c r="B142" s="135"/>
      <c r="C142" s="135"/>
      <c r="D142" s="135"/>
      <c r="E142" s="135"/>
      <c r="F142" s="48">
        <f>F141-F140</f>
        <v>-43669.414961966919</v>
      </c>
      <c r="G142" s="48">
        <f>G141-G140</f>
        <v>564725.82281422894</v>
      </c>
    </row>
    <row r="143" spans="1:17" ht="12.6" customHeight="1">
      <c r="B143" s="135"/>
      <c r="C143" s="135"/>
      <c r="D143" s="135"/>
      <c r="E143" s="135"/>
      <c r="F143" s="48">
        <f>F139</f>
        <v>5866.059363144389</v>
      </c>
      <c r="G143" s="48">
        <f>H22</f>
        <v>76044.372673336198</v>
      </c>
    </row>
    <row r="144" spans="1:17" ht="12.6" customHeight="1">
      <c r="F144" s="57">
        <f>F142/F143</f>
        <v>-7.444420906534905</v>
      </c>
      <c r="G144" s="57">
        <f>G142/G143</f>
        <v>7.4262670985547032</v>
      </c>
    </row>
    <row r="145" spans="2:9" ht="12.6" customHeight="1">
      <c r="B145" s="36" t="s">
        <v>80</v>
      </c>
      <c r="F145" s="57"/>
      <c r="G145" s="57"/>
    </row>
    <row r="146" spans="2:9" ht="12.6" customHeight="1">
      <c r="B146" s="48">
        <f t="array" ref="B146:F150">MINVERSE(vcv)</f>
        <v>39182.713639181224</v>
      </c>
      <c r="C146" s="48">
        <v>-9846.039096427281</v>
      </c>
      <c r="D146" s="48">
        <v>-3746.3764660413158</v>
      </c>
      <c r="E146" s="48">
        <v>4583.6347149653284</v>
      </c>
      <c r="F146" s="48">
        <v>-12446.196556974068</v>
      </c>
      <c r="H146" s="48">
        <f>SUM(B146:F146)</f>
        <v>17727.736234703891</v>
      </c>
      <c r="I146" s="143">
        <f>H146/$H$151</f>
        <v>0.25467227602932468</v>
      </c>
    </row>
    <row r="147" spans="2:9" ht="12.6" customHeight="1">
      <c r="B147" s="48">
        <v>-9846.0390964272792</v>
      </c>
      <c r="C147" s="48">
        <v>34289.693161567993</v>
      </c>
      <c r="D147" s="48">
        <v>118.97203005220813</v>
      </c>
      <c r="E147" s="48">
        <v>-8637.4694266773713</v>
      </c>
      <c r="F147" s="48">
        <v>-5491.2990197249828</v>
      </c>
      <c r="H147" s="48">
        <f>SUM(B147:F147)</f>
        <v>10433.857648790567</v>
      </c>
      <c r="I147" s="143">
        <f>H147/$H$151</f>
        <v>0.14989021948452153</v>
      </c>
    </row>
    <row r="148" spans="2:9" ht="12.6" customHeight="1">
      <c r="B148" s="48">
        <v>-3746.3764660413167</v>
      </c>
      <c r="C148" s="48">
        <v>118.97203005220823</v>
      </c>
      <c r="D148" s="48">
        <v>24937.269441403027</v>
      </c>
      <c r="E148" s="48">
        <v>-2454.1508112560923</v>
      </c>
      <c r="F148" s="48">
        <v>-3315.1226339475725</v>
      </c>
      <c r="H148" s="48">
        <f>SUM(B148:F148)</f>
        <v>15540.591560210254</v>
      </c>
      <c r="I148" s="143">
        <f>H148/$H$151</f>
        <v>0.22325229634978072</v>
      </c>
    </row>
    <row r="149" spans="2:9" ht="12.6" customHeight="1">
      <c r="B149" s="48">
        <v>4583.6347149653302</v>
      </c>
      <c r="C149" s="48">
        <v>-8637.4694266773695</v>
      </c>
      <c r="D149" s="48">
        <v>-2454.1508112560923</v>
      </c>
      <c r="E149" s="48">
        <v>45312.632602897291</v>
      </c>
      <c r="F149" s="48">
        <v>-12966.81148200839</v>
      </c>
      <c r="H149" s="48">
        <f>SUM(B149:F149)</f>
        <v>25837.835597920766</v>
      </c>
      <c r="I149" s="143">
        <f>H149/$H$151</f>
        <v>0.37117995847166313</v>
      </c>
    </row>
    <row r="150" spans="2:9" ht="12.6" customHeight="1">
      <c r="B150" s="48">
        <v>-12446.196556974068</v>
      </c>
      <c r="C150" s="48">
        <v>-5491.2990197249856</v>
      </c>
      <c r="D150" s="48">
        <v>-3315.122633947572</v>
      </c>
      <c r="E150" s="48">
        <v>-12966.811482008387</v>
      </c>
      <c r="F150" s="48">
        <v>34289.405118264163</v>
      </c>
      <c r="H150" s="48">
        <f>SUM(B150:F150)</f>
        <v>69.975425609147351</v>
      </c>
      <c r="I150" s="143">
        <f>H150/$H$151</f>
        <v>1.0052496647099348E-3</v>
      </c>
    </row>
    <row r="151" spans="2:9" ht="12.6" customHeight="1">
      <c r="H151" s="48">
        <f>SUM(H146:H150)</f>
        <v>69609.996467234625</v>
      </c>
    </row>
  </sheetData>
  <phoneticPr fontId="9" type="noConversion"/>
  <pageMargins left="0.24" right="0.18" top="0.984251969" bottom="0.984251969" header="0.4921259845" footer="0.4921259845"/>
  <pageSetup paperSize="9" scale="2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Y786"/>
  <sheetViews>
    <sheetView zoomScale="115" zoomScaleNormal="115" workbookViewId="0">
      <pane ySplit="3924" topLeftCell="A766" activePane="bottomLeft"/>
      <selection activeCell="U1" sqref="U1"/>
      <selection pane="bottomLeft" activeCell="F787" sqref="F787"/>
    </sheetView>
  </sheetViews>
  <sheetFormatPr baseColWidth="10" defaultColWidth="9.33203125" defaultRowHeight="13.2"/>
  <cols>
    <col min="1" max="1" width="4.77734375" style="1" customWidth="1"/>
    <col min="2" max="2" width="2.77734375" style="8" customWidth="1"/>
    <col min="3" max="3" width="5.33203125" style="8" customWidth="1"/>
    <col min="4" max="4" width="7.109375" style="9" customWidth="1"/>
    <col min="5" max="5" width="12.33203125" style="8" customWidth="1"/>
    <col min="6" max="7" width="9.21875" style="17" customWidth="1"/>
    <col min="8" max="10" width="9.21875" style="1" customWidth="1"/>
    <col min="11" max="11" width="18.109375" style="1" customWidth="1"/>
    <col min="12" max="12" width="10.44140625" style="1" customWidth="1"/>
    <col min="13" max="16" width="9.88671875" style="1" customWidth="1"/>
    <col min="17" max="17" width="9.33203125" style="1"/>
    <col min="18" max="23" width="10.77734375" style="1" customWidth="1"/>
    <col min="24" max="24" width="11.77734375" style="1" customWidth="1"/>
    <col min="25" max="25" width="12.6640625" style="1" customWidth="1"/>
    <col min="26" max="16384" width="9.33203125" style="1"/>
  </cols>
  <sheetData>
    <row r="1" spans="1:25" s="12" customFormat="1" ht="22.8">
      <c r="A1" s="147" t="s">
        <v>82</v>
      </c>
      <c r="B1" s="148"/>
      <c r="C1" s="148"/>
      <c r="D1" s="148"/>
      <c r="E1" s="25" t="s">
        <v>8</v>
      </c>
      <c r="F1" s="29" t="str">
        <f>Parametrique!C2</f>
        <v>USD</v>
      </c>
      <c r="G1" s="29" t="str">
        <f>Parametrique!D2</f>
        <v>GBP</v>
      </c>
      <c r="H1" s="29" t="str">
        <f>Parametrique!E2</f>
        <v>CHF</v>
      </c>
      <c r="I1" s="60" t="str">
        <f>Parametrique!F2</f>
        <v>DKK</v>
      </c>
      <c r="J1" s="60" t="str">
        <f>Parametrique!G2</f>
        <v>SGD</v>
      </c>
      <c r="K1" s="35"/>
      <c r="L1" s="34" t="str">
        <f t="shared" ref="L1:P2" si="0">F1</f>
        <v>USD</v>
      </c>
      <c r="M1" s="34" t="str">
        <f t="shared" si="0"/>
        <v>GBP</v>
      </c>
      <c r="N1" s="34" t="str">
        <f t="shared" si="0"/>
        <v>CHF</v>
      </c>
      <c r="O1" s="34" t="str">
        <f t="shared" si="0"/>
        <v>DKK</v>
      </c>
      <c r="P1" s="34" t="str">
        <f t="shared" si="0"/>
        <v>SGD</v>
      </c>
      <c r="R1" s="41" t="str">
        <f t="array" ref="R1:V1">nom</f>
        <v>USD</v>
      </c>
      <c r="S1" s="41" t="str">
        <v>GBP</v>
      </c>
      <c r="T1" s="41" t="str">
        <v>CHF</v>
      </c>
      <c r="U1" s="41" t="str">
        <v>DKK</v>
      </c>
      <c r="V1" s="41" t="str">
        <v>SGD</v>
      </c>
      <c r="W1" s="41" t="s">
        <v>56</v>
      </c>
    </row>
    <row r="2" spans="1:25" s="15" customFormat="1" ht="15.6">
      <c r="A2" s="10"/>
      <c r="B2" s="13"/>
      <c r="C2" s="13"/>
      <c r="D2" s="13"/>
      <c r="E2" s="13"/>
      <c r="F2" s="14">
        <v>1</v>
      </c>
      <c r="G2" s="14">
        <f>F2+1</f>
        <v>2</v>
      </c>
      <c r="H2" s="14">
        <f>G2+1</f>
        <v>3</v>
      </c>
      <c r="I2" s="14" t="e">
        <f>Parametrique!#REF!</f>
        <v>#REF!</v>
      </c>
      <c r="J2" s="14" t="e">
        <f>Parametrique!#REF!</f>
        <v>#REF!</v>
      </c>
      <c r="L2" s="33">
        <f t="shared" si="0"/>
        <v>1</v>
      </c>
      <c r="M2" s="33">
        <f t="shared" si="0"/>
        <v>2</v>
      </c>
      <c r="N2" s="33">
        <f t="shared" si="0"/>
        <v>3</v>
      </c>
      <c r="O2" s="33" t="e">
        <f t="shared" si="0"/>
        <v>#REF!</v>
      </c>
      <c r="P2" s="33" t="e">
        <f t="shared" si="0"/>
        <v>#REF!</v>
      </c>
      <c r="Q2" s="12"/>
      <c r="R2" s="122" t="s">
        <v>29</v>
      </c>
      <c r="S2" s="123"/>
      <c r="T2" s="124"/>
      <c r="U2" s="124"/>
      <c r="V2" s="124"/>
      <c r="W2" s="124"/>
      <c r="X2" s="1"/>
    </row>
    <row r="3" spans="1:25" s="12" customFormat="1">
      <c r="A3" s="11" t="s">
        <v>6</v>
      </c>
      <c r="B3" s="30" t="str">
        <f>form(F3)</f>
        <v>=MIN(F9:F776)</v>
      </c>
      <c r="C3" s="16"/>
      <c r="F3" s="95">
        <f>MIN(F9:F776)</f>
        <v>1.0364</v>
      </c>
      <c r="G3" s="96">
        <f>MIN(G9:G776)</f>
        <v>0.69630000000000003</v>
      </c>
      <c r="H3" s="95">
        <f>MIN(H9:H776)</f>
        <v>0.98160000000000003</v>
      </c>
      <c r="I3" s="95">
        <f>MIN(I9:I776)</f>
        <v>8.3275000000000006</v>
      </c>
      <c r="J3" s="95">
        <f>MIN(J9:J776)</f>
        <v>1.3689</v>
      </c>
      <c r="K3" s="30" t="str">
        <f t="shared" ref="K3:K8" si="1">form(L3)</f>
        <v>=MIN(L10:L776)</v>
      </c>
      <c r="L3" s="100">
        <f>MIN(L10:L776)</f>
        <v>-2.4663610690745161E-2</v>
      </c>
      <c r="M3" s="100">
        <f>MIN(M10:M776)</f>
        <v>-5.2826161638106481E-2</v>
      </c>
      <c r="N3" s="100">
        <f>MIN(N10:N776)</f>
        <v>-1.9970406499142699E-2</v>
      </c>
      <c r="O3" s="100">
        <f>MIN(O10:O776)</f>
        <v>-2.5512127815240124E-2</v>
      </c>
      <c r="P3" s="100">
        <f>MIN(P10:P776)</f>
        <v>-3.3179762387300207E-2</v>
      </c>
      <c r="X3" s="1"/>
    </row>
    <row r="4" spans="1:25" s="12" customFormat="1">
      <c r="A4" s="11" t="s">
        <v>5</v>
      </c>
      <c r="B4" s="30" t="str">
        <f>form(F4)</f>
        <v>=MAX(F9:F776)</v>
      </c>
      <c r="C4" s="16"/>
      <c r="F4" s="95">
        <f>MAX(F9:F776)</f>
        <v>1.206</v>
      </c>
      <c r="G4" s="96">
        <f>MAX(G9:G776)</f>
        <v>0.92964999999999998</v>
      </c>
      <c r="H4" s="95">
        <f>MAX(H9:H776)</f>
        <v>1.2021999999999999</v>
      </c>
      <c r="I4" s="95">
        <f>MAX(I9:I776)</f>
        <v>9.9738000000000007</v>
      </c>
      <c r="J4" s="95">
        <f>MAX(J9:J776)</f>
        <v>1.6147</v>
      </c>
      <c r="K4" s="30" t="str">
        <f t="shared" si="1"/>
        <v>=MAX(L10:L776)</v>
      </c>
      <c r="L4" s="100">
        <f>MAX(L10:L776)</f>
        <v>3.6820428643639318E-2</v>
      </c>
      <c r="M4" s="100">
        <f>MAX(M10:M776)</f>
        <v>2.2624501429873489E-2</v>
      </c>
      <c r="N4" s="100">
        <f>MAX(N10:N776)</f>
        <v>0.15553937606487317</v>
      </c>
      <c r="O4" s="100">
        <f>MAX(O10:O776)</f>
        <v>3.0169662936257193E-2</v>
      </c>
      <c r="P4" s="100">
        <f>MAX(P10:P776)</f>
        <v>2.8571525293885427E-2</v>
      </c>
      <c r="X4" s="1"/>
    </row>
    <row r="5" spans="1:25" s="12" customFormat="1">
      <c r="A5" s="18" t="s">
        <v>24</v>
      </c>
      <c r="B5" s="26"/>
      <c r="C5" s="16"/>
      <c r="F5" s="95">
        <f>AVERAGE(F9:F776)</f>
        <v>1.115336067708333</v>
      </c>
      <c r="G5" s="96">
        <f>AVERAGE(G9:G776)</f>
        <v>0.80725647135416567</v>
      </c>
      <c r="H5" s="95">
        <f>AVERAGE(H9:H776)</f>
        <v>1.0898674479166672</v>
      </c>
      <c r="I5" s="95">
        <f>AVERAGE(I9:I776)</f>
        <v>9.1890424479166644</v>
      </c>
      <c r="J5" s="95">
        <f>AVERAGE(J9:J776)</f>
        <v>1.4797230468749998</v>
      </c>
      <c r="K5" s="30" t="str">
        <f t="shared" si="1"/>
        <v>=MOYENNE(L10:L776)</v>
      </c>
      <c r="L5" s="121">
        <f>AVERAGE(L10:L776)</f>
        <v>5.424292084431551E-6</v>
      </c>
      <c r="M5" s="100">
        <f>AVERAGE(M10:M776)</f>
        <v>-1.679404563597155E-4</v>
      </c>
      <c r="N5" s="100">
        <f>AVERAGE(N10:N776)</f>
        <v>3.5174103325851251E-5</v>
      </c>
      <c r="O5" s="100">
        <f>AVERAGE(O10:O776)</f>
        <v>-1.1030744397898467E-4</v>
      </c>
      <c r="P5" s="100">
        <f>AVERAGE(P10:P776)</f>
        <v>-4.3626118437798819E-5</v>
      </c>
      <c r="R5" s="113">
        <f>Parametrique!C7</f>
        <v>4586008.5049612271</v>
      </c>
      <c r="S5" s="113">
        <f>Parametrique!D7</f>
        <v>-5071965.5557183595</v>
      </c>
      <c r="T5" s="113">
        <f>Parametrique!E7</f>
        <v>2392753.375491369</v>
      </c>
      <c r="U5" s="113">
        <f>Parametrique!F7</f>
        <v>4573031.3100210363</v>
      </c>
      <c r="V5" s="113">
        <f>Parametrique!G7</f>
        <v>-5538902.6456405576</v>
      </c>
      <c r="W5" s="63"/>
      <c r="X5" s="1"/>
    </row>
    <row r="6" spans="1:25" s="12" customFormat="1">
      <c r="A6" s="11" t="s">
        <v>11</v>
      </c>
      <c r="B6" s="30" t="str">
        <f>form(F6)</f>
        <v>=ECARTYPEP(F9:F776)</v>
      </c>
      <c r="C6" s="16"/>
      <c r="F6" s="97">
        <f>STDEVP(F9:F776)</f>
        <v>3.8130365587672813E-2</v>
      </c>
      <c r="G6" s="98">
        <f>STDEVP(G9:G776)</f>
        <v>6.9021798179102686E-2</v>
      </c>
      <c r="H6" s="97">
        <f>STDEVP(H9:H776)</f>
        <v>3.518320219086854E-2</v>
      </c>
      <c r="I6" s="97">
        <f>STDEVP(I9:I776)</f>
        <v>0.32441286455342322</v>
      </c>
      <c r="J6" s="97">
        <f>STDEVP(J9:J776)</f>
        <v>5.3769164728609896E-2</v>
      </c>
      <c r="K6" s="30" t="str">
        <f t="shared" si="1"/>
        <v>=ECARTYPEP(L10:L776)</v>
      </c>
      <c r="L6" s="106">
        <f>STDEVP(L10:L776)</f>
        <v>5.8921872678338368E-3</v>
      </c>
      <c r="M6" s="106">
        <f>STDEVP(M10:M776)</f>
        <v>6.1901383706446872E-3</v>
      </c>
      <c r="N6" s="106">
        <f>STDEVP(N10:N776)</f>
        <v>6.5645614073908424E-3</v>
      </c>
      <c r="O6" s="106">
        <f>STDEVP(O10:O776)</f>
        <v>5.2986074653614667E-3</v>
      </c>
      <c r="P6" s="106">
        <f>STDEVP(P10:P776)</f>
        <v>6.661247504367424E-3</v>
      </c>
      <c r="Q6" s="18" t="s">
        <v>77</v>
      </c>
      <c r="R6" s="102">
        <f t="shared" ref="R6:W6" si="2">AVERAGEIF(R10:R776,"&lt;"&amp;R8)</f>
        <v>-59201.380221769978</v>
      </c>
      <c r="S6" s="102">
        <f t="shared" si="2"/>
        <v>-65014.43064188776</v>
      </c>
      <c r="T6" s="102">
        <f t="shared" si="2"/>
        <v>-19623.748162462867</v>
      </c>
      <c r="U6" s="102">
        <f t="shared" si="2"/>
        <v>-55161.634390031177</v>
      </c>
      <c r="V6" s="102">
        <f t="shared" si="2"/>
        <v>-76357.450595745744</v>
      </c>
      <c r="W6" s="102">
        <f t="shared" si="2"/>
        <v>-94227.649201487031</v>
      </c>
      <c r="X6" s="1"/>
    </row>
    <row r="7" spans="1:25" s="12" customFormat="1">
      <c r="A7" s="11" t="s">
        <v>11</v>
      </c>
      <c r="B7" s="30" t="str">
        <f>form(F7)</f>
        <v>=ECARTYPEP(LN((F$10:F$776)/(F$9:F$775)))</v>
      </c>
      <c r="C7" s="16"/>
      <c r="F7" s="100">
        <f t="array" ref="F7">STDEVP(LN((F$10:F$776)/(F$9:F$775)))</f>
        <v>5.8921872678338394E-3</v>
      </c>
      <c r="G7" s="100">
        <f t="array" ref="G7">STDEVP(LN((G$10:G$776)/(G$9:G$775)))</f>
        <v>6.1901383706446872E-3</v>
      </c>
      <c r="H7" s="100">
        <f t="array" ref="H7">STDEVP(LN((H$10:H$776)/(H$9:H$775)))</f>
        <v>6.5645614073908372E-3</v>
      </c>
      <c r="I7" s="100">
        <f t="array" ref="I7">STDEVP(LN((I$10:I$776)/(I$9:I$775)))</f>
        <v>5.2986074653614676E-3</v>
      </c>
      <c r="J7" s="100">
        <f t="array" ref="J7">STDEVP(LN((J$10:J$776)/(J$9:J$775)))</f>
        <v>6.6612475043674249E-3</v>
      </c>
      <c r="K7" s="30" t="str">
        <f t="shared" si="1"/>
        <v>=CENTILE(L10:L776;$Q$7)</v>
      </c>
      <c r="L7" s="99">
        <f>PERCENTILE(L10:L776,$Q$7)</f>
        <v>8.5160234066084372E-3</v>
      </c>
      <c r="M7" s="99">
        <f>PERCENTILE(M10:M776,$Q$7)</f>
        <v>9.1922171954118941E-3</v>
      </c>
      <c r="N7" s="99">
        <f>PERCENTILE(N10:N776,$Q$7)</f>
        <v>5.12395929207431E-3</v>
      </c>
      <c r="O7" s="99">
        <f>PERCENTILE(O10:O776,$Q$7)</f>
        <v>7.6642859776190871E-3</v>
      </c>
      <c r="P7" s="99">
        <f>PERCENTILE(P10:P776,$Q$7)</f>
        <v>1.0071087154428329E-2</v>
      </c>
      <c r="Q7" s="12">
        <v>0.95</v>
      </c>
      <c r="R7" s="103">
        <f>PERCENTILE(R10:R776,$Q$7)</f>
        <v>39054.555771155174</v>
      </c>
      <c r="S7" s="103">
        <f t="shared" ref="S7:W7" si="3">PERCENTILE(S10:S776,$Q$7)</f>
        <v>49824.83052900777</v>
      </c>
      <c r="T7" s="103">
        <f t="shared" si="3"/>
        <v>12260.370891991171</v>
      </c>
      <c r="U7" s="103">
        <f t="shared" si="3"/>
        <v>35049.019744607271</v>
      </c>
      <c r="V7" s="103">
        <f t="shared" si="3"/>
        <v>61796.760856583998</v>
      </c>
      <c r="W7" s="103">
        <f t="shared" si="3"/>
        <v>70698.686810650368</v>
      </c>
      <c r="X7" s="1"/>
    </row>
    <row r="8" spans="1:25" s="12" customFormat="1">
      <c r="A8" s="4"/>
      <c r="B8" s="16"/>
      <c r="C8" s="16"/>
      <c r="E8" s="26" t="s">
        <v>7</v>
      </c>
      <c r="F8" s="28" t="str">
        <f>F1</f>
        <v>USD</v>
      </c>
      <c r="G8" s="28" t="str">
        <f>G1</f>
        <v>GBP</v>
      </c>
      <c r="H8" s="28" t="str">
        <f>H1</f>
        <v>CHF</v>
      </c>
      <c r="I8" s="28" t="str">
        <f>I1</f>
        <v>DKK</v>
      </c>
      <c r="J8" s="28" t="str">
        <f>J1</f>
        <v>SGD</v>
      </c>
      <c r="K8" s="30" t="str">
        <f t="shared" si="1"/>
        <v>=CENTILE(L10:L776;$Q$8)</v>
      </c>
      <c r="L8" s="99">
        <f>PERCENTILE(L10:L776,$Q$8)</f>
        <v>-8.9343619727258322E-3</v>
      </c>
      <c r="M8" s="99">
        <f>PERCENTILE(M10:M776,$Q$8)</f>
        <v>-9.8235743089448158E-3</v>
      </c>
      <c r="N8" s="99">
        <f>PERCENTILE(N10:N776,$Q$8)</f>
        <v>-5.4848232780451969E-3</v>
      </c>
      <c r="O8" s="99">
        <f>PERCENTILE(O10:O776,$Q$8)</f>
        <v>-8.6521392992359378E-3</v>
      </c>
      <c r="P8" s="99">
        <f>PERCENTILE(P10:P776,$Q$8)</f>
        <v>-1.1156859907119281E-2</v>
      </c>
      <c r="Q8" s="12">
        <v>0.05</v>
      </c>
      <c r="R8" s="103">
        <f t="shared" ref="R8:W8" si="4">PERCENTILE(R10:R776,$Q$8)</f>
        <v>-40973.05999332283</v>
      </c>
      <c r="S8" s="103">
        <f t="shared" si="4"/>
        <v>-46622.608995811177</v>
      </c>
      <c r="T8" s="103">
        <f t="shared" si="4"/>
        <v>-13123.829412516279</v>
      </c>
      <c r="U8" s="103">
        <f t="shared" si="4"/>
        <v>-39566.503914069413</v>
      </c>
      <c r="V8" s="103">
        <f t="shared" si="4"/>
        <v>-55782.771284139744</v>
      </c>
      <c r="W8" s="103">
        <f t="shared" si="4"/>
        <v>-72036.895038541057</v>
      </c>
      <c r="X8" s="1"/>
    </row>
    <row r="9" spans="1:25" ht="13.8">
      <c r="A9" s="4"/>
      <c r="B9" s="7"/>
      <c r="C9" s="32">
        <f>E9</f>
        <v>42006</v>
      </c>
      <c r="D9" s="31">
        <v>1</v>
      </c>
      <c r="E9" s="115">
        <v>42006</v>
      </c>
      <c r="F9" s="27">
        <v>1.2042999999999999</v>
      </c>
      <c r="G9" s="27">
        <v>0.78</v>
      </c>
      <c r="H9" s="27">
        <v>1.2021999999999999</v>
      </c>
      <c r="I9" s="162">
        <v>9.0419999999999998</v>
      </c>
      <c r="J9" s="162">
        <v>1.4841</v>
      </c>
      <c r="L9" s="62" t="s">
        <v>35</v>
      </c>
      <c r="Y9" s="12"/>
    </row>
    <row r="10" spans="1:25" ht="13.8">
      <c r="A10" s="4"/>
      <c r="B10" s="7">
        <f>E10-E9</f>
        <v>3</v>
      </c>
      <c r="C10" s="32">
        <f t="shared" ref="C10:C73" si="5">E10</f>
        <v>42009</v>
      </c>
      <c r="D10" s="31">
        <f>D9+1</f>
        <v>2</v>
      </c>
      <c r="E10" s="115">
        <v>42009</v>
      </c>
      <c r="F10" s="27">
        <v>1.1915</v>
      </c>
      <c r="G10" s="27">
        <v>0.78269999999999995</v>
      </c>
      <c r="H10" s="27">
        <v>1.2016</v>
      </c>
      <c r="I10" s="162">
        <v>9.1074999999999999</v>
      </c>
      <c r="J10" s="162">
        <v>1.4755</v>
      </c>
      <c r="L10" s="101">
        <f>LN(F9/F10)</f>
        <v>1.0685467727637309E-2</v>
      </c>
      <c r="M10" s="101">
        <f>LN(G9/G10)</f>
        <v>-3.455561127154894E-3</v>
      </c>
      <c r="N10" s="101">
        <f>LN(H9/H10)</f>
        <v>4.9920959519140736E-4</v>
      </c>
      <c r="O10" s="101">
        <f>LN(I9/I10)</f>
        <v>-7.2178610281683833E-3</v>
      </c>
      <c r="P10" s="101">
        <f>LN(J9/J10)</f>
        <v>5.8116125187785347E-3</v>
      </c>
      <c r="R10" s="104">
        <f>R$5*L10</f>
        <v>49003.645878433417</v>
      </c>
      <c r="S10" s="104">
        <f t="shared" ref="S10:S73" si="6">S$5*M10</f>
        <v>17526.487012608934</v>
      </c>
      <c r="T10" s="104">
        <f t="shared" ref="T10:T73" si="7">T$5*N10</f>
        <v>1194.4854439719199</v>
      </c>
      <c r="U10" s="104">
        <f t="shared" ref="U10:U73" si="8">U$5*O10</f>
        <v>-33007.504473194647</v>
      </c>
      <c r="V10" s="104">
        <f t="shared" ref="V10:V73" si="9">V$5*P10</f>
        <v>-32189.95595570021</v>
      </c>
      <c r="W10" s="104">
        <f>SUM(R10:V10)</f>
        <v>2527.1579061194097</v>
      </c>
      <c r="Y10" s="12"/>
    </row>
    <row r="11" spans="1:25" ht="13.8">
      <c r="A11" s="4"/>
      <c r="B11" s="7">
        <f t="shared" ref="B11:B74" si="10">E11-E10</f>
        <v>1</v>
      </c>
      <c r="C11" s="32">
        <f t="shared" si="5"/>
        <v>42010</v>
      </c>
      <c r="D11" s="31">
        <f t="shared" ref="D11:D74" si="11">D10+1</f>
        <v>3</v>
      </c>
      <c r="E11" s="115">
        <v>42010</v>
      </c>
      <c r="F11" s="27">
        <v>1.1914</v>
      </c>
      <c r="G11" s="27">
        <v>0.78420000000000001</v>
      </c>
      <c r="H11" s="27">
        <v>1.2014</v>
      </c>
      <c r="I11" s="162">
        <v>9.1795000000000009</v>
      </c>
      <c r="J11" s="162">
        <v>1.464</v>
      </c>
      <c r="L11" s="101">
        <f t="shared" ref="L11:L74" si="12">LN(F10/F11)</f>
        <v>8.3931344209752382E-5</v>
      </c>
      <c r="M11" s="101">
        <f t="shared" ref="M11:M74" si="13">LN(G10/G11)</f>
        <v>-1.9146090474389031E-3</v>
      </c>
      <c r="N11" s="101">
        <f t="shared" ref="N11:N74" si="14">LN(H10/H11)</f>
        <v>1.664585938092631E-4</v>
      </c>
      <c r="O11" s="101">
        <f t="shared" ref="O11:O74" si="15">LN(I10/I11)</f>
        <v>-7.8744870175415805E-3</v>
      </c>
      <c r="P11" s="101">
        <f t="shared" ref="P11:P74" si="16">LN(J10/J11)</f>
        <v>7.8244998617371733E-3</v>
      </c>
      <c r="R11" s="104">
        <f t="shared" ref="R11:R73" si="17">R$5*L11</f>
        <v>384.90985837875269</v>
      </c>
      <c r="S11" s="104">
        <f t="shared" si="6"/>
        <v>9710.8311412768544</v>
      </c>
      <c r="T11" s="104">
        <f t="shared" si="7"/>
        <v>398.294362216661</v>
      </c>
      <c r="U11" s="104">
        <f t="shared" si="8"/>
        <v>-36010.275681571817</v>
      </c>
      <c r="V11" s="104">
        <f t="shared" si="9"/>
        <v>-43339.142984990205</v>
      </c>
      <c r="W11" s="104">
        <f t="shared" ref="W11:W74" si="18">SUM(R11:V11)</f>
        <v>-68855.383304689749</v>
      </c>
      <c r="Y11" s="12"/>
    </row>
    <row r="12" spans="1:25" ht="13.8">
      <c r="A12" s="4"/>
      <c r="B12" s="7">
        <f t="shared" si="10"/>
        <v>1</v>
      </c>
      <c r="C12" s="32">
        <f t="shared" si="5"/>
        <v>42011</v>
      </c>
      <c r="D12" s="31">
        <f t="shared" si="11"/>
        <v>4</v>
      </c>
      <c r="E12" s="115">
        <v>42011</v>
      </c>
      <c r="F12" s="27">
        <v>1.1831</v>
      </c>
      <c r="G12" s="27">
        <v>0.7823</v>
      </c>
      <c r="H12" s="27">
        <v>1.2011000000000001</v>
      </c>
      <c r="I12" s="162">
        <v>9.15</v>
      </c>
      <c r="J12" s="162">
        <v>1.466</v>
      </c>
      <c r="L12" s="101">
        <f t="shared" si="12"/>
        <v>6.9909739349698369E-3</v>
      </c>
      <c r="M12" s="101">
        <f t="shared" si="13"/>
        <v>2.4257911671962912E-3</v>
      </c>
      <c r="N12" s="101">
        <f t="shared" si="14"/>
        <v>2.4973985561638462E-4</v>
      </c>
      <c r="O12" s="101">
        <f t="shared" si="15"/>
        <v>3.2188576306933754E-3</v>
      </c>
      <c r="P12" s="101">
        <f t="shared" si="16"/>
        <v>-1.3651879253399699E-3</v>
      </c>
      <c r="R12" s="104">
        <f t="shared" si="17"/>
        <v>32060.66592373393</v>
      </c>
      <c r="S12" s="104">
        <f t="shared" si="6"/>
        <v>-12303.529245385425</v>
      </c>
      <c r="T12" s="104">
        <f t="shared" si="7"/>
        <v>597.56588252083145</v>
      </c>
      <c r="U12" s="104">
        <f t="shared" si="8"/>
        <v>14719.936727660936</v>
      </c>
      <c r="V12" s="104">
        <f t="shared" si="9"/>
        <v>7561.6430114621035</v>
      </c>
      <c r="W12" s="104">
        <f t="shared" si="18"/>
        <v>42636.282299992374</v>
      </c>
      <c r="Y12" s="12"/>
    </row>
    <row r="13" spans="1:25" ht="13.8">
      <c r="A13" s="4"/>
      <c r="B13" s="7">
        <f t="shared" si="10"/>
        <v>1</v>
      </c>
      <c r="C13" s="32">
        <f t="shared" si="5"/>
        <v>42012</v>
      </c>
      <c r="D13" s="31">
        <f t="shared" si="11"/>
        <v>5</v>
      </c>
      <c r="E13" s="115">
        <v>42012</v>
      </c>
      <c r="F13" s="27">
        <v>1.1768000000000001</v>
      </c>
      <c r="G13" s="27">
        <v>0.78110000000000002</v>
      </c>
      <c r="H13" s="27">
        <v>1.2010000000000001</v>
      </c>
      <c r="I13" s="162">
        <v>9.0280000000000005</v>
      </c>
      <c r="J13" s="162">
        <v>1.4518</v>
      </c>
      <c r="L13" s="101">
        <f t="shared" si="12"/>
        <v>5.3392219723894093E-3</v>
      </c>
      <c r="M13" s="101">
        <f t="shared" si="13"/>
        <v>1.5351160747832941E-3</v>
      </c>
      <c r="N13" s="101">
        <f t="shared" si="14"/>
        <v>8.3260480460984297E-5</v>
      </c>
      <c r="O13" s="101">
        <f t="shared" si="15"/>
        <v>1.3423020332140771E-2</v>
      </c>
      <c r="P13" s="101">
        <f t="shared" si="16"/>
        <v>9.7334375958564746E-3</v>
      </c>
      <c r="R13" s="104">
        <f t="shared" si="17"/>
        <v>24485.717375253687</v>
      </c>
      <c r="S13" s="104">
        <f t="shared" si="6"/>
        <v>-7786.0558553304372</v>
      </c>
      <c r="T13" s="104">
        <f t="shared" si="7"/>
        <v>199.22179566805335</v>
      </c>
      <c r="U13" s="104">
        <f t="shared" si="8"/>
        <v>61383.892253928716</v>
      </c>
      <c r="V13" s="104">
        <f t="shared" si="9"/>
        <v>-53912.563250866697</v>
      </c>
      <c r="W13" s="104">
        <f t="shared" si="18"/>
        <v>24370.212318653321</v>
      </c>
      <c r="Y13" s="12"/>
    </row>
    <row r="14" spans="1:25" ht="13.8">
      <c r="A14" s="4"/>
      <c r="B14" s="7">
        <f t="shared" si="10"/>
        <v>1</v>
      </c>
      <c r="C14" s="32">
        <f t="shared" si="5"/>
        <v>42013</v>
      </c>
      <c r="D14" s="31">
        <f t="shared" si="11"/>
        <v>6</v>
      </c>
      <c r="E14" s="115">
        <v>42013</v>
      </c>
      <c r="F14" s="27">
        <v>1.1813</v>
      </c>
      <c r="G14" s="27">
        <v>0.77990000000000004</v>
      </c>
      <c r="H14" s="27">
        <v>1.2010000000000001</v>
      </c>
      <c r="I14" s="162">
        <v>9.0604999999999993</v>
      </c>
      <c r="J14" s="162">
        <v>1.4505999999999999</v>
      </c>
      <c r="L14" s="101">
        <f t="shared" si="12"/>
        <v>-3.8166366672463935E-3</v>
      </c>
      <c r="M14" s="101">
        <f t="shared" si="13"/>
        <v>1.5374762797991358E-3</v>
      </c>
      <c r="N14" s="101">
        <f t="shared" si="14"/>
        <v>0</v>
      </c>
      <c r="O14" s="101">
        <f t="shared" si="15"/>
        <v>-3.5934472147859968E-3</v>
      </c>
      <c r="P14" s="101">
        <f t="shared" si="16"/>
        <v>8.2690192142840862E-4</v>
      </c>
      <c r="R14" s="104">
        <f t="shared" si="17"/>
        <v>-17503.128216338835</v>
      </c>
      <c r="S14" s="104">
        <f t="shared" si="6"/>
        <v>-7798.0267338752201</v>
      </c>
      <c r="T14" s="104">
        <f t="shared" si="7"/>
        <v>0</v>
      </c>
      <c r="U14" s="104">
        <f t="shared" si="8"/>
        <v>-16432.946624124252</v>
      </c>
      <c r="V14" s="104">
        <f t="shared" si="9"/>
        <v>-4580.1292402850731</v>
      </c>
      <c r="W14" s="104">
        <f t="shared" si="18"/>
        <v>-46314.230814623377</v>
      </c>
      <c r="Y14" s="12"/>
    </row>
    <row r="15" spans="1:25" ht="13.8">
      <c r="A15" s="4"/>
      <c r="B15" s="7">
        <f t="shared" si="10"/>
        <v>3</v>
      </c>
      <c r="C15" s="32">
        <f t="shared" si="5"/>
        <v>42016</v>
      </c>
      <c r="D15" s="31">
        <f t="shared" si="11"/>
        <v>7</v>
      </c>
      <c r="E15" s="115">
        <v>42016</v>
      </c>
      <c r="F15" s="27">
        <v>1.1803999999999999</v>
      </c>
      <c r="G15" s="27">
        <v>0.77910000000000001</v>
      </c>
      <c r="H15" s="27">
        <v>1.2010000000000001</v>
      </c>
      <c r="I15" s="162">
        <v>9.1274999999999995</v>
      </c>
      <c r="J15" s="162">
        <v>1.4498</v>
      </c>
      <c r="L15" s="101">
        <f t="shared" si="12"/>
        <v>7.6216288569010734E-4</v>
      </c>
      <c r="M15" s="101">
        <f t="shared" si="13"/>
        <v>1.0262989996399254E-3</v>
      </c>
      <c r="N15" s="101">
        <f t="shared" si="14"/>
        <v>0</v>
      </c>
      <c r="O15" s="101">
        <f t="shared" si="15"/>
        <v>-7.3675283775795283E-3</v>
      </c>
      <c r="P15" s="101">
        <f t="shared" si="16"/>
        <v>5.5164806253453849E-4</v>
      </c>
      <c r="R15" s="104">
        <f t="shared" si="17"/>
        <v>3495.2854759406237</v>
      </c>
      <c r="S15" s="104">
        <f t="shared" si="6"/>
        <v>-5205.353176041911</v>
      </c>
      <c r="T15" s="104">
        <f t="shared" si="7"/>
        <v>0</v>
      </c>
      <c r="U15" s="104">
        <f t="shared" si="8"/>
        <v>-33691.937948139668</v>
      </c>
      <c r="V15" s="104">
        <f t="shared" si="9"/>
        <v>-3055.524913035043</v>
      </c>
      <c r="W15" s="104">
        <f t="shared" si="18"/>
        <v>-38457.530561275998</v>
      </c>
      <c r="Y15" s="12"/>
    </row>
    <row r="16" spans="1:25" ht="13.8">
      <c r="A16" s="4"/>
      <c r="B16" s="7">
        <f t="shared" si="10"/>
        <v>1</v>
      </c>
      <c r="C16" s="32">
        <f t="shared" si="5"/>
        <v>42017</v>
      </c>
      <c r="D16" s="31">
        <f t="shared" si="11"/>
        <v>8</v>
      </c>
      <c r="E16" s="115">
        <v>42017</v>
      </c>
      <c r="F16" s="27">
        <v>1.1781999999999999</v>
      </c>
      <c r="G16" s="27">
        <v>0.77669999999999995</v>
      </c>
      <c r="H16" s="27">
        <v>1.2010000000000001</v>
      </c>
      <c r="I16" s="162">
        <v>9.1150000000000002</v>
      </c>
      <c r="J16" s="162">
        <v>1.4440999999999999</v>
      </c>
      <c r="L16" s="101">
        <f t="shared" si="12"/>
        <v>1.8655139811974335E-3</v>
      </c>
      <c r="M16" s="101">
        <f t="shared" si="13"/>
        <v>3.0852319112108042E-3</v>
      </c>
      <c r="N16" s="101">
        <f t="shared" si="14"/>
        <v>0</v>
      </c>
      <c r="O16" s="101">
        <f t="shared" si="15"/>
        <v>1.3704264170284856E-3</v>
      </c>
      <c r="P16" s="101">
        <f t="shared" si="16"/>
        <v>3.9393257342580559E-3</v>
      </c>
      <c r="R16" s="104">
        <f t="shared" si="17"/>
        <v>8555.262983895509</v>
      </c>
      <c r="S16" s="104">
        <f t="shared" si="6"/>
        <v>-15648.189985064322</v>
      </c>
      <c r="T16" s="104">
        <f t="shared" si="7"/>
        <v>0</v>
      </c>
      <c r="U16" s="104">
        <f t="shared" si="8"/>
        <v>6267.002913151211</v>
      </c>
      <c r="V16" s="104">
        <f t="shared" si="9"/>
        <v>-21819.541731521876</v>
      </c>
      <c r="W16" s="104">
        <f t="shared" si="18"/>
        <v>-22645.46581953948</v>
      </c>
      <c r="Y16" s="12"/>
    </row>
    <row r="17" spans="1:25" ht="13.8">
      <c r="A17" s="4"/>
      <c r="B17" s="7">
        <f t="shared" si="10"/>
        <v>1</v>
      </c>
      <c r="C17" s="32">
        <f t="shared" si="5"/>
        <v>42018</v>
      </c>
      <c r="D17" s="31">
        <f t="shared" si="11"/>
        <v>9</v>
      </c>
      <c r="E17" s="115">
        <v>42018</v>
      </c>
      <c r="F17" s="27">
        <v>1.1775</v>
      </c>
      <c r="G17" s="27">
        <v>0.77529999999999999</v>
      </c>
      <c r="H17" s="27">
        <v>1.2010000000000001</v>
      </c>
      <c r="I17" s="162">
        <v>9.0559999999999992</v>
      </c>
      <c r="J17" s="162">
        <v>1.4473</v>
      </c>
      <c r="L17" s="101">
        <f t="shared" si="12"/>
        <v>5.9430319701401688E-4</v>
      </c>
      <c r="M17" s="101">
        <f t="shared" si="13"/>
        <v>1.804124200688336E-3</v>
      </c>
      <c r="N17" s="101">
        <f t="shared" si="14"/>
        <v>0</v>
      </c>
      <c r="O17" s="101">
        <f t="shared" si="15"/>
        <v>6.4938866697992863E-3</v>
      </c>
      <c r="P17" s="101">
        <f t="shared" si="16"/>
        <v>-2.2134615110395231E-3</v>
      </c>
      <c r="R17" s="104">
        <f t="shared" si="17"/>
        <v>2725.4795160319291</v>
      </c>
      <c r="S17" s="104">
        <f t="shared" si="6"/>
        <v>-9150.4558041291566</v>
      </c>
      <c r="T17" s="104">
        <f t="shared" si="7"/>
        <v>0</v>
      </c>
      <c r="U17" s="104">
        <f t="shared" si="8"/>
        <v>29696.747064720374</v>
      </c>
      <c r="V17" s="104">
        <f t="shared" si="9"/>
        <v>12260.147819520362</v>
      </c>
      <c r="W17" s="104">
        <f t="shared" si="18"/>
        <v>35531.918596143507</v>
      </c>
      <c r="Y17" s="12"/>
    </row>
    <row r="18" spans="1:25" ht="13.8">
      <c r="A18" s="4"/>
      <c r="B18" s="7">
        <f t="shared" si="10"/>
        <v>1</v>
      </c>
      <c r="C18" s="32">
        <f t="shared" si="5"/>
        <v>42019</v>
      </c>
      <c r="D18" s="31">
        <f t="shared" si="11"/>
        <v>10</v>
      </c>
      <c r="E18" s="115">
        <v>42019</v>
      </c>
      <c r="F18" s="27">
        <v>1.1708000000000001</v>
      </c>
      <c r="G18" s="27">
        <v>0.76719999999999999</v>
      </c>
      <c r="H18" s="27">
        <v>1.028</v>
      </c>
      <c r="I18" s="162">
        <v>8.9139999999999997</v>
      </c>
      <c r="J18" s="162">
        <v>1.4142999999999999</v>
      </c>
      <c r="L18" s="101">
        <f t="shared" si="12"/>
        <v>5.7062710728419327E-3</v>
      </c>
      <c r="M18" s="101">
        <f t="shared" si="13"/>
        <v>1.0502527655684926E-2</v>
      </c>
      <c r="N18" s="101">
        <f t="shared" si="14"/>
        <v>0.15553937606487317</v>
      </c>
      <c r="O18" s="101">
        <f t="shared" si="15"/>
        <v>1.5804446936462997E-2</v>
      </c>
      <c r="P18" s="101">
        <f t="shared" si="16"/>
        <v>2.3065042617104833E-2</v>
      </c>
      <c r="R18" s="104">
        <f t="shared" si="17"/>
        <v>26169.007671667328</v>
      </c>
      <c r="S18" s="104">
        <f t="shared" si="6"/>
        <v>-53268.458517613435</v>
      </c>
      <c r="T18" s="104">
        <f t="shared" si="7"/>
        <v>372167.36710104672</v>
      </c>
      <c r="U18" s="104">
        <f t="shared" si="8"/>
        <v>72274.230678011329</v>
      </c>
      <c r="V18" s="104">
        <f t="shared" si="9"/>
        <v>-127755.02557369418</v>
      </c>
      <c r="W18" s="104">
        <f t="shared" si="18"/>
        <v>289587.1213594178</v>
      </c>
    </row>
    <row r="19" spans="1:25" ht="13.8">
      <c r="A19" s="4"/>
      <c r="B19" s="7">
        <f t="shared" si="10"/>
        <v>1</v>
      </c>
      <c r="C19" s="32">
        <f t="shared" si="5"/>
        <v>42020</v>
      </c>
      <c r="D19" s="31">
        <f t="shared" si="11"/>
        <v>11</v>
      </c>
      <c r="E19" s="115">
        <v>42020</v>
      </c>
      <c r="F19" s="27">
        <v>1.1588000000000001</v>
      </c>
      <c r="G19" s="27">
        <v>0.76370000000000005</v>
      </c>
      <c r="H19" s="27">
        <v>1.0127999999999999</v>
      </c>
      <c r="I19" s="162">
        <v>8.7985000000000007</v>
      </c>
      <c r="J19" s="162">
        <v>1.4113</v>
      </c>
      <c r="L19" s="101">
        <f t="shared" si="12"/>
        <v>1.0302288922535477E-2</v>
      </c>
      <c r="M19" s="101">
        <f t="shared" si="13"/>
        <v>4.572481674890049E-3</v>
      </c>
      <c r="N19" s="101">
        <f t="shared" si="14"/>
        <v>1.4896394625198739E-2</v>
      </c>
      <c r="O19" s="101">
        <f t="shared" si="15"/>
        <v>1.3041822114684902E-2</v>
      </c>
      <c r="P19" s="101">
        <f t="shared" si="16"/>
        <v>2.1234436064927632E-3</v>
      </c>
      <c r="R19" s="104">
        <f t="shared" si="17"/>
        <v>47246.384619315533</v>
      </c>
      <c r="S19" s="104">
        <f t="shared" si="6"/>
        <v>-23191.469559195724</v>
      </c>
      <c r="T19" s="104">
        <f t="shared" si="7"/>
        <v>35643.398522095769</v>
      </c>
      <c r="U19" s="104">
        <f t="shared" si="8"/>
        <v>59640.660870178821</v>
      </c>
      <c r="V19" s="104">
        <f t="shared" si="9"/>
        <v>-11761.547409871293</v>
      </c>
      <c r="W19" s="104">
        <f t="shared" si="18"/>
        <v>107577.42704252311</v>
      </c>
    </row>
    <row r="20" spans="1:25" ht="13.8">
      <c r="A20" s="4"/>
      <c r="B20" s="7">
        <f t="shared" si="10"/>
        <v>3</v>
      </c>
      <c r="C20" s="32">
        <f t="shared" si="5"/>
        <v>42023</v>
      </c>
      <c r="D20" s="31">
        <f t="shared" si="11"/>
        <v>12</v>
      </c>
      <c r="E20" s="115">
        <v>42023</v>
      </c>
      <c r="F20" s="27">
        <v>1.1605000000000001</v>
      </c>
      <c r="G20" s="27">
        <v>0.76639999999999997</v>
      </c>
      <c r="H20" s="27">
        <v>1.012</v>
      </c>
      <c r="I20" s="162">
        <v>8.8324999999999996</v>
      </c>
      <c r="J20" s="162">
        <v>1.4134</v>
      </c>
      <c r="L20" s="101">
        <f t="shared" si="12"/>
        <v>-1.4659598192964219E-3</v>
      </c>
      <c r="M20" s="101">
        <f t="shared" si="13"/>
        <v>-3.5291847623122653E-3</v>
      </c>
      <c r="N20" s="101">
        <f t="shared" si="14"/>
        <v>7.9020154250088257E-4</v>
      </c>
      <c r="O20" s="101">
        <f t="shared" si="15"/>
        <v>-3.8568478414839681E-3</v>
      </c>
      <c r="P20" s="101">
        <f t="shared" si="16"/>
        <v>-1.4868838367926645E-3</v>
      </c>
      <c r="R20" s="104">
        <f t="shared" si="17"/>
        <v>-6722.904199224814</v>
      </c>
      <c r="S20" s="104">
        <f t="shared" si="6"/>
        <v>17899.903554213895</v>
      </c>
      <c r="T20" s="104">
        <f t="shared" si="7"/>
        <v>1890.7574081374732</v>
      </c>
      <c r="U20" s="104">
        <f t="shared" si="8"/>
        <v>-17637.485937093235</v>
      </c>
      <c r="V20" s="104">
        <f t="shared" si="9"/>
        <v>8235.7048173710718</v>
      </c>
      <c r="W20" s="104">
        <f t="shared" si="18"/>
        <v>3665.975643404392</v>
      </c>
    </row>
    <row r="21" spans="1:25" ht="13.8">
      <c r="A21" s="4"/>
      <c r="B21" s="7">
        <f t="shared" si="10"/>
        <v>1</v>
      </c>
      <c r="C21" s="32">
        <f t="shared" si="5"/>
        <v>42024</v>
      </c>
      <c r="D21" s="31">
        <f t="shared" si="11"/>
        <v>13</v>
      </c>
      <c r="E21" s="115">
        <v>42024</v>
      </c>
      <c r="F21" s="27">
        <v>1.1578999999999999</v>
      </c>
      <c r="G21" s="27">
        <v>0.76370000000000005</v>
      </c>
      <c r="H21" s="27">
        <v>1.0086999999999999</v>
      </c>
      <c r="I21" s="162">
        <v>8.8015000000000008</v>
      </c>
      <c r="J21" s="162">
        <v>1.4123000000000001</v>
      </c>
      <c r="L21" s="101">
        <f t="shared" si="12"/>
        <v>2.2429270962645216E-3</v>
      </c>
      <c r="M21" s="101">
        <f t="shared" si="13"/>
        <v>3.529184762312349E-3</v>
      </c>
      <c r="N21" s="101">
        <f t="shared" si="14"/>
        <v>3.2661977866213238E-3</v>
      </c>
      <c r="O21" s="101">
        <f t="shared" si="15"/>
        <v>3.5159387472732582E-3</v>
      </c>
      <c r="P21" s="101">
        <f t="shared" si="16"/>
        <v>7.7856818173571501E-4</v>
      </c>
      <c r="R21" s="104">
        <f t="shared" si="17"/>
        <v>10286.082739477084</v>
      </c>
      <c r="S21" s="104">
        <f t="shared" si="6"/>
        <v>-17899.903554214321</v>
      </c>
      <c r="T21" s="104">
        <f t="shared" si="7"/>
        <v>7815.2057789606106</v>
      </c>
      <c r="U21" s="104">
        <f t="shared" si="8"/>
        <v>16078.497975396749</v>
      </c>
      <c r="V21" s="104">
        <f t="shared" si="9"/>
        <v>-4312.4133616275103</v>
      </c>
      <c r="W21" s="104">
        <f t="shared" si="18"/>
        <v>11967.469577992611</v>
      </c>
    </row>
    <row r="22" spans="1:25" ht="13.8">
      <c r="A22" s="4"/>
      <c r="B22" s="7">
        <f t="shared" si="10"/>
        <v>1</v>
      </c>
      <c r="C22" s="32">
        <f t="shared" si="5"/>
        <v>42025</v>
      </c>
      <c r="D22" s="31">
        <f t="shared" si="11"/>
        <v>14</v>
      </c>
      <c r="E22" s="115">
        <v>42025</v>
      </c>
      <c r="F22" s="27">
        <v>1.1593</v>
      </c>
      <c r="G22" s="27">
        <v>0.7671</v>
      </c>
      <c r="H22" s="27">
        <v>0.99970000000000003</v>
      </c>
      <c r="I22" s="162">
        <v>8.8249999999999993</v>
      </c>
      <c r="J22" s="162">
        <v>1.4113</v>
      </c>
      <c r="L22" s="101">
        <f t="shared" si="12"/>
        <v>-1.2083550581284985E-3</v>
      </c>
      <c r="M22" s="101">
        <f t="shared" si="13"/>
        <v>-4.4421290709120856E-3</v>
      </c>
      <c r="N22" s="101">
        <f t="shared" si="14"/>
        <v>8.9624180876545136E-3</v>
      </c>
      <c r="O22" s="101">
        <f t="shared" si="15"/>
        <v>-2.6664413154703632E-3</v>
      </c>
      <c r="P22" s="101">
        <f t="shared" si="16"/>
        <v>7.0831565505681602E-4</v>
      </c>
      <c r="R22" s="104">
        <f t="shared" si="17"/>
        <v>-5541.5265735902121</v>
      </c>
      <c r="S22" s="104">
        <f t="shared" si="6"/>
        <v>22530.325641721298</v>
      </c>
      <c r="T22" s="104">
        <f t="shared" si="7"/>
        <v>21444.856131800239</v>
      </c>
      <c r="U22" s="104">
        <f t="shared" si="8"/>
        <v>-12193.71962197965</v>
      </c>
      <c r="V22" s="104">
        <f t="shared" si="9"/>
        <v>-3923.291455742823</v>
      </c>
      <c r="W22" s="104">
        <f t="shared" si="18"/>
        <v>22316.644122208851</v>
      </c>
    </row>
    <row r="23" spans="1:25" ht="13.8">
      <c r="A23" s="4"/>
      <c r="B23" s="7">
        <f t="shared" si="10"/>
        <v>1</v>
      </c>
      <c r="C23" s="32">
        <f t="shared" si="5"/>
        <v>42026</v>
      </c>
      <c r="D23" s="31">
        <f t="shared" si="11"/>
        <v>15</v>
      </c>
      <c r="E23" s="115">
        <v>42026</v>
      </c>
      <c r="F23" s="27">
        <v>1.1617999999999999</v>
      </c>
      <c r="G23" s="27">
        <v>0.76439999999999997</v>
      </c>
      <c r="H23" s="27">
        <v>0.99429999999999996</v>
      </c>
      <c r="I23" s="162">
        <v>8.8309999999999995</v>
      </c>
      <c r="J23" s="162">
        <v>1.4298999999999999</v>
      </c>
      <c r="L23" s="101">
        <f t="shared" si="12"/>
        <v>-2.1541518820763386E-3</v>
      </c>
      <c r="M23" s="101">
        <f t="shared" si="13"/>
        <v>3.5259585991327049E-3</v>
      </c>
      <c r="N23" s="101">
        <f t="shared" si="14"/>
        <v>5.4162619871071689E-3</v>
      </c>
      <c r="O23" s="101">
        <f t="shared" si="15"/>
        <v>-6.7965566730469949E-4</v>
      </c>
      <c r="P23" s="101">
        <f t="shared" si="16"/>
        <v>-1.3093246318840242E-2</v>
      </c>
      <c r="R23" s="104">
        <f t="shared" si="17"/>
        <v>-9878.9588521803234</v>
      </c>
      <c r="S23" s="104">
        <f t="shared" si="6"/>
        <v>-17883.540565690037</v>
      </c>
      <c r="T23" s="104">
        <f t="shared" si="7"/>
        <v>12959.779152196268</v>
      </c>
      <c r="U23" s="104">
        <f t="shared" si="8"/>
        <v>-3108.0866466176317</v>
      </c>
      <c r="V23" s="104">
        <f t="shared" si="9"/>
        <v>72522.216675447708</v>
      </c>
      <c r="W23" s="104">
        <f t="shared" si="18"/>
        <v>54611.409763155985</v>
      </c>
    </row>
    <row r="24" spans="1:25" ht="13.8">
      <c r="A24" s="4"/>
      <c r="B24" s="7">
        <f t="shared" si="10"/>
        <v>1</v>
      </c>
      <c r="C24" s="32">
        <f t="shared" si="5"/>
        <v>42027</v>
      </c>
      <c r="D24" s="31">
        <f t="shared" si="11"/>
        <v>16</v>
      </c>
      <c r="E24" s="115">
        <v>42027</v>
      </c>
      <c r="F24" s="27">
        <v>1.1197999999999999</v>
      </c>
      <c r="G24" s="27">
        <v>0.74729999999999996</v>
      </c>
      <c r="H24" s="27">
        <v>0.98160000000000003</v>
      </c>
      <c r="I24" s="162">
        <v>8.7055000000000007</v>
      </c>
      <c r="J24" s="162">
        <v>1.4169</v>
      </c>
      <c r="L24" s="101">
        <f t="shared" si="12"/>
        <v>3.6820428643639318E-2</v>
      </c>
      <c r="M24" s="101">
        <f t="shared" si="13"/>
        <v>2.2624501429873489E-2</v>
      </c>
      <c r="N24" s="101">
        <f t="shared" si="14"/>
        <v>1.2855078589326229E-2</v>
      </c>
      <c r="O24" s="101">
        <f t="shared" si="15"/>
        <v>1.4313248662148906E-2</v>
      </c>
      <c r="P24" s="101">
        <f t="shared" si="16"/>
        <v>9.1331251686204134E-3</v>
      </c>
      <c r="R24" s="104">
        <f t="shared" si="17"/>
        <v>168858.79891604788</v>
      </c>
      <c r="S24" s="104">
        <f t="shared" si="6"/>
        <v>-114750.69196761912</v>
      </c>
      <c r="T24" s="104">
        <f t="shared" si="7"/>
        <v>30759.032686817161</v>
      </c>
      <c r="U24" s="104">
        <f t="shared" si="8"/>
        <v>65454.934280123656</v>
      </c>
      <c r="V24" s="104">
        <f t="shared" si="9"/>
        <v>-50587.491159437974</v>
      </c>
      <c r="W24" s="104">
        <f t="shared" si="18"/>
        <v>99734.582755931595</v>
      </c>
    </row>
    <row r="25" spans="1:25" ht="13.8">
      <c r="A25" s="4"/>
      <c r="B25" s="7">
        <f t="shared" si="10"/>
        <v>3</v>
      </c>
      <c r="C25" s="32">
        <f t="shared" si="5"/>
        <v>42030</v>
      </c>
      <c r="D25" s="31">
        <f t="shared" si="11"/>
        <v>17</v>
      </c>
      <c r="E25" s="115">
        <v>42030</v>
      </c>
      <c r="F25" s="27">
        <v>1.1244000000000001</v>
      </c>
      <c r="G25" s="27">
        <v>0.74895</v>
      </c>
      <c r="H25" s="27">
        <v>1.0014000000000001</v>
      </c>
      <c r="I25" s="162">
        <v>8.7345000000000006</v>
      </c>
      <c r="J25" s="162">
        <v>1.4227000000000001</v>
      </c>
      <c r="L25" s="101">
        <f t="shared" si="12"/>
        <v>-4.0994621175840821E-3</v>
      </c>
      <c r="M25" s="101">
        <f t="shared" si="13"/>
        <v>-2.2055146784835679E-3</v>
      </c>
      <c r="N25" s="101">
        <f t="shared" si="14"/>
        <v>-1.9970406499142699E-2</v>
      </c>
      <c r="O25" s="101">
        <f t="shared" si="15"/>
        <v>-3.3256911386311877E-3</v>
      </c>
      <c r="P25" s="101">
        <f t="shared" si="16"/>
        <v>-4.0850880869402039E-3</v>
      </c>
      <c r="R25" s="104">
        <f t="shared" si="17"/>
        <v>-18800.168137006964</v>
      </c>
      <c r="S25" s="104">
        <f t="shared" si="6"/>
        <v>11186.294481899909</v>
      </c>
      <c r="T25" s="104">
        <f t="shared" si="7"/>
        <v>-47784.257560758466</v>
      </c>
      <c r="U25" s="104">
        <f t="shared" si="8"/>
        <v>-15208.489704419932</v>
      </c>
      <c r="V25" s="104">
        <f t="shared" si="9"/>
        <v>22626.905212427821</v>
      </c>
      <c r="W25" s="104">
        <f t="shared" si="18"/>
        <v>-47979.715707857627</v>
      </c>
    </row>
    <row r="26" spans="1:25" ht="13.8">
      <c r="A26" s="4"/>
      <c r="B26" s="7">
        <f t="shared" si="10"/>
        <v>1</v>
      </c>
      <c r="C26" s="32">
        <f t="shared" si="5"/>
        <v>42031</v>
      </c>
      <c r="D26" s="31">
        <f t="shared" si="11"/>
        <v>18</v>
      </c>
      <c r="E26" s="115">
        <v>42031</v>
      </c>
      <c r="F26" s="27">
        <v>1.1306</v>
      </c>
      <c r="G26" s="27">
        <v>0.74724999999999997</v>
      </c>
      <c r="H26" s="27">
        <v>1.0169999999999999</v>
      </c>
      <c r="I26" s="162">
        <v>8.8130000000000006</v>
      </c>
      <c r="J26" s="162">
        <v>1.4233</v>
      </c>
      <c r="L26" s="101">
        <f t="shared" si="12"/>
        <v>-5.4989052088135785E-3</v>
      </c>
      <c r="M26" s="101">
        <f t="shared" si="13"/>
        <v>2.2724244506806992E-3</v>
      </c>
      <c r="N26" s="101">
        <f t="shared" si="14"/>
        <v>-1.5458096152715418E-2</v>
      </c>
      <c r="O26" s="101">
        <f t="shared" si="15"/>
        <v>-8.9472031543761498E-3</v>
      </c>
      <c r="P26" s="101">
        <f t="shared" si="16"/>
        <v>-4.2164441945832711E-4</v>
      </c>
      <c r="R26" s="104">
        <f t="shared" si="17"/>
        <v>-25218.026055594662</v>
      </c>
      <c r="S26" s="104">
        <f t="shared" si="6"/>
        <v>-11525.658541824721</v>
      </c>
      <c r="T26" s="104">
        <f t="shared" si="7"/>
        <v>-36987.411748079961</v>
      </c>
      <c r="U26" s="104">
        <f t="shared" si="8"/>
        <v>-40915.840162081113</v>
      </c>
      <c r="V26" s="104">
        <f t="shared" si="9"/>
        <v>2335.4473904573051</v>
      </c>
      <c r="W26" s="104">
        <f t="shared" si="18"/>
        <v>-112311.48911712314</v>
      </c>
    </row>
    <row r="27" spans="1:25" ht="13.8">
      <c r="A27" s="4"/>
      <c r="B27" s="7">
        <f t="shared" si="10"/>
        <v>1</v>
      </c>
      <c r="C27" s="32">
        <f t="shared" si="5"/>
        <v>42032</v>
      </c>
      <c r="D27" s="31">
        <f t="shared" si="11"/>
        <v>19</v>
      </c>
      <c r="E27" s="115">
        <v>42032</v>
      </c>
      <c r="F27" s="27">
        <v>1.1344000000000001</v>
      </c>
      <c r="G27" s="27">
        <v>0.74660000000000004</v>
      </c>
      <c r="H27" s="27">
        <v>1.0242</v>
      </c>
      <c r="I27" s="162">
        <v>8.7949999999999999</v>
      </c>
      <c r="J27" s="162">
        <v>1.4234</v>
      </c>
      <c r="L27" s="101">
        <f t="shared" si="12"/>
        <v>-3.3554115366726477E-3</v>
      </c>
      <c r="M27" s="101">
        <f t="shared" si="13"/>
        <v>8.7023468356358584E-4</v>
      </c>
      <c r="N27" s="101">
        <f t="shared" si="14"/>
        <v>-7.0547029798900384E-3</v>
      </c>
      <c r="O27" s="101">
        <f t="shared" si="15"/>
        <v>2.0445259280019554E-3</v>
      </c>
      <c r="P27" s="101">
        <f t="shared" si="16"/>
        <v>-7.0256788591046968E-5</v>
      </c>
      <c r="R27" s="104">
        <f t="shared" si="17"/>
        <v>-15387.945844825783</v>
      </c>
      <c r="S27" s="104">
        <f t="shared" si="6"/>
        <v>-4413.8003404259734</v>
      </c>
      <c r="T27" s="104">
        <f t="shared" si="7"/>
        <v>-16880.164368220911</v>
      </c>
      <c r="U27" s="104">
        <f t="shared" si="8"/>
        <v>9349.6810829027563</v>
      </c>
      <c r="V27" s="104">
        <f t="shared" si="9"/>
        <v>389.14551220115942</v>
      </c>
      <c r="W27" s="104">
        <f t="shared" si="18"/>
        <v>-26943.083958368752</v>
      </c>
    </row>
    <row r="28" spans="1:25" ht="13.8">
      <c r="A28" s="4"/>
      <c r="B28" s="7">
        <f t="shared" si="10"/>
        <v>1</v>
      </c>
      <c r="C28" s="32">
        <f t="shared" si="5"/>
        <v>42033</v>
      </c>
      <c r="D28" s="31">
        <f t="shared" si="11"/>
        <v>20</v>
      </c>
      <c r="E28" s="115">
        <v>42033</v>
      </c>
      <c r="F28" s="27">
        <v>1.1315</v>
      </c>
      <c r="G28" s="27">
        <v>0.74775000000000003</v>
      </c>
      <c r="H28" s="27">
        <v>1.0371999999999999</v>
      </c>
      <c r="I28" s="162">
        <v>8.8230000000000004</v>
      </c>
      <c r="J28" s="162">
        <v>1.4535</v>
      </c>
      <c r="L28" s="101">
        <f t="shared" si="12"/>
        <v>2.5596907042711803E-3</v>
      </c>
      <c r="M28" s="101">
        <f t="shared" si="13"/>
        <v>-1.5391310295739188E-3</v>
      </c>
      <c r="N28" s="101">
        <f t="shared" si="14"/>
        <v>-1.2612954636059293E-2</v>
      </c>
      <c r="O28" s="101">
        <f t="shared" si="15"/>
        <v>-3.1785700504462556E-3</v>
      </c>
      <c r="P28" s="101">
        <f t="shared" si="16"/>
        <v>-2.0926065133759931E-2</v>
      </c>
      <c r="R28" s="104">
        <f t="shared" si="17"/>
        <v>11738.763339857825</v>
      </c>
      <c r="S28" s="104">
        <f t="shared" si="6"/>
        <v>7806.4195677362522</v>
      </c>
      <c r="T28" s="104">
        <f t="shared" si="7"/>
        <v>-30179.689780350385</v>
      </c>
      <c r="U28" s="104">
        <f t="shared" si="8"/>
        <v>-14535.700361785872</v>
      </c>
      <c r="V28" s="104">
        <f t="shared" si="9"/>
        <v>115907.43753222951</v>
      </c>
      <c r="W28" s="104">
        <f t="shared" si="18"/>
        <v>90737.230297687332</v>
      </c>
    </row>
    <row r="29" spans="1:25" ht="13.8">
      <c r="A29" s="4"/>
      <c r="B29" s="7">
        <f t="shared" si="10"/>
        <v>1</v>
      </c>
      <c r="C29" s="32">
        <f t="shared" si="5"/>
        <v>42034</v>
      </c>
      <c r="D29" s="31">
        <f t="shared" si="11"/>
        <v>21</v>
      </c>
      <c r="E29" s="115">
        <v>42034</v>
      </c>
      <c r="F29" s="27">
        <v>1.1305000000000001</v>
      </c>
      <c r="G29" s="27">
        <v>0.75109999999999999</v>
      </c>
      <c r="H29" s="27">
        <v>1.0468</v>
      </c>
      <c r="I29" s="162">
        <v>8.8335000000000008</v>
      </c>
      <c r="J29" s="162">
        <v>1.4535</v>
      </c>
      <c r="L29" s="101">
        <f t="shared" si="12"/>
        <v>8.8417335556744477E-4</v>
      </c>
      <c r="M29" s="101">
        <f t="shared" si="13"/>
        <v>-4.4701011819085921E-3</v>
      </c>
      <c r="N29" s="101">
        <f t="shared" si="14"/>
        <v>-9.2131169914814806E-3</v>
      </c>
      <c r="O29" s="101">
        <f t="shared" si="15"/>
        <v>-1.1893638306304257E-3</v>
      </c>
      <c r="P29" s="101">
        <f t="shared" si="16"/>
        <v>0</v>
      </c>
      <c r="R29" s="104">
        <f t="shared" si="17"/>
        <v>4054.8265284924087</v>
      </c>
      <c r="S29" s="104">
        <f t="shared" si="6"/>
        <v>22672.199225216307</v>
      </c>
      <c r="T29" s="104">
        <f t="shared" si="7"/>
        <v>-22044.716780164199</v>
      </c>
      <c r="U29" s="104">
        <f t="shared" si="8"/>
        <v>-5438.9980364794937</v>
      </c>
      <c r="V29" s="104">
        <f t="shared" si="9"/>
        <v>0</v>
      </c>
      <c r="W29" s="104">
        <f t="shared" si="18"/>
        <v>-756.68906293497639</v>
      </c>
    </row>
    <row r="30" spans="1:25" ht="13.8">
      <c r="A30" s="4"/>
      <c r="B30" s="7">
        <f t="shared" si="10"/>
        <v>3</v>
      </c>
      <c r="C30" s="32">
        <f t="shared" si="5"/>
        <v>42037</v>
      </c>
      <c r="D30" s="31">
        <f t="shared" si="11"/>
        <v>22</v>
      </c>
      <c r="E30" s="115">
        <v>42037</v>
      </c>
      <c r="F30" s="27">
        <v>1.131</v>
      </c>
      <c r="G30" s="27">
        <v>0.75260000000000005</v>
      </c>
      <c r="H30" s="27">
        <v>1.0519000000000001</v>
      </c>
      <c r="I30" s="162">
        <v>8.7225000000000001</v>
      </c>
      <c r="J30" s="162">
        <v>1.4522999999999999</v>
      </c>
      <c r="L30" s="101">
        <f t="shared" si="12"/>
        <v>-4.4218439809587114E-4</v>
      </c>
      <c r="M30" s="101">
        <f t="shared" si="13"/>
        <v>-1.9950794673708129E-3</v>
      </c>
      <c r="N30" s="101">
        <f t="shared" si="14"/>
        <v>-4.8601610892377483E-3</v>
      </c>
      <c r="O30" s="101">
        <f t="shared" si="15"/>
        <v>1.2645417991805961E-2</v>
      </c>
      <c r="P30" s="101">
        <f t="shared" si="16"/>
        <v>8.2593438517229083E-4</v>
      </c>
      <c r="R30" s="104">
        <f t="shared" si="17"/>
        <v>-2027.861410428826</v>
      </c>
      <c r="S30" s="104">
        <f t="shared" si="6"/>
        <v>10118.974339425695</v>
      </c>
      <c r="T30" s="104">
        <f t="shared" si="7"/>
        <v>-11629.166851705431</v>
      </c>
      <c r="U30" s="104">
        <f t="shared" si="8"/>
        <v>57827.892404831997</v>
      </c>
      <c r="V30" s="104">
        <f t="shared" si="9"/>
        <v>-4574.7701511563091</v>
      </c>
      <c r="W30" s="104">
        <f t="shared" si="18"/>
        <v>49715.068330967129</v>
      </c>
    </row>
    <row r="31" spans="1:25" ht="13.8">
      <c r="A31" s="4"/>
      <c r="B31" s="7">
        <f t="shared" si="10"/>
        <v>1</v>
      </c>
      <c r="C31" s="32">
        <f t="shared" si="5"/>
        <v>42038</v>
      </c>
      <c r="D31" s="31">
        <f t="shared" si="11"/>
        <v>23</v>
      </c>
      <c r="E31" s="115">
        <v>42038</v>
      </c>
      <c r="F31" s="27">
        <v>1.1375999999999999</v>
      </c>
      <c r="G31" s="27">
        <v>0.75395000000000001</v>
      </c>
      <c r="H31" s="27">
        <v>1.0526</v>
      </c>
      <c r="I31" s="162">
        <v>8.6370000000000005</v>
      </c>
      <c r="J31" s="162">
        <v>1.4799</v>
      </c>
      <c r="L31" s="101">
        <f t="shared" si="12"/>
        <v>-5.8185829328559324E-3</v>
      </c>
      <c r="M31" s="101">
        <f t="shared" si="13"/>
        <v>-1.7921746524676295E-3</v>
      </c>
      <c r="N31" s="101">
        <f t="shared" si="14"/>
        <v>-6.6524117445005641E-4</v>
      </c>
      <c r="O31" s="101">
        <f t="shared" si="15"/>
        <v>9.8505937806435545E-3</v>
      </c>
      <c r="P31" s="101">
        <f t="shared" si="16"/>
        <v>-1.8826011294043966E-2</v>
      </c>
      <c r="R31" s="104">
        <f t="shared" si="17"/>
        <v>-26684.070816899548</v>
      </c>
      <c r="S31" s="104">
        <f t="shared" si="6"/>
        <v>9089.8481071473379</v>
      </c>
      <c r="T31" s="104">
        <f t="shared" si="7"/>
        <v>-1591.7580656812152</v>
      </c>
      <c r="U31" s="104">
        <f t="shared" si="8"/>
        <v>45047.073781181469</v>
      </c>
      <c r="V31" s="104">
        <f t="shared" si="9"/>
        <v>104275.44376343915</v>
      </c>
      <c r="W31" s="104">
        <f t="shared" si="18"/>
        <v>130136.53676918719</v>
      </c>
    </row>
    <row r="32" spans="1:25" ht="13.8">
      <c r="A32" s="4"/>
      <c r="B32" s="7">
        <f t="shared" si="10"/>
        <v>1</v>
      </c>
      <c r="C32" s="32">
        <f t="shared" si="5"/>
        <v>42039</v>
      </c>
      <c r="D32" s="31">
        <f t="shared" si="11"/>
        <v>24</v>
      </c>
      <c r="E32" s="115">
        <v>42039</v>
      </c>
      <c r="F32" s="27">
        <v>1.1446000000000001</v>
      </c>
      <c r="G32" s="27">
        <v>0.75160000000000005</v>
      </c>
      <c r="H32" s="27">
        <v>1.0602</v>
      </c>
      <c r="I32" s="162">
        <v>8.6304999999999996</v>
      </c>
      <c r="J32" s="162">
        <v>1.4722</v>
      </c>
      <c r="L32" s="101">
        <f t="shared" si="12"/>
        <v>-6.1344509260256065E-3</v>
      </c>
      <c r="M32" s="101">
        <f t="shared" si="13"/>
        <v>3.1217852724943289E-3</v>
      </c>
      <c r="N32" s="101">
        <f t="shared" si="14"/>
        <v>-7.194275634027197E-3</v>
      </c>
      <c r="O32" s="101">
        <f t="shared" si="15"/>
        <v>7.5285945354180539E-4</v>
      </c>
      <c r="P32" s="101">
        <f t="shared" si="16"/>
        <v>5.2166372831966542E-3</v>
      </c>
      <c r="R32" s="104">
        <f t="shared" si="17"/>
        <v>-28132.644120020708</v>
      </c>
      <c r="S32" s="104">
        <f t="shared" si="6"/>
        <v>-15833.587374440089</v>
      </c>
      <c r="T32" s="104">
        <f t="shared" si="7"/>
        <v>-17214.127307533883</v>
      </c>
      <c r="U32" s="104">
        <f t="shared" si="8"/>
        <v>3442.8498530920037</v>
      </c>
      <c r="V32" s="104">
        <f t="shared" si="9"/>
        <v>-28894.446049245118</v>
      </c>
      <c r="W32" s="104">
        <f t="shared" si="18"/>
        <v>-86631.95499814779</v>
      </c>
    </row>
    <row r="33" spans="1:23" ht="13.8">
      <c r="A33" s="4"/>
      <c r="B33" s="7">
        <f t="shared" si="10"/>
        <v>1</v>
      </c>
      <c r="C33" s="32">
        <f t="shared" si="5"/>
        <v>42040</v>
      </c>
      <c r="D33" s="31">
        <f t="shared" si="11"/>
        <v>25</v>
      </c>
      <c r="E33" s="115">
        <v>42040</v>
      </c>
      <c r="F33" s="27">
        <v>1.141</v>
      </c>
      <c r="G33" s="27">
        <v>0.74819999999999998</v>
      </c>
      <c r="H33" s="27">
        <v>1.0587</v>
      </c>
      <c r="I33" s="162">
        <v>8.6370000000000005</v>
      </c>
      <c r="J33" s="162">
        <v>1.4616</v>
      </c>
      <c r="L33" s="101">
        <f t="shared" si="12"/>
        <v>3.1501601129263674E-3</v>
      </c>
      <c r="M33" s="101">
        <f t="shared" si="13"/>
        <v>4.5339456252645512E-3</v>
      </c>
      <c r="N33" s="101">
        <f t="shared" si="14"/>
        <v>1.4158292043716417E-3</v>
      </c>
      <c r="O33" s="101">
        <f t="shared" si="15"/>
        <v>-7.5285945354178099E-4</v>
      </c>
      <c r="P33" s="101">
        <f t="shared" si="16"/>
        <v>7.2261545608085752E-3</v>
      </c>
      <c r="R33" s="104">
        <f t="shared" si="17"/>
        <v>14446.661069869941</v>
      </c>
      <c r="S33" s="104">
        <f t="shared" si="6"/>
        <v>-22996.016042841744</v>
      </c>
      <c r="T33" s="104">
        <f t="shared" si="7"/>
        <v>3387.7301078795053</v>
      </c>
      <c r="U33" s="104">
        <f t="shared" si="8"/>
        <v>-3442.8498530918923</v>
      </c>
      <c r="V33" s="104">
        <f t="shared" si="9"/>
        <v>-40024.9666146702</v>
      </c>
      <c r="W33" s="104">
        <f t="shared" si="18"/>
        <v>-48629.441332854389</v>
      </c>
    </row>
    <row r="34" spans="1:23" ht="13.8">
      <c r="A34" s="4"/>
      <c r="B34" s="7">
        <f t="shared" si="10"/>
        <v>1</v>
      </c>
      <c r="C34" s="32">
        <f t="shared" si="5"/>
        <v>42041</v>
      </c>
      <c r="D34" s="31">
        <f t="shared" si="11"/>
        <v>26</v>
      </c>
      <c r="E34" s="115">
        <v>42041</v>
      </c>
      <c r="F34" s="27">
        <v>1.1447000000000001</v>
      </c>
      <c r="G34" s="27">
        <v>0.74729999999999996</v>
      </c>
      <c r="H34" s="27">
        <v>1.0533999999999999</v>
      </c>
      <c r="I34" s="162">
        <v>8.5715000000000003</v>
      </c>
      <c r="J34" s="162">
        <v>1.4572000000000001</v>
      </c>
      <c r="L34" s="101">
        <f t="shared" si="12"/>
        <v>-3.2375230623550542E-3</v>
      </c>
      <c r="M34" s="101">
        <f t="shared" si="13"/>
        <v>1.203610977801301E-3</v>
      </c>
      <c r="N34" s="101">
        <f t="shared" si="14"/>
        <v>5.0187123000452437E-3</v>
      </c>
      <c r="O34" s="101">
        <f t="shared" si="15"/>
        <v>7.6125538327497877E-3</v>
      </c>
      <c r="P34" s="101">
        <f t="shared" si="16"/>
        <v>3.0149399293882208E-3</v>
      </c>
      <c r="R34" s="104">
        <f t="shared" si="17"/>
        <v>-14847.308298968395</v>
      </c>
      <c r="S34" s="104">
        <f t="shared" si="6"/>
        <v>-6104.673421892694</v>
      </c>
      <c r="T34" s="104">
        <f t="shared" si="7"/>
        <v>12008.540796553309</v>
      </c>
      <c r="U34" s="104">
        <f t="shared" si="8"/>
        <v>34812.447026385424</v>
      </c>
      <c r="V34" s="104">
        <f t="shared" si="9"/>
        <v>-16699.458751335773</v>
      </c>
      <c r="W34" s="104">
        <f t="shared" si="18"/>
        <v>9169.5473507418683</v>
      </c>
    </row>
    <row r="35" spans="1:23" ht="13.8">
      <c r="A35" s="4"/>
      <c r="B35" s="7">
        <f t="shared" si="10"/>
        <v>3</v>
      </c>
      <c r="C35" s="32">
        <f t="shared" si="5"/>
        <v>42044</v>
      </c>
      <c r="D35" s="31">
        <f t="shared" si="11"/>
        <v>27</v>
      </c>
      <c r="E35" s="115">
        <v>42044</v>
      </c>
      <c r="F35" s="27">
        <v>1.1274999999999999</v>
      </c>
      <c r="G35" s="27">
        <v>0.74150000000000005</v>
      </c>
      <c r="H35" s="27">
        <v>1.0427999999999999</v>
      </c>
      <c r="I35" s="162">
        <v>8.6144999999999996</v>
      </c>
      <c r="J35" s="162">
        <v>1.4430000000000001</v>
      </c>
      <c r="L35" s="101">
        <f t="shared" si="12"/>
        <v>1.5139801547597333E-2</v>
      </c>
      <c r="M35" s="101">
        <f t="shared" si="13"/>
        <v>7.791549358257481E-3</v>
      </c>
      <c r="N35" s="101">
        <f t="shared" si="14"/>
        <v>1.0113624989942227E-2</v>
      </c>
      <c r="O35" s="101">
        <f t="shared" si="15"/>
        <v>-5.0040835249251132E-3</v>
      </c>
      <c r="P35" s="101">
        <f t="shared" si="16"/>
        <v>9.7925063605378785E-3</v>
      </c>
      <c r="R35" s="104">
        <f t="shared" si="17"/>
        <v>69431.258660706517</v>
      </c>
      <c r="S35" s="104">
        <f t="shared" si="6"/>
        <v>-39518.469970761435</v>
      </c>
      <c r="T35" s="104">
        <f t="shared" si="7"/>
        <v>24199.410333138127</v>
      </c>
      <c r="U35" s="104">
        <f t="shared" si="8"/>
        <v>-22883.830637442974</v>
      </c>
      <c r="V35" s="104">
        <f t="shared" si="9"/>
        <v>-54239.739387835245</v>
      </c>
      <c r="W35" s="104">
        <f t="shared" si="18"/>
        <v>-23011.37100219501</v>
      </c>
    </row>
    <row r="36" spans="1:23" ht="13.8">
      <c r="A36" s="4"/>
      <c r="B36" s="7">
        <f t="shared" si="10"/>
        <v>1</v>
      </c>
      <c r="C36" s="32">
        <f t="shared" si="5"/>
        <v>42045</v>
      </c>
      <c r="D36" s="31">
        <f t="shared" si="11"/>
        <v>28</v>
      </c>
      <c r="E36" s="115">
        <v>42045</v>
      </c>
      <c r="F36" s="27">
        <v>1.1296999999999999</v>
      </c>
      <c r="G36" s="27">
        <v>0.74199999999999999</v>
      </c>
      <c r="H36" s="27">
        <v>1.0457000000000001</v>
      </c>
      <c r="I36" s="162">
        <v>8.5664999999999996</v>
      </c>
      <c r="J36" s="162">
        <v>1.4521999999999999</v>
      </c>
      <c r="L36" s="101">
        <f t="shared" si="12"/>
        <v>-1.9493183560496533E-3</v>
      </c>
      <c r="M36" s="101">
        <f t="shared" si="13"/>
        <v>-6.7408158939359121E-4</v>
      </c>
      <c r="N36" s="101">
        <f t="shared" si="14"/>
        <v>-2.7771145451964932E-3</v>
      </c>
      <c r="O36" s="101">
        <f t="shared" si="15"/>
        <v>5.5875821994336092E-3</v>
      </c>
      <c r="P36" s="101">
        <f t="shared" si="16"/>
        <v>-6.3553681722754657E-3</v>
      </c>
      <c r="R36" s="104">
        <f t="shared" si="17"/>
        <v>-8939.5905597207475</v>
      </c>
      <c r="S36" s="104">
        <f t="shared" si="6"/>
        <v>3418.9186031481809</v>
      </c>
      <c r="T36" s="104">
        <f t="shared" si="7"/>
        <v>-6644.9502021450871</v>
      </c>
      <c r="U36" s="104">
        <f t="shared" si="8"/>
        <v>25552.1883453261</v>
      </c>
      <c r="V36" s="104">
        <f t="shared" si="9"/>
        <v>35201.765583436376</v>
      </c>
      <c r="W36" s="104">
        <f t="shared" si="18"/>
        <v>48588.331770044824</v>
      </c>
    </row>
    <row r="37" spans="1:23" ht="13.8">
      <c r="A37" s="4"/>
      <c r="B37" s="7">
        <f t="shared" si="10"/>
        <v>1</v>
      </c>
      <c r="C37" s="32">
        <f t="shared" si="5"/>
        <v>42046</v>
      </c>
      <c r="D37" s="31">
        <f t="shared" si="11"/>
        <v>29</v>
      </c>
      <c r="E37" s="115">
        <v>42046</v>
      </c>
      <c r="F37" s="27">
        <v>1.1314</v>
      </c>
      <c r="G37" s="27">
        <v>0.73960000000000004</v>
      </c>
      <c r="H37" s="27">
        <v>1.0465</v>
      </c>
      <c r="I37" s="162">
        <v>8.6020000000000003</v>
      </c>
      <c r="J37" s="162">
        <v>1.4605999999999999</v>
      </c>
      <c r="L37" s="101">
        <f t="shared" si="12"/>
        <v>-1.5036931761722937E-3</v>
      </c>
      <c r="M37" s="101">
        <f t="shared" si="13"/>
        <v>3.239743654410575E-3</v>
      </c>
      <c r="N37" s="101">
        <f t="shared" si="14"/>
        <v>-7.6474528151127907E-4</v>
      </c>
      <c r="O37" s="101">
        <f t="shared" si="15"/>
        <v>-4.1354865706544194E-3</v>
      </c>
      <c r="P37" s="101">
        <f t="shared" si="16"/>
        <v>-5.7676622398629973E-3</v>
      </c>
      <c r="R37" s="104">
        <f t="shared" si="17"/>
        <v>-6895.9496947783</v>
      </c>
      <c r="S37" s="104">
        <f t="shared" si="6"/>
        <v>-16431.86822452756</v>
      </c>
      <c r="T37" s="104">
        <f t="shared" si="7"/>
        <v>-1829.8468537272104</v>
      </c>
      <c r="U37" s="104">
        <f t="shared" si="8"/>
        <v>-18911.709569774182</v>
      </c>
      <c r="V37" s="104">
        <f t="shared" si="9"/>
        <v>31946.519639538299</v>
      </c>
      <c r="W37" s="104">
        <f t="shared" si="18"/>
        <v>-12122.854703268949</v>
      </c>
    </row>
    <row r="38" spans="1:23" ht="13.8">
      <c r="A38" s="4"/>
      <c r="B38" s="7">
        <f t="shared" si="10"/>
        <v>1</v>
      </c>
      <c r="C38" s="32">
        <f t="shared" si="5"/>
        <v>42047</v>
      </c>
      <c r="D38" s="31">
        <f t="shared" si="11"/>
        <v>30</v>
      </c>
      <c r="E38" s="115">
        <v>42047</v>
      </c>
      <c r="F38" s="27">
        <v>1.1328</v>
      </c>
      <c r="G38" s="27">
        <v>0.73760000000000003</v>
      </c>
      <c r="H38" s="27">
        <v>1.0559000000000001</v>
      </c>
      <c r="I38" s="162">
        <v>8.7424999999999997</v>
      </c>
      <c r="J38" s="162">
        <v>1.4761</v>
      </c>
      <c r="L38" s="101">
        <f t="shared" si="12"/>
        <v>-1.236640030400051E-3</v>
      </c>
      <c r="M38" s="101">
        <f t="shared" si="13"/>
        <v>2.7078272705856618E-3</v>
      </c>
      <c r="N38" s="101">
        <f t="shared" si="14"/>
        <v>-8.9422209264143019E-3</v>
      </c>
      <c r="O38" s="101">
        <f t="shared" si="15"/>
        <v>-1.6201455593849164E-2</v>
      </c>
      <c r="P38" s="101">
        <f t="shared" si="16"/>
        <v>-1.0556164356941768E-2</v>
      </c>
      <c r="R38" s="104">
        <f t="shared" si="17"/>
        <v>-5671.2416969901442</v>
      </c>
      <c r="S38" s="104">
        <f t="shared" si="6"/>
        <v>-13734.006647245335</v>
      </c>
      <c r="T38" s="104">
        <f t="shared" si="7"/>
        <v>-21396.529306067379</v>
      </c>
      <c r="U38" s="104">
        <f t="shared" si="8"/>
        <v>-74089.763698587689</v>
      </c>
      <c r="V38" s="104">
        <f t="shared" si="9"/>
        <v>58469.566684481309</v>
      </c>
      <c r="W38" s="104">
        <f t="shared" si="18"/>
        <v>-56421.974664409237</v>
      </c>
    </row>
    <row r="39" spans="1:23" ht="13.8">
      <c r="A39" s="4"/>
      <c r="B39" s="7">
        <f t="shared" si="10"/>
        <v>1</v>
      </c>
      <c r="C39" s="32">
        <f t="shared" si="5"/>
        <v>42048</v>
      </c>
      <c r="D39" s="31">
        <f t="shared" si="11"/>
        <v>31</v>
      </c>
      <c r="E39" s="115">
        <v>42048</v>
      </c>
      <c r="F39" s="27">
        <v>1.1380999999999999</v>
      </c>
      <c r="G39" s="27">
        <v>0.74009999999999998</v>
      </c>
      <c r="H39" s="27">
        <v>1.0576000000000001</v>
      </c>
      <c r="I39" s="162">
        <v>8.6534999999999993</v>
      </c>
      <c r="J39" s="162">
        <v>1.4689000000000001</v>
      </c>
      <c r="L39" s="101">
        <f t="shared" si="12"/>
        <v>-4.6677613483886863E-3</v>
      </c>
      <c r="M39" s="101">
        <f t="shared" si="13"/>
        <v>-3.383639961036587E-3</v>
      </c>
      <c r="N39" s="101">
        <f t="shared" si="14"/>
        <v>-1.6087062849532185E-3</v>
      </c>
      <c r="O39" s="101">
        <f t="shared" si="15"/>
        <v>1.0232326572477218E-2</v>
      </c>
      <c r="P39" s="101">
        <f t="shared" si="16"/>
        <v>4.8896532055818865E-3</v>
      </c>
      <c r="R39" s="104">
        <f t="shared" si="17"/>
        <v>-21406.3932428398</v>
      </c>
      <c r="S39" s="104">
        <f t="shared" si="6"/>
        <v>17161.705335329782</v>
      </c>
      <c r="T39" s="104">
        <f t="shared" si="7"/>
        <v>-3849.2373934959937</v>
      </c>
      <c r="U39" s="104">
        <f t="shared" si="8"/>
        <v>46792.749790298556</v>
      </c>
      <c r="V39" s="104">
        <f t="shared" si="9"/>
        <v>-27083.313076662344</v>
      </c>
      <c r="W39" s="104">
        <f t="shared" si="18"/>
        <v>11615.5114126302</v>
      </c>
    </row>
    <row r="40" spans="1:23" ht="13.8">
      <c r="A40" s="4"/>
      <c r="B40" s="7">
        <f t="shared" si="10"/>
        <v>3</v>
      </c>
      <c r="C40" s="32">
        <f t="shared" si="5"/>
        <v>42051</v>
      </c>
      <c r="D40" s="31">
        <f t="shared" si="11"/>
        <v>32</v>
      </c>
      <c r="E40" s="115">
        <v>42051</v>
      </c>
      <c r="F40" s="27">
        <v>1.1408</v>
      </c>
      <c r="G40" s="27">
        <v>0.74209999999999998</v>
      </c>
      <c r="H40" s="27">
        <v>1.0626</v>
      </c>
      <c r="I40" s="162">
        <v>8.6035000000000004</v>
      </c>
      <c r="J40" s="162">
        <v>1.4669000000000001</v>
      </c>
      <c r="L40" s="101">
        <f t="shared" si="12"/>
        <v>-2.3695653721874819E-3</v>
      </c>
      <c r="M40" s="101">
        <f t="shared" si="13"/>
        <v>-2.6986927726672136E-3</v>
      </c>
      <c r="N40" s="101">
        <f t="shared" si="14"/>
        <v>-4.7165449194209686E-3</v>
      </c>
      <c r="O40" s="101">
        <f t="shared" si="15"/>
        <v>5.794766171841317E-3</v>
      </c>
      <c r="P40" s="101">
        <f t="shared" si="16"/>
        <v>1.3624908436521508E-3</v>
      </c>
      <c r="R40" s="104">
        <f t="shared" si="17"/>
        <v>-10866.846949913408</v>
      </c>
      <c r="S40" s="104">
        <f t="shared" si="6"/>
        <v>13687.676788434184</v>
      </c>
      <c r="T40" s="104">
        <f t="shared" si="7"/>
        <v>-11285.52877660119</v>
      </c>
      <c r="U40" s="104">
        <f t="shared" si="8"/>
        <v>26499.647138081084</v>
      </c>
      <c r="V40" s="104">
        <f t="shared" si="9"/>
        <v>-7546.7041385659331</v>
      </c>
      <c r="W40" s="104">
        <f t="shared" si="18"/>
        <v>10488.244061434736</v>
      </c>
    </row>
    <row r="41" spans="1:23" ht="13.8">
      <c r="A41" s="4"/>
      <c r="B41" s="7">
        <f t="shared" si="10"/>
        <v>1</v>
      </c>
      <c r="C41" s="32">
        <f t="shared" si="5"/>
        <v>42052</v>
      </c>
      <c r="D41" s="31">
        <f t="shared" si="11"/>
        <v>33</v>
      </c>
      <c r="E41" s="115">
        <v>42052</v>
      </c>
      <c r="F41" s="27">
        <v>1.1415</v>
      </c>
      <c r="G41" s="27">
        <v>0.74339999999999995</v>
      </c>
      <c r="H41" s="27">
        <v>1.0630999999999999</v>
      </c>
      <c r="I41" s="162">
        <v>8.5724999999999998</v>
      </c>
      <c r="J41" s="162">
        <v>1.4593</v>
      </c>
      <c r="L41" s="101">
        <f t="shared" si="12"/>
        <v>-6.1341630981865531E-4</v>
      </c>
      <c r="M41" s="101">
        <f t="shared" si="13"/>
        <v>-1.7502528870638042E-3</v>
      </c>
      <c r="N41" s="101">
        <f t="shared" si="14"/>
        <v>-4.7043327771665417E-4</v>
      </c>
      <c r="O41" s="101">
        <f t="shared" si="15"/>
        <v>3.6096918561370891E-3</v>
      </c>
      <c r="P41" s="101">
        <f t="shared" si="16"/>
        <v>5.1944618200170326E-3</v>
      </c>
      <c r="R41" s="104">
        <f t="shared" si="17"/>
        <v>-2813.1324139102844</v>
      </c>
      <c r="S41" s="104">
        <f t="shared" si="6"/>
        <v>8877.2223569842317</v>
      </c>
      <c r="T41" s="104">
        <f t="shared" si="7"/>
        <v>-1125.6308131999929</v>
      </c>
      <c r="U41" s="104">
        <f t="shared" si="8"/>
        <v>16507.233877642859</v>
      </c>
      <c r="V41" s="104">
        <f t="shared" si="9"/>
        <v>-28771.618317571207</v>
      </c>
      <c r="W41" s="104">
        <f t="shared" si="18"/>
        <v>-7325.9253100543938</v>
      </c>
    </row>
    <row r="42" spans="1:23" ht="13.8">
      <c r="A42" s="4"/>
      <c r="B42" s="7">
        <f t="shared" si="10"/>
        <v>1</v>
      </c>
      <c r="C42" s="32">
        <f t="shared" si="5"/>
        <v>42053</v>
      </c>
      <c r="D42" s="31">
        <f t="shared" si="11"/>
        <v>34</v>
      </c>
      <c r="E42" s="115">
        <v>42053</v>
      </c>
      <c r="F42" s="27">
        <v>1.1372</v>
      </c>
      <c r="G42" s="27">
        <v>0.73719999999999997</v>
      </c>
      <c r="H42" s="27">
        <v>1.0707</v>
      </c>
      <c r="I42" s="162">
        <v>8.548</v>
      </c>
      <c r="J42" s="162">
        <v>1.4598</v>
      </c>
      <c r="L42" s="101">
        <f t="shared" si="12"/>
        <v>3.7740861930055081E-3</v>
      </c>
      <c r="M42" s="101">
        <f t="shared" si="13"/>
        <v>8.3750320674834591E-3</v>
      </c>
      <c r="N42" s="101">
        <f t="shared" si="14"/>
        <v>-7.1234718696648429E-3</v>
      </c>
      <c r="O42" s="101">
        <f t="shared" si="15"/>
        <v>2.8620678980371662E-3</v>
      </c>
      <c r="P42" s="101">
        <f t="shared" si="16"/>
        <v>-3.425713438317728E-4</v>
      </c>
      <c r="R42" s="104">
        <f t="shared" si="17"/>
        <v>17307.991379579998</v>
      </c>
      <c r="S42" s="104">
        <f t="shared" si="6"/>
        <v>-42477.874174312827</v>
      </c>
      <c r="T42" s="104">
        <f t="shared" si="7"/>
        <v>-17044.711361358368</v>
      </c>
      <c r="U42" s="104">
        <f t="shared" si="8"/>
        <v>13088.326109130056</v>
      </c>
      <c r="V42" s="104">
        <f t="shared" si="9"/>
        <v>1897.4693226704476</v>
      </c>
      <c r="W42" s="104">
        <f t="shared" si="18"/>
        <v>-27228.798724290693</v>
      </c>
    </row>
    <row r="43" spans="1:23" ht="13.8">
      <c r="A43" s="4"/>
      <c r="B43" s="7">
        <f t="shared" si="10"/>
        <v>1</v>
      </c>
      <c r="C43" s="32">
        <f t="shared" si="5"/>
        <v>42054</v>
      </c>
      <c r="D43" s="31">
        <f t="shared" si="11"/>
        <v>35</v>
      </c>
      <c r="E43" s="115">
        <v>42054</v>
      </c>
      <c r="F43" s="27">
        <v>1.1387</v>
      </c>
      <c r="G43" s="27">
        <v>0.7379</v>
      </c>
      <c r="H43" s="27">
        <v>1.0795999999999999</v>
      </c>
      <c r="I43" s="162">
        <v>8.6449999999999996</v>
      </c>
      <c r="J43" s="162">
        <v>1.4632000000000001</v>
      </c>
      <c r="L43" s="101">
        <f t="shared" si="12"/>
        <v>-1.3181600397146733E-3</v>
      </c>
      <c r="M43" s="101">
        <f t="shared" si="13"/>
        <v>-9.4908826865282108E-4</v>
      </c>
      <c r="N43" s="101">
        <f t="shared" si="14"/>
        <v>-8.27796197962514E-3</v>
      </c>
      <c r="O43" s="101">
        <f t="shared" si="15"/>
        <v>-1.1283781678352561E-2</v>
      </c>
      <c r="P43" s="101">
        <f t="shared" si="16"/>
        <v>-2.3263780591241093E-3</v>
      </c>
      <c r="R43" s="104">
        <f t="shared" si="17"/>
        <v>-6045.0931530315202</v>
      </c>
      <c r="S43" s="104">
        <f t="shared" si="6"/>
        <v>4813.7430079434816</v>
      </c>
      <c r="T43" s="104">
        <f t="shared" si="7"/>
        <v>-19807.121468937268</v>
      </c>
      <c r="U43" s="104">
        <f t="shared" si="8"/>
        <v>-51601.08691054798</v>
      </c>
      <c r="V43" s="104">
        <f t="shared" si="9"/>
        <v>12885.581586442675</v>
      </c>
      <c r="W43" s="104">
        <f t="shared" si="18"/>
        <v>-59753.976938130603</v>
      </c>
    </row>
    <row r="44" spans="1:23" ht="13.8">
      <c r="A44" s="4"/>
      <c r="B44" s="7">
        <f t="shared" si="10"/>
        <v>1</v>
      </c>
      <c r="C44" s="32">
        <f t="shared" si="5"/>
        <v>42055</v>
      </c>
      <c r="D44" s="31">
        <f t="shared" si="11"/>
        <v>36</v>
      </c>
      <c r="E44" s="115">
        <v>42055</v>
      </c>
      <c r="F44" s="27">
        <v>1.1297999999999999</v>
      </c>
      <c r="G44" s="27">
        <v>0.73480000000000001</v>
      </c>
      <c r="H44" s="27">
        <v>1.0718000000000001</v>
      </c>
      <c r="I44" s="162">
        <v>8.593</v>
      </c>
      <c r="J44" s="162">
        <v>1.4399</v>
      </c>
      <c r="L44" s="101">
        <f t="shared" si="12"/>
        <v>7.8466349253978017E-3</v>
      </c>
      <c r="M44" s="101">
        <f t="shared" si="13"/>
        <v>4.2099607233503297E-3</v>
      </c>
      <c r="N44" s="101">
        <f t="shared" si="14"/>
        <v>7.2511240830996047E-3</v>
      </c>
      <c r="O44" s="101">
        <f t="shared" si="15"/>
        <v>6.0332008041679127E-3</v>
      </c>
      <c r="P44" s="101">
        <f t="shared" si="16"/>
        <v>1.6052151362431211E-2</v>
      </c>
      <c r="R44" s="104">
        <f t="shared" si="17"/>
        <v>35984.734503200125</v>
      </c>
      <c r="S44" s="104">
        <f t="shared" si="6"/>
        <v>-21352.775779760021</v>
      </c>
      <c r="T44" s="104">
        <f t="shared" si="7"/>
        <v>17350.151625943337</v>
      </c>
      <c r="U44" s="104">
        <f t="shared" si="8"/>
        <v>27590.01617710396</v>
      </c>
      <c r="V44" s="104">
        <f t="shared" si="9"/>
        <v>-88911.303649592912</v>
      </c>
      <c r="W44" s="104">
        <f t="shared" si="18"/>
        <v>-29339.17712310551</v>
      </c>
    </row>
    <row r="45" spans="1:23" ht="13.8">
      <c r="A45" s="4"/>
      <c r="B45" s="7">
        <f t="shared" si="10"/>
        <v>3</v>
      </c>
      <c r="C45" s="32">
        <f t="shared" si="5"/>
        <v>42058</v>
      </c>
      <c r="D45" s="31">
        <f t="shared" si="11"/>
        <v>37</v>
      </c>
      <c r="E45" s="115">
        <v>42058</v>
      </c>
      <c r="F45" s="27">
        <v>1.1297999999999999</v>
      </c>
      <c r="G45" s="27">
        <v>0.73519999999999996</v>
      </c>
      <c r="H45" s="27">
        <v>1.0727</v>
      </c>
      <c r="I45" s="162">
        <v>8.6404999999999994</v>
      </c>
      <c r="J45" s="162">
        <v>1.4510000000000001</v>
      </c>
      <c r="L45" s="101">
        <f t="shared" si="12"/>
        <v>0</v>
      </c>
      <c r="M45" s="101">
        <f t="shared" si="13"/>
        <v>-5.4421770050669513E-4</v>
      </c>
      <c r="N45" s="101">
        <f t="shared" si="14"/>
        <v>-8.3935654263356967E-4</v>
      </c>
      <c r="O45" s="101">
        <f t="shared" si="15"/>
        <v>-5.5125331808233025E-3</v>
      </c>
      <c r="P45" s="101">
        <f t="shared" si="16"/>
        <v>-7.6793071699631874E-3</v>
      </c>
      <c r="R45" s="104">
        <f t="shared" si="17"/>
        <v>0</v>
      </c>
      <c r="S45" s="104">
        <f t="shared" si="6"/>
        <v>2760.2534317822078</v>
      </c>
      <c r="T45" s="104">
        <f t="shared" si="7"/>
        <v>-2008.3732006272392</v>
      </c>
      <c r="U45" s="104">
        <f t="shared" si="8"/>
        <v>-25208.986833434818</v>
      </c>
      <c r="V45" s="104">
        <f t="shared" si="9"/>
        <v>42534.934800395604</v>
      </c>
      <c r="W45" s="104">
        <f t="shared" si="18"/>
        <v>18077.828198115756</v>
      </c>
    </row>
    <row r="46" spans="1:23" ht="13.8">
      <c r="A46" s="4"/>
      <c r="B46" s="7">
        <f t="shared" si="10"/>
        <v>1</v>
      </c>
      <c r="C46" s="32">
        <f t="shared" si="5"/>
        <v>42059</v>
      </c>
      <c r="D46" s="31">
        <f t="shared" si="11"/>
        <v>38</v>
      </c>
      <c r="E46" s="115">
        <v>42059</v>
      </c>
      <c r="F46" s="27">
        <v>1.1328</v>
      </c>
      <c r="G46" s="27">
        <v>0.73440000000000005</v>
      </c>
      <c r="H46" s="27">
        <v>1.0754999999999999</v>
      </c>
      <c r="I46" s="162">
        <v>8.625</v>
      </c>
      <c r="J46" s="162">
        <v>1.4609000000000001</v>
      </c>
      <c r="L46" s="101">
        <f t="shared" si="12"/>
        <v>-2.6518180482937186E-3</v>
      </c>
      <c r="M46" s="101">
        <f t="shared" si="13"/>
        <v>1.088731735196434E-3</v>
      </c>
      <c r="N46" s="101">
        <f t="shared" si="14"/>
        <v>-2.6068351044011419E-3</v>
      </c>
      <c r="O46" s="101">
        <f t="shared" si="15"/>
        <v>1.7954885944857749E-3</v>
      </c>
      <c r="P46" s="101">
        <f t="shared" si="16"/>
        <v>-6.7997102542805164E-3</v>
      </c>
      <c r="R46" s="104">
        <f t="shared" si="17"/>
        <v>-12161.260123084676</v>
      </c>
      <c r="S46" s="104">
        <f t="shared" si="6"/>
        <v>-5522.0098603337956</v>
      </c>
      <c r="T46" s="104">
        <f t="shared" si="7"/>
        <v>-6237.5134954052273</v>
      </c>
      <c r="U46" s="104">
        <f t="shared" si="8"/>
        <v>8210.8255593691119</v>
      </c>
      <c r="V46" s="104">
        <f t="shared" si="9"/>
        <v>37662.933117023582</v>
      </c>
      <c r="W46" s="104">
        <f t="shared" si="18"/>
        <v>21952.975197568994</v>
      </c>
    </row>
    <row r="47" spans="1:23" ht="13.8">
      <c r="A47" s="4"/>
      <c r="B47" s="7">
        <f t="shared" si="10"/>
        <v>1</v>
      </c>
      <c r="C47" s="32">
        <f t="shared" si="5"/>
        <v>42060</v>
      </c>
      <c r="D47" s="31">
        <f t="shared" si="11"/>
        <v>39</v>
      </c>
      <c r="E47" s="115">
        <v>42060</v>
      </c>
      <c r="F47" s="27">
        <v>1.1346000000000001</v>
      </c>
      <c r="G47" s="27">
        <v>0.73280000000000001</v>
      </c>
      <c r="H47" s="27">
        <v>1.0772999999999999</v>
      </c>
      <c r="I47" s="162">
        <v>8.6325000000000003</v>
      </c>
      <c r="J47" s="162">
        <v>1.4388000000000001</v>
      </c>
      <c r="L47" s="101">
        <f t="shared" si="12"/>
        <v>-1.5877219530114701E-3</v>
      </c>
      <c r="M47" s="101">
        <f t="shared" si="13"/>
        <v>2.1810259463603677E-3</v>
      </c>
      <c r="N47" s="101">
        <f t="shared" si="14"/>
        <v>-1.6722411923621062E-3</v>
      </c>
      <c r="O47" s="101">
        <f t="shared" si="15"/>
        <v>-8.6918736458696229E-4</v>
      </c>
      <c r="P47" s="101">
        <f t="shared" si="16"/>
        <v>1.524325131699948E-2</v>
      </c>
      <c r="R47" s="104">
        <f t="shared" si="17"/>
        <v>-7281.3063800242517</v>
      </c>
      <c r="S47" s="104">
        <f t="shared" si="6"/>
        <v>-11062.088476067824</v>
      </c>
      <c r="T47" s="104">
        <f t="shared" si="7"/>
        <v>-4001.2607576601413</v>
      </c>
      <c r="U47" s="104">
        <f t="shared" si="8"/>
        <v>-3974.8210325308482</v>
      </c>
      <c r="V47" s="104">
        <f t="shared" si="9"/>
        <v>-84430.885047892327</v>
      </c>
      <c r="W47" s="104">
        <f t="shared" si="18"/>
        <v>-110750.3616941754</v>
      </c>
    </row>
    <row r="48" spans="1:23" ht="13.8">
      <c r="A48" s="4"/>
      <c r="B48" s="7">
        <f t="shared" si="10"/>
        <v>1</v>
      </c>
      <c r="C48" s="32">
        <f t="shared" si="5"/>
        <v>42061</v>
      </c>
      <c r="D48" s="31">
        <f t="shared" si="11"/>
        <v>40</v>
      </c>
      <c r="E48" s="115">
        <v>42061</v>
      </c>
      <c r="F48" s="27">
        <v>1.1316999999999999</v>
      </c>
      <c r="G48" s="27">
        <v>0.73009999999999997</v>
      </c>
      <c r="H48" s="27">
        <v>1.0745</v>
      </c>
      <c r="I48" s="162">
        <v>8.5640000000000001</v>
      </c>
      <c r="J48" s="162">
        <v>1.4357</v>
      </c>
      <c r="L48" s="101">
        <f t="shared" si="12"/>
        <v>2.5592389205710774E-3</v>
      </c>
      <c r="M48" s="101">
        <f t="shared" si="13"/>
        <v>3.6913022978805315E-3</v>
      </c>
      <c r="N48" s="101">
        <f t="shared" si="14"/>
        <v>2.6024738175816544E-3</v>
      </c>
      <c r="O48" s="101">
        <f t="shared" si="15"/>
        <v>7.9667795545739391E-3</v>
      </c>
      <c r="P48" s="101">
        <f t="shared" si="16"/>
        <v>2.1568976878207202E-3</v>
      </c>
      <c r="R48" s="104">
        <f t="shared" si="17"/>
        <v>11736.691455966751</v>
      </c>
      <c r="S48" s="104">
        <f t="shared" si="6"/>
        <v>-18722.158110594086</v>
      </c>
      <c r="T48" s="104">
        <f t="shared" si="7"/>
        <v>6227.078011646413</v>
      </c>
      <c r="U48" s="104">
        <f t="shared" si="8"/>
        <v>36432.332343102069</v>
      </c>
      <c r="V48" s="104">
        <f t="shared" si="9"/>
        <v>-11946.846309446188</v>
      </c>
      <c r="W48" s="104">
        <f t="shared" si="18"/>
        <v>23727.09739067496</v>
      </c>
    </row>
    <row r="49" spans="1:23" ht="13.8">
      <c r="A49" s="4"/>
      <c r="B49" s="7">
        <f t="shared" si="10"/>
        <v>1</v>
      </c>
      <c r="C49" s="32">
        <f t="shared" si="5"/>
        <v>42062</v>
      </c>
      <c r="D49" s="31">
        <f t="shared" si="11"/>
        <v>41</v>
      </c>
      <c r="E49" s="115">
        <v>42062</v>
      </c>
      <c r="F49" s="27">
        <v>1.1240000000000001</v>
      </c>
      <c r="G49" s="27">
        <v>0.7278</v>
      </c>
      <c r="H49" s="27">
        <v>1.0636000000000001</v>
      </c>
      <c r="I49" s="162">
        <v>8.5739999999999998</v>
      </c>
      <c r="J49" s="162">
        <v>1.4358</v>
      </c>
      <c r="L49" s="101">
        <f t="shared" si="12"/>
        <v>6.8271755182594115E-3</v>
      </c>
      <c r="M49" s="101">
        <f t="shared" si="13"/>
        <v>3.1552258839805439E-3</v>
      </c>
      <c r="N49" s="101">
        <f t="shared" si="14"/>
        <v>1.019605671370038E-2</v>
      </c>
      <c r="O49" s="101">
        <f t="shared" si="15"/>
        <v>-1.166997448348961E-3</v>
      </c>
      <c r="P49" s="101">
        <f t="shared" si="16"/>
        <v>-6.9650008734350454E-5</v>
      </c>
      <c r="R49" s="104">
        <f t="shared" si="17"/>
        <v>31309.484991600733</v>
      </c>
      <c r="S49" s="104">
        <f t="shared" si="6"/>
        <v>-16003.197004060332</v>
      </c>
      <c r="T49" s="104">
        <f t="shared" si="7"/>
        <v>24396.649118408019</v>
      </c>
      <c r="U49" s="104">
        <f t="shared" si="8"/>
        <v>-5336.7158700144555</v>
      </c>
      <c r="V49" s="104">
        <f t="shared" si="9"/>
        <v>385.78461764758168</v>
      </c>
      <c r="W49" s="104">
        <f t="shared" si="18"/>
        <v>34752.005853581541</v>
      </c>
    </row>
    <row r="50" spans="1:23" ht="13.8">
      <c r="A50" s="4"/>
      <c r="B50" s="7">
        <f t="shared" si="10"/>
        <v>3</v>
      </c>
      <c r="C50" s="32">
        <f t="shared" si="5"/>
        <v>42065</v>
      </c>
      <c r="D50" s="31">
        <f t="shared" si="11"/>
        <v>42</v>
      </c>
      <c r="E50" s="115">
        <v>42065</v>
      </c>
      <c r="F50" s="27">
        <v>1.1227</v>
      </c>
      <c r="G50" s="27">
        <v>0.72940000000000005</v>
      </c>
      <c r="H50" s="27">
        <v>1.0724</v>
      </c>
      <c r="I50" s="162">
        <v>8.6084999999999994</v>
      </c>
      <c r="J50" s="162">
        <v>1.4433</v>
      </c>
      <c r="L50" s="101">
        <f t="shared" si="12"/>
        <v>1.1572529889026695E-3</v>
      </c>
      <c r="M50" s="101">
        <f t="shared" si="13"/>
        <v>-2.1959931965204143E-3</v>
      </c>
      <c r="N50" s="101">
        <f t="shared" si="14"/>
        <v>-8.2397469929394122E-3</v>
      </c>
      <c r="O50" s="101">
        <f t="shared" si="15"/>
        <v>-4.0157190586045171E-3</v>
      </c>
      <c r="P50" s="101">
        <f t="shared" si="16"/>
        <v>-5.2099732311351689E-3</v>
      </c>
      <c r="R50" s="104">
        <f t="shared" si="17"/>
        <v>5307.1720494994424</v>
      </c>
      <c r="S50" s="104">
        <f t="shared" si="6"/>
        <v>11138.001853343399</v>
      </c>
      <c r="T50" s="104">
        <f t="shared" si="7"/>
        <v>-19715.682430550638</v>
      </c>
      <c r="U50" s="104">
        <f t="shared" si="8"/>
        <v>-18364.008987246656</v>
      </c>
      <c r="V50" s="104">
        <f t="shared" si="9"/>
        <v>28857.53451365107</v>
      </c>
      <c r="W50" s="104">
        <f t="shared" si="18"/>
        <v>7223.0169986966175</v>
      </c>
    </row>
    <row r="51" spans="1:23" ht="13.8">
      <c r="A51" s="4"/>
      <c r="B51" s="7">
        <f t="shared" si="10"/>
        <v>1</v>
      </c>
      <c r="C51" s="32">
        <f t="shared" si="5"/>
        <v>42066</v>
      </c>
      <c r="D51" s="31">
        <f t="shared" si="11"/>
        <v>43</v>
      </c>
      <c r="E51" s="115">
        <v>42066</v>
      </c>
      <c r="F51" s="27">
        <v>1.1168</v>
      </c>
      <c r="G51" s="27">
        <v>0.72760000000000002</v>
      </c>
      <c r="H51" s="27">
        <v>1.0736000000000001</v>
      </c>
      <c r="I51" s="162">
        <v>8.6095000000000006</v>
      </c>
      <c r="J51" s="162">
        <v>1.4288000000000001</v>
      </c>
      <c r="L51" s="101">
        <f t="shared" si="12"/>
        <v>5.2690454566258543E-3</v>
      </c>
      <c r="M51" s="101">
        <f t="shared" si="13"/>
        <v>2.4708317306127549E-3</v>
      </c>
      <c r="N51" s="101">
        <f t="shared" si="14"/>
        <v>-1.1183598556132339E-3</v>
      </c>
      <c r="O51" s="101">
        <f t="shared" si="15"/>
        <v>-1.161575097137535E-4</v>
      </c>
      <c r="P51" s="101">
        <f t="shared" si="16"/>
        <v>1.0097227251283154E-2</v>
      </c>
      <c r="R51" s="104">
        <f t="shared" si="17"/>
        <v>24163.887277113481</v>
      </c>
      <c r="S51" s="104">
        <f t="shared" si="6"/>
        <v>-12531.973431643877</v>
      </c>
      <c r="T51" s="104">
        <f t="shared" si="7"/>
        <v>-2675.9593195326056</v>
      </c>
      <c r="U51" s="104">
        <f t="shared" si="8"/>
        <v>-531.1919288150674</v>
      </c>
      <c r="V51" s="104">
        <f t="shared" si="9"/>
        <v>-55927.558735766201</v>
      </c>
      <c r="W51" s="104">
        <f t="shared" si="18"/>
        <v>-47502.796138644269</v>
      </c>
    </row>
    <row r="52" spans="1:23" ht="13.8">
      <c r="A52" s="4"/>
      <c r="B52" s="7">
        <f t="shared" si="10"/>
        <v>1</v>
      </c>
      <c r="C52" s="32">
        <f t="shared" si="5"/>
        <v>42067</v>
      </c>
      <c r="D52" s="31">
        <f t="shared" si="11"/>
        <v>44</v>
      </c>
      <c r="E52" s="115">
        <v>42067</v>
      </c>
      <c r="F52" s="27">
        <v>1.1124000000000001</v>
      </c>
      <c r="G52" s="27">
        <v>0.72589999999999999</v>
      </c>
      <c r="H52" s="27">
        <v>1.0693999999999999</v>
      </c>
      <c r="I52" s="162">
        <v>8.6144999999999996</v>
      </c>
      <c r="J52" s="162">
        <v>1.4191</v>
      </c>
      <c r="L52" s="101">
        <f t="shared" si="12"/>
        <v>3.9476096482981135E-3</v>
      </c>
      <c r="M52" s="101">
        <f t="shared" si="13"/>
        <v>2.339182353172241E-3</v>
      </c>
      <c r="N52" s="101">
        <f t="shared" si="14"/>
        <v>3.9197437027862405E-3</v>
      </c>
      <c r="O52" s="101">
        <f t="shared" si="15"/>
        <v>-5.8058524622019679E-4</v>
      </c>
      <c r="P52" s="101">
        <f t="shared" si="16"/>
        <v>6.8120632817427317E-3</v>
      </c>
      <c r="R52" s="104">
        <f t="shared" si="17"/>
        <v>18103.771421362148</v>
      </c>
      <c r="S52" s="104">
        <f t="shared" si="6"/>
        <v>-11864.252323833825</v>
      </c>
      <c r="T52" s="104">
        <f t="shared" si="7"/>
        <v>9378.9799759028137</v>
      </c>
      <c r="U52" s="104">
        <f t="shared" si="8"/>
        <v>-2655.0345091012323</v>
      </c>
      <c r="V52" s="104">
        <f t="shared" si="9"/>
        <v>-37731.355333515719</v>
      </c>
      <c r="W52" s="104">
        <f t="shared" si="18"/>
        <v>-24767.890769185815</v>
      </c>
    </row>
    <row r="53" spans="1:23" ht="13.8">
      <c r="A53" s="4"/>
      <c r="B53" s="7">
        <f t="shared" si="10"/>
        <v>1</v>
      </c>
      <c r="C53" s="32">
        <f t="shared" si="5"/>
        <v>42068</v>
      </c>
      <c r="D53" s="31">
        <f t="shared" si="11"/>
        <v>45</v>
      </c>
      <c r="E53" s="115">
        <v>42068</v>
      </c>
      <c r="F53" s="27">
        <v>1.1069</v>
      </c>
      <c r="G53" s="27">
        <v>0.72509999999999997</v>
      </c>
      <c r="H53" s="27">
        <v>1.0697000000000001</v>
      </c>
      <c r="I53" s="162">
        <v>8.5459999999999994</v>
      </c>
      <c r="J53" s="162">
        <v>1.4205000000000001</v>
      </c>
      <c r="L53" s="101">
        <f t="shared" si="12"/>
        <v>4.9565279682316516E-3</v>
      </c>
      <c r="M53" s="101">
        <f t="shared" si="13"/>
        <v>1.1026879132479085E-3</v>
      </c>
      <c r="N53" s="101">
        <f t="shared" si="14"/>
        <v>-2.8049179745415502E-4</v>
      </c>
      <c r="O53" s="101">
        <f t="shared" si="15"/>
        <v>7.9834927684907329E-3</v>
      </c>
      <c r="P53" s="101">
        <f t="shared" si="16"/>
        <v>-9.8605445375088831E-4</v>
      </c>
      <c r="R53" s="104">
        <f t="shared" si="17"/>
        <v>22730.679417388546</v>
      </c>
      <c r="S53" s="104">
        <f t="shared" si="6"/>
        <v>-5592.7951147003459</v>
      </c>
      <c r="T53" s="104">
        <f t="shared" si="7"/>
        <v>-671.14769515607077</v>
      </c>
      <c r="U53" s="104">
        <f t="shared" si="8"/>
        <v>36508.762393634643</v>
      </c>
      <c r="V53" s="104">
        <f t="shared" si="9"/>
        <v>5461.6596226264501</v>
      </c>
      <c r="W53" s="104">
        <f t="shared" si="18"/>
        <v>58437.158623793228</v>
      </c>
    </row>
    <row r="54" spans="1:23" ht="13.8">
      <c r="A54" s="4"/>
      <c r="B54" s="7">
        <f t="shared" si="10"/>
        <v>1</v>
      </c>
      <c r="C54" s="32">
        <f t="shared" si="5"/>
        <v>42069</v>
      </c>
      <c r="D54" s="31">
        <f t="shared" si="11"/>
        <v>46</v>
      </c>
      <c r="E54" s="115">
        <v>42069</v>
      </c>
      <c r="F54" s="27">
        <v>1.0963000000000001</v>
      </c>
      <c r="G54" s="27">
        <v>0.72199999999999998</v>
      </c>
      <c r="H54" s="27">
        <v>1.07</v>
      </c>
      <c r="I54" s="162">
        <v>8.5419999999999998</v>
      </c>
      <c r="J54" s="162">
        <v>1.399</v>
      </c>
      <c r="L54" s="101">
        <f t="shared" si="12"/>
        <v>9.6224417110839025E-3</v>
      </c>
      <c r="M54" s="101">
        <f t="shared" si="13"/>
        <v>4.2844374847207153E-3</v>
      </c>
      <c r="N54" s="101">
        <f t="shared" si="14"/>
        <v>-2.804131438667027E-4</v>
      </c>
      <c r="O54" s="101">
        <f t="shared" si="15"/>
        <v>4.6816480255848747E-4</v>
      </c>
      <c r="P54" s="101">
        <f t="shared" si="16"/>
        <v>1.525122662876149E-2</v>
      </c>
      <c r="R54" s="104">
        <f t="shared" si="17"/>
        <v>44128.599525524442</v>
      </c>
      <c r="S54" s="104">
        <f t="shared" si="6"/>
        <v>-21730.519348132075</v>
      </c>
      <c r="T54" s="104">
        <f t="shared" si="7"/>
        <v>-670.95949651919977</v>
      </c>
      <c r="U54" s="104">
        <f t="shared" si="8"/>
        <v>2140.9323003497798</v>
      </c>
      <c r="V54" s="104">
        <f t="shared" si="9"/>
        <v>-84475.059523310745</v>
      </c>
      <c r="W54" s="104">
        <f t="shared" si="18"/>
        <v>-60607.006542087795</v>
      </c>
    </row>
    <row r="55" spans="1:23" ht="13.8">
      <c r="A55" s="4"/>
      <c r="B55" s="7">
        <f t="shared" si="10"/>
        <v>3</v>
      </c>
      <c r="C55" s="32">
        <f t="shared" si="5"/>
        <v>42072</v>
      </c>
      <c r="D55" s="31">
        <f t="shared" si="11"/>
        <v>47</v>
      </c>
      <c r="E55" s="115">
        <v>42072</v>
      </c>
      <c r="F55" s="27">
        <v>1.0860000000000001</v>
      </c>
      <c r="G55" s="27">
        <v>0.71860000000000002</v>
      </c>
      <c r="H55" s="27">
        <v>1.0690999999999999</v>
      </c>
      <c r="I55" s="162">
        <v>8.5785</v>
      </c>
      <c r="J55" s="162">
        <v>1.4043000000000001</v>
      </c>
      <c r="L55" s="101">
        <f t="shared" si="12"/>
        <v>9.4396521866135161E-3</v>
      </c>
      <c r="M55" s="101">
        <f t="shared" si="13"/>
        <v>4.7202642134078375E-3</v>
      </c>
      <c r="N55" s="101">
        <f t="shared" si="14"/>
        <v>8.4147543649786048E-4</v>
      </c>
      <c r="O55" s="101">
        <f t="shared" si="15"/>
        <v>-4.2639006220688436E-3</v>
      </c>
      <c r="P55" s="101">
        <f t="shared" si="16"/>
        <v>-3.7812623086534475E-3</v>
      </c>
      <c r="R55" s="104">
        <f t="shared" si="17"/>
        <v>43290.325211685427</v>
      </c>
      <c r="S55" s="104">
        <f t="shared" si="6"/>
        <v>-23941.017504294567</v>
      </c>
      <c r="T55" s="104">
        <f t="shared" si="7"/>
        <v>2013.4431910733288</v>
      </c>
      <c r="U55" s="104">
        <f t="shared" si="8"/>
        <v>-19498.951047538994</v>
      </c>
      <c r="V55" s="104">
        <f t="shared" si="9"/>
        <v>20944.043805261503</v>
      </c>
      <c r="W55" s="104">
        <f t="shared" si="18"/>
        <v>22807.843656186698</v>
      </c>
    </row>
    <row r="56" spans="1:23" ht="13.8">
      <c r="A56" s="4"/>
      <c r="B56" s="7">
        <f t="shared" si="10"/>
        <v>1</v>
      </c>
      <c r="C56" s="32">
        <f t="shared" si="5"/>
        <v>42073</v>
      </c>
      <c r="D56" s="31">
        <f t="shared" si="11"/>
        <v>48</v>
      </c>
      <c r="E56" s="115">
        <v>42073</v>
      </c>
      <c r="F56" s="27">
        <v>1.0738000000000001</v>
      </c>
      <c r="G56" s="27">
        <v>0.71279999999999999</v>
      </c>
      <c r="H56" s="27">
        <v>1.0703</v>
      </c>
      <c r="I56" s="162">
        <v>8.6395</v>
      </c>
      <c r="J56" s="162">
        <v>1.4034</v>
      </c>
      <c r="L56" s="101">
        <f t="shared" si="12"/>
        <v>1.1297462505411646E-2</v>
      </c>
      <c r="M56" s="101">
        <f t="shared" si="13"/>
        <v>8.1039985228187374E-3</v>
      </c>
      <c r="N56" s="101">
        <f t="shared" si="14"/>
        <v>-1.1218099708758234E-3</v>
      </c>
      <c r="O56" s="101">
        <f t="shared" si="15"/>
        <v>-7.085637729695878E-3</v>
      </c>
      <c r="P56" s="101">
        <f t="shared" si="16"/>
        <v>6.4109415594622732E-4</v>
      </c>
      <c r="R56" s="104">
        <f t="shared" si="17"/>
        <v>51810.25913429838</v>
      </c>
      <c r="S56" s="104">
        <f t="shared" si="6"/>
        <v>-41103.201371329102</v>
      </c>
      <c r="T56" s="104">
        <f t="shared" si="7"/>
        <v>-2684.2145944730009</v>
      </c>
      <c r="U56" s="104">
        <f t="shared" si="8"/>
        <v>-32402.843189365623</v>
      </c>
      <c r="V56" s="104">
        <f t="shared" si="9"/>
        <v>-3550.958116475259</v>
      </c>
      <c r="W56" s="104">
        <f t="shared" si="18"/>
        <v>-27930.958137344605</v>
      </c>
    </row>
    <row r="57" spans="1:23" ht="13.8">
      <c r="A57" s="4"/>
      <c r="B57" s="7">
        <f t="shared" si="10"/>
        <v>1</v>
      </c>
      <c r="C57" s="32">
        <f t="shared" si="5"/>
        <v>42074</v>
      </c>
      <c r="D57" s="31">
        <f t="shared" si="11"/>
        <v>49</v>
      </c>
      <c r="E57" s="115">
        <v>42074</v>
      </c>
      <c r="F57" s="27">
        <v>1.0578000000000001</v>
      </c>
      <c r="G57" s="27">
        <v>0.70355000000000001</v>
      </c>
      <c r="H57" s="27">
        <v>1.0654999999999999</v>
      </c>
      <c r="I57" s="162">
        <v>8.657</v>
      </c>
      <c r="J57" s="162">
        <v>1.3898999999999999</v>
      </c>
      <c r="L57" s="101">
        <f t="shared" si="12"/>
        <v>1.501247935658968E-2</v>
      </c>
      <c r="M57" s="101">
        <f t="shared" si="13"/>
        <v>1.306192892233485E-2</v>
      </c>
      <c r="N57" s="101">
        <f t="shared" si="14"/>
        <v>4.4948104516581476E-3</v>
      </c>
      <c r="O57" s="101">
        <f t="shared" si="15"/>
        <v>-2.0235314625973561E-3</v>
      </c>
      <c r="P57" s="101">
        <f t="shared" si="16"/>
        <v>9.6660617274759407E-3</v>
      </c>
      <c r="R57" s="104">
        <f t="shared" si="17"/>
        <v>68847.358009875126</v>
      </c>
      <c r="S57" s="104">
        <f t="shared" si="6"/>
        <v>-66249.653585323787</v>
      </c>
      <c r="T57" s="104">
        <f t="shared" si="7"/>
        <v>10754.972880398918</v>
      </c>
      <c r="U57" s="104">
        <f t="shared" si="8"/>
        <v>-9253.672735270371</v>
      </c>
      <c r="V57" s="104">
        <f t="shared" si="9"/>
        <v>-53539.374875241425</v>
      </c>
      <c r="W57" s="104">
        <f t="shared" si="18"/>
        <v>-49440.370305561541</v>
      </c>
    </row>
    <row r="58" spans="1:23" ht="13.8">
      <c r="A58" s="4"/>
      <c r="B58" s="7">
        <f t="shared" si="10"/>
        <v>1</v>
      </c>
      <c r="C58" s="32">
        <f t="shared" si="5"/>
        <v>42075</v>
      </c>
      <c r="D58" s="31">
        <f t="shared" si="11"/>
        <v>50</v>
      </c>
      <c r="E58" s="115">
        <v>42075</v>
      </c>
      <c r="F58" s="27">
        <v>1.0612999999999999</v>
      </c>
      <c r="G58" s="27">
        <v>0.70909999999999995</v>
      </c>
      <c r="H58" s="27">
        <v>1.0636000000000001</v>
      </c>
      <c r="I58" s="162">
        <v>8.5909999999999993</v>
      </c>
      <c r="J58" s="162">
        <v>1.3771</v>
      </c>
      <c r="L58" s="101">
        <f t="shared" si="12"/>
        <v>-3.3032921358970547E-3</v>
      </c>
      <c r="M58" s="101">
        <f t="shared" si="13"/>
        <v>-7.8576130756862084E-3</v>
      </c>
      <c r="N58" s="101">
        <f t="shared" si="14"/>
        <v>1.7847921698068933E-3</v>
      </c>
      <c r="O58" s="101">
        <f t="shared" si="15"/>
        <v>7.6530985777174317E-3</v>
      </c>
      <c r="P58" s="101">
        <f t="shared" si="16"/>
        <v>9.2519633576320925E-3</v>
      </c>
      <c r="R58" s="104">
        <f t="shared" si="17"/>
        <v>-15148.92582959543</v>
      </c>
      <c r="S58" s="104">
        <f t="shared" si="6"/>
        <v>39853.542870042649</v>
      </c>
      <c r="T58" s="104">
        <f t="shared" si="7"/>
        <v>4270.5674888560088</v>
      </c>
      <c r="U58" s="104">
        <f t="shared" si="8"/>
        <v>34997.859414579274</v>
      </c>
      <c r="V58" s="104">
        <f t="shared" si="9"/>
        <v>-51245.724318957895</v>
      </c>
      <c r="W58" s="104">
        <f t="shared" si="18"/>
        <v>12727.31962492461</v>
      </c>
    </row>
    <row r="59" spans="1:23" ht="13.8">
      <c r="A59" s="4"/>
      <c r="B59" s="7">
        <f t="shared" si="10"/>
        <v>1</v>
      </c>
      <c r="C59" s="32">
        <f t="shared" si="5"/>
        <v>42076</v>
      </c>
      <c r="D59" s="31">
        <f t="shared" si="11"/>
        <v>51</v>
      </c>
      <c r="E59" s="115">
        <v>42076</v>
      </c>
      <c r="F59" s="27">
        <v>1.0571999999999999</v>
      </c>
      <c r="G59" s="27">
        <v>0.71525000000000005</v>
      </c>
      <c r="H59" s="27">
        <v>1.0648</v>
      </c>
      <c r="I59" s="162">
        <v>8.6255000000000006</v>
      </c>
      <c r="J59" s="162">
        <v>1.38</v>
      </c>
      <c r="L59" s="101">
        <f t="shared" si="12"/>
        <v>3.8706680376426553E-3</v>
      </c>
      <c r="M59" s="101">
        <f t="shared" si="13"/>
        <v>-8.6355716202688119E-3</v>
      </c>
      <c r="N59" s="101">
        <f t="shared" si="14"/>
        <v>-1.1276077120370342E-3</v>
      </c>
      <c r="O59" s="101">
        <f t="shared" si="15"/>
        <v>-4.0077885957425863E-3</v>
      </c>
      <c r="P59" s="101">
        <f t="shared" si="16"/>
        <v>-2.1036604181701138E-3</v>
      </c>
      <c r="R59" s="104">
        <f t="shared" si="17"/>
        <v>17750.9165405108</v>
      </c>
      <c r="S59" s="104">
        <f t="shared" si="6"/>
        <v>43799.321811942398</v>
      </c>
      <c r="T59" s="104">
        <f t="shared" si="7"/>
        <v>-2698.0871592067133</v>
      </c>
      <c r="U59" s="104">
        <f t="shared" si="8"/>
        <v>-18327.742732276089</v>
      </c>
      <c r="V59" s="104">
        <f t="shared" si="9"/>
        <v>11651.970255731765</v>
      </c>
      <c r="W59" s="104">
        <f t="shared" si="18"/>
        <v>52176.378716702166</v>
      </c>
    </row>
    <row r="60" spans="1:23" ht="13.8">
      <c r="A60" s="4"/>
      <c r="B60" s="7">
        <f t="shared" si="10"/>
        <v>3</v>
      </c>
      <c r="C60" s="32">
        <f t="shared" si="5"/>
        <v>42079</v>
      </c>
      <c r="D60" s="31">
        <f t="shared" si="11"/>
        <v>52</v>
      </c>
      <c r="E60" s="115">
        <v>42079</v>
      </c>
      <c r="F60" s="27">
        <v>1.0557000000000001</v>
      </c>
      <c r="G60" s="27">
        <v>0.71309999999999996</v>
      </c>
      <c r="H60" s="27">
        <v>1.0615000000000001</v>
      </c>
      <c r="I60" s="162">
        <v>8.6859999999999999</v>
      </c>
      <c r="J60" s="162">
        <v>1.3796999999999999</v>
      </c>
      <c r="L60" s="101">
        <f t="shared" si="12"/>
        <v>1.4198497344848622E-3</v>
      </c>
      <c r="M60" s="101">
        <f t="shared" si="13"/>
        <v>3.0104688959618404E-3</v>
      </c>
      <c r="N60" s="101">
        <f t="shared" si="14"/>
        <v>3.1039859375910123E-3</v>
      </c>
      <c r="O60" s="101">
        <f t="shared" si="15"/>
        <v>-6.9896018609681915E-3</v>
      </c>
      <c r="P60" s="101">
        <f t="shared" si="16"/>
        <v>2.1741493726249575E-4</v>
      </c>
      <c r="R60" s="104">
        <f t="shared" si="17"/>
        <v>6511.4429581145178</v>
      </c>
      <c r="S60" s="104">
        <f t="shared" si="6"/>
        <v>-15268.994546879932</v>
      </c>
      <c r="T60" s="104">
        <f t="shared" si="7"/>
        <v>7427.0728296486368</v>
      </c>
      <c r="U60" s="104">
        <f t="shared" si="8"/>
        <v>-31963.668154788844</v>
      </c>
      <c r="V60" s="104">
        <f t="shared" si="9"/>
        <v>-1204.2401712050137</v>
      </c>
      <c r="W60" s="104">
        <f t="shared" si="18"/>
        <v>-34498.387085110633</v>
      </c>
    </row>
    <row r="61" spans="1:23" ht="13.8">
      <c r="A61" s="4"/>
      <c r="B61" s="7">
        <f t="shared" si="10"/>
        <v>1</v>
      </c>
      <c r="C61" s="32">
        <f t="shared" si="5"/>
        <v>42080</v>
      </c>
      <c r="D61" s="31">
        <f t="shared" si="11"/>
        <v>53</v>
      </c>
      <c r="E61" s="115">
        <v>42080</v>
      </c>
      <c r="F61" s="27">
        <v>1.0634999999999999</v>
      </c>
      <c r="G61" s="27">
        <v>0.71994999999999998</v>
      </c>
      <c r="H61" s="27">
        <v>1.0660000000000001</v>
      </c>
      <c r="I61" s="162">
        <v>8.7914999999999992</v>
      </c>
      <c r="J61" s="162">
        <v>1.3914</v>
      </c>
      <c r="L61" s="101">
        <f t="shared" si="12"/>
        <v>-7.3613016446425518E-3</v>
      </c>
      <c r="M61" s="101">
        <f t="shared" si="13"/>
        <v>-9.5601021200216116E-3</v>
      </c>
      <c r="N61" s="101">
        <f t="shared" si="14"/>
        <v>-4.2303235824790149E-3</v>
      </c>
      <c r="O61" s="101">
        <f t="shared" si="15"/>
        <v>-1.2072811489826323E-2</v>
      </c>
      <c r="P61" s="101">
        <f t="shared" si="16"/>
        <v>-8.444350275553146E-3</v>
      </c>
      <c r="R61" s="104">
        <f t="shared" si="17"/>
        <v>-33758.991949915813</v>
      </c>
      <c r="S61" s="104">
        <f t="shared" si="6"/>
        <v>48488.508661899679</v>
      </c>
      <c r="T61" s="104">
        <f t="shared" si="7"/>
        <v>-10122.121031397404</v>
      </c>
      <c r="U61" s="104">
        <f t="shared" si="8"/>
        <v>-55209.34494295749</v>
      </c>
      <c r="V61" s="104">
        <f t="shared" si="9"/>
        <v>46772.434081976891</v>
      </c>
      <c r="W61" s="104">
        <f t="shared" si="18"/>
        <v>-3829.5151803941335</v>
      </c>
    </row>
    <row r="62" spans="1:23" ht="13.8">
      <c r="A62" s="4"/>
      <c r="B62" s="7">
        <f t="shared" si="10"/>
        <v>1</v>
      </c>
      <c r="C62" s="32">
        <f t="shared" si="5"/>
        <v>42081</v>
      </c>
      <c r="D62" s="31">
        <f t="shared" si="11"/>
        <v>54</v>
      </c>
      <c r="E62" s="115">
        <v>42081</v>
      </c>
      <c r="F62" s="27">
        <v>1.0591999999999999</v>
      </c>
      <c r="G62" s="27">
        <v>0.72299999999999998</v>
      </c>
      <c r="H62" s="27">
        <v>1.0627</v>
      </c>
      <c r="I62" s="162">
        <v>8.9</v>
      </c>
      <c r="J62" s="162">
        <v>1.3900999999999999</v>
      </c>
      <c r="L62" s="101">
        <f t="shared" si="12"/>
        <v>4.0514494575480111E-3</v>
      </c>
      <c r="M62" s="101">
        <f t="shared" si="13"/>
        <v>-4.2274570044851922E-3</v>
      </c>
      <c r="N62" s="101">
        <f t="shared" si="14"/>
        <v>3.1004863471404001E-3</v>
      </c>
      <c r="O62" s="101">
        <f t="shared" si="15"/>
        <v>-1.2265931135637771E-2</v>
      </c>
      <c r="P62" s="101">
        <f t="shared" si="16"/>
        <v>9.3474750649414121E-4</v>
      </c>
      <c r="R62" s="104">
        <f t="shared" si="17"/>
        <v>18579.981669735727</v>
      </c>
      <c r="S62" s="104">
        <f t="shared" si="6"/>
        <v>21441.51631502921</v>
      </c>
      <c r="T62" s="104">
        <f t="shared" si="7"/>
        <v>7418.6991727850973</v>
      </c>
      <c r="U62" s="104">
        <f t="shared" si="8"/>
        <v>-56092.487129833411</v>
      </c>
      <c r="V62" s="104">
        <f t="shared" si="9"/>
        <v>-5177.4754367263131</v>
      </c>
      <c r="W62" s="104">
        <f t="shared" si="18"/>
        <v>-13829.765409009688</v>
      </c>
    </row>
    <row r="63" spans="1:23" ht="13.8">
      <c r="A63" s="4"/>
      <c r="B63" s="7">
        <f t="shared" si="10"/>
        <v>1</v>
      </c>
      <c r="C63" s="32">
        <f t="shared" si="5"/>
        <v>42082</v>
      </c>
      <c r="D63" s="31">
        <f t="shared" si="11"/>
        <v>55</v>
      </c>
      <c r="E63" s="115">
        <v>42082</v>
      </c>
      <c r="F63" s="27">
        <v>1.0677000000000001</v>
      </c>
      <c r="G63" s="27">
        <v>0.71830000000000005</v>
      </c>
      <c r="H63" s="27">
        <v>1.0595000000000001</v>
      </c>
      <c r="I63" s="162">
        <v>8.6355000000000004</v>
      </c>
      <c r="J63" s="162">
        <v>1.3966000000000001</v>
      </c>
      <c r="L63" s="101">
        <f t="shared" si="12"/>
        <v>-7.992896001513124E-3</v>
      </c>
      <c r="M63" s="101">
        <f t="shared" si="13"/>
        <v>6.5219130780086471E-3</v>
      </c>
      <c r="N63" s="101">
        <f t="shared" si="14"/>
        <v>3.0157406702956573E-3</v>
      </c>
      <c r="O63" s="101">
        <f t="shared" si="15"/>
        <v>3.0169662936257193E-2</v>
      </c>
      <c r="P63" s="101">
        <f t="shared" si="16"/>
        <v>-4.6650244288881345E-3</v>
      </c>
      <c r="R63" s="104">
        <f t="shared" si="17"/>
        <v>-36655.489042209774</v>
      </c>
      <c r="S63" s="104">
        <f t="shared" si="6"/>
        <v>-33078.918489048963</v>
      </c>
      <c r="T63" s="104">
        <f t="shared" si="7"/>
        <v>7215.9236684565376</v>
      </c>
      <c r="U63" s="104">
        <f t="shared" si="8"/>
        <v>137966.81322028534</v>
      </c>
      <c r="V63" s="104">
        <f t="shared" si="9"/>
        <v>25839.116151146318</v>
      </c>
      <c r="W63" s="104">
        <f t="shared" si="18"/>
        <v>101287.44550862946</v>
      </c>
    </row>
    <row r="64" spans="1:23" ht="13.8">
      <c r="A64" s="4"/>
      <c r="B64" s="7">
        <f t="shared" si="10"/>
        <v>1</v>
      </c>
      <c r="C64" s="32">
        <f t="shared" si="5"/>
        <v>42083</v>
      </c>
      <c r="D64" s="31">
        <f t="shared" si="11"/>
        <v>56</v>
      </c>
      <c r="E64" s="115">
        <v>42083</v>
      </c>
      <c r="F64" s="27">
        <v>1.0775999999999999</v>
      </c>
      <c r="G64" s="27">
        <v>0.72550000000000003</v>
      </c>
      <c r="H64" s="27">
        <v>1.0551999999999999</v>
      </c>
      <c r="I64" s="162">
        <v>8.7125000000000004</v>
      </c>
      <c r="J64" s="162">
        <v>1.3988</v>
      </c>
      <c r="L64" s="101">
        <f t="shared" si="12"/>
        <v>-9.229543911897382E-3</v>
      </c>
      <c r="M64" s="101">
        <f t="shared" si="13"/>
        <v>-9.9737632434866216E-3</v>
      </c>
      <c r="N64" s="101">
        <f t="shared" si="14"/>
        <v>4.0667763052490294E-3</v>
      </c>
      <c r="O64" s="101">
        <f t="shared" si="15"/>
        <v>-8.8771622848052949E-3</v>
      </c>
      <c r="P64" s="101">
        <f t="shared" si="16"/>
        <v>-1.5740147772858157E-3</v>
      </c>
      <c r="R64" s="104">
        <f t="shared" si="17"/>
        <v>-42326.766876874506</v>
      </c>
      <c r="S64" s="104">
        <f t="shared" si="6"/>
        <v>50586.583631853973</v>
      </c>
      <c r="T64" s="104">
        <f t="shared" si="7"/>
        <v>9730.7927317529338</v>
      </c>
      <c r="U64" s="104">
        <f t="shared" si="8"/>
        <v>-40595.541072552493</v>
      </c>
      <c r="V64" s="104">
        <f t="shared" si="9"/>
        <v>8718.3146141857378</v>
      </c>
      <c r="W64" s="104">
        <f t="shared" si="18"/>
        <v>-13886.616971634356</v>
      </c>
    </row>
    <row r="65" spans="1:23" ht="13.8">
      <c r="A65" s="4"/>
      <c r="B65" s="7">
        <f t="shared" si="10"/>
        <v>3</v>
      </c>
      <c r="C65" s="32">
        <f t="shared" si="5"/>
        <v>42086</v>
      </c>
      <c r="D65" s="31">
        <f t="shared" si="11"/>
        <v>57</v>
      </c>
      <c r="E65" s="115">
        <v>42086</v>
      </c>
      <c r="F65" s="27">
        <v>1.0911999999999999</v>
      </c>
      <c r="G65" s="27">
        <v>0.73180000000000001</v>
      </c>
      <c r="H65" s="27">
        <v>1.0561</v>
      </c>
      <c r="I65" s="162">
        <v>8.6274999999999995</v>
      </c>
      <c r="J65" s="162">
        <v>1.3937999999999999</v>
      </c>
      <c r="L65" s="101">
        <f t="shared" si="12"/>
        <v>-1.2541661993043525E-2</v>
      </c>
      <c r="M65" s="101">
        <f t="shared" si="13"/>
        <v>-8.6461802608638252E-3</v>
      </c>
      <c r="N65" s="101">
        <f t="shared" si="14"/>
        <v>-8.5255534932404621E-4</v>
      </c>
      <c r="O65" s="101">
        <f t="shared" si="15"/>
        <v>9.8040000966210534E-3</v>
      </c>
      <c r="P65" s="101">
        <f t="shared" si="16"/>
        <v>3.5808961848024724E-3</v>
      </c>
      <c r="R65" s="104">
        <f t="shared" si="17"/>
        <v>-57516.168566446577</v>
      </c>
      <c r="S65" s="104">
        <f t="shared" si="6"/>
        <v>43853.128471633303</v>
      </c>
      <c r="T65" s="104">
        <f t="shared" si="7"/>
        <v>-2039.9546898883348</v>
      </c>
      <c r="U65" s="104">
        <f t="shared" si="8"/>
        <v>44833.999405297342</v>
      </c>
      <c r="V65" s="104">
        <f t="shared" si="9"/>
        <v>-19834.235351766594</v>
      </c>
      <c r="W65" s="104">
        <f t="shared" si="18"/>
        <v>9296.769268829139</v>
      </c>
    </row>
    <row r="66" spans="1:23" ht="13.8">
      <c r="A66" s="4"/>
      <c r="B66" s="7">
        <f t="shared" si="10"/>
        <v>1</v>
      </c>
      <c r="C66" s="32">
        <f t="shared" si="5"/>
        <v>42087</v>
      </c>
      <c r="D66" s="31">
        <f t="shared" si="11"/>
        <v>58</v>
      </c>
      <c r="E66" s="115">
        <v>42087</v>
      </c>
      <c r="F66" s="27">
        <v>1.095</v>
      </c>
      <c r="G66" s="27">
        <v>0.73440000000000005</v>
      </c>
      <c r="H66" s="27">
        <v>1.0490999999999999</v>
      </c>
      <c r="I66" s="162">
        <v>8.5935000000000006</v>
      </c>
      <c r="J66" s="162">
        <v>1.3843000000000001</v>
      </c>
      <c r="L66" s="101">
        <f t="shared" si="12"/>
        <v>-3.4763551614035797E-3</v>
      </c>
      <c r="M66" s="101">
        <f t="shared" si="13"/>
        <v>-3.5465867211743338E-3</v>
      </c>
      <c r="N66" s="101">
        <f t="shared" si="14"/>
        <v>6.6502240149890306E-3</v>
      </c>
      <c r="O66" s="101">
        <f t="shared" si="15"/>
        <v>3.9486724554160585E-3</v>
      </c>
      <c r="P66" s="101">
        <f t="shared" si="16"/>
        <v>6.8392333107290156E-3</v>
      </c>
      <c r="R66" s="104">
        <f t="shared" si="17"/>
        <v>-15942.594336462676</v>
      </c>
      <c r="S66" s="104">
        <f t="shared" si="6"/>
        <v>17988.165690164333</v>
      </c>
      <c r="T66" s="104">
        <f t="shared" si="7"/>
        <v>15912.345959638767</v>
      </c>
      <c r="U66" s="104">
        <f t="shared" si="8"/>
        <v>18057.402771635279</v>
      </c>
      <c r="V66" s="104">
        <f t="shared" si="9"/>
        <v>-37881.847478949974</v>
      </c>
      <c r="W66" s="104">
        <f t="shared" si="18"/>
        <v>-1866.5273939742692</v>
      </c>
    </row>
    <row r="67" spans="1:23" ht="13.8">
      <c r="A67" s="4"/>
      <c r="B67" s="7">
        <f t="shared" si="10"/>
        <v>1</v>
      </c>
      <c r="C67" s="32">
        <f t="shared" si="5"/>
        <v>42088</v>
      </c>
      <c r="D67" s="31">
        <f t="shared" si="11"/>
        <v>59</v>
      </c>
      <c r="E67" s="115">
        <v>42088</v>
      </c>
      <c r="F67" s="27">
        <v>1.0985</v>
      </c>
      <c r="G67" s="27">
        <v>0.73650000000000004</v>
      </c>
      <c r="H67" s="27">
        <v>1.0517000000000001</v>
      </c>
      <c r="I67" s="162">
        <v>8.593</v>
      </c>
      <c r="J67" s="162">
        <v>1.3925000000000001</v>
      </c>
      <c r="L67" s="101">
        <f t="shared" si="12"/>
        <v>-3.1912495740637455E-3</v>
      </c>
      <c r="M67" s="101">
        <f t="shared" si="13"/>
        <v>-2.8553965964041865E-3</v>
      </c>
      <c r="N67" s="101">
        <f t="shared" si="14"/>
        <v>-2.4752487885429881E-3</v>
      </c>
      <c r="O67" s="101">
        <f t="shared" si="15"/>
        <v>5.8185203519199566E-5</v>
      </c>
      <c r="P67" s="101">
        <f t="shared" si="16"/>
        <v>-5.9060961077497956E-3</v>
      </c>
      <c r="R67" s="104">
        <f t="shared" si="17"/>
        <v>-14635.097688110231</v>
      </c>
      <c r="S67" s="104">
        <f t="shared" si="6"/>
        <v>14482.473184877472</v>
      </c>
      <c r="T67" s="104">
        <f t="shared" si="7"/>
        <v>-5922.6598939671567</v>
      </c>
      <c r="U67" s="104">
        <f t="shared" si="8"/>
        <v>266.08275747324581</v>
      </c>
      <c r="V67" s="104">
        <f t="shared" si="9"/>
        <v>32713.291356622743</v>
      </c>
      <c r="W67" s="104">
        <f t="shared" si="18"/>
        <v>26904.089716896073</v>
      </c>
    </row>
    <row r="68" spans="1:23" ht="13.8">
      <c r="A68" s="4"/>
      <c r="B68" s="7">
        <f t="shared" si="10"/>
        <v>1</v>
      </c>
      <c r="C68" s="32">
        <f t="shared" si="5"/>
        <v>42089</v>
      </c>
      <c r="D68" s="31">
        <f t="shared" si="11"/>
        <v>60</v>
      </c>
      <c r="E68" s="115">
        <v>42089</v>
      </c>
      <c r="F68" s="27">
        <v>1.0972999999999999</v>
      </c>
      <c r="G68" s="27">
        <v>0.73709999999999998</v>
      </c>
      <c r="H68" s="27">
        <v>1.0498000000000001</v>
      </c>
      <c r="I68" s="162">
        <v>8.6005000000000003</v>
      </c>
      <c r="J68" s="162">
        <v>1.399</v>
      </c>
      <c r="L68" s="101">
        <f t="shared" si="12"/>
        <v>1.092995827911479E-3</v>
      </c>
      <c r="M68" s="101">
        <f t="shared" si="13"/>
        <v>-8.1433229255808504E-4</v>
      </c>
      <c r="N68" s="101">
        <f t="shared" si="14"/>
        <v>1.8082327077834233E-3</v>
      </c>
      <c r="O68" s="101">
        <f t="shared" si="15"/>
        <v>-8.7242277322256766E-4</v>
      </c>
      <c r="P68" s="101">
        <f t="shared" si="16"/>
        <v>-4.6570028640420353E-3</v>
      </c>
      <c r="R68" s="104">
        <f t="shared" si="17"/>
        <v>5012.4881626891802</v>
      </c>
      <c r="S68" s="104">
        <f t="shared" si="6"/>
        <v>4130.2653387637738</v>
      </c>
      <c r="T68" s="104">
        <f t="shared" si="7"/>
        <v>4326.6549152226844</v>
      </c>
      <c r="U68" s="104">
        <f t="shared" si="8"/>
        <v>-3989.6166575221841</v>
      </c>
      <c r="V68" s="104">
        <f t="shared" si="9"/>
        <v>25794.685484398084</v>
      </c>
      <c r="W68" s="104">
        <f t="shared" si="18"/>
        <v>35274.477243551533</v>
      </c>
    </row>
    <row r="69" spans="1:23" ht="13.8">
      <c r="A69" s="4"/>
      <c r="B69" s="7">
        <f t="shared" si="10"/>
        <v>1</v>
      </c>
      <c r="C69" s="32">
        <f t="shared" si="5"/>
        <v>42090</v>
      </c>
      <c r="D69" s="31">
        <f t="shared" si="11"/>
        <v>61</v>
      </c>
      <c r="E69" s="115">
        <v>42090</v>
      </c>
      <c r="F69" s="27">
        <v>1.0855999999999999</v>
      </c>
      <c r="G69" s="27">
        <v>0.7298</v>
      </c>
      <c r="H69" s="27">
        <v>1.0476000000000001</v>
      </c>
      <c r="I69" s="162">
        <v>8.6449999999999996</v>
      </c>
      <c r="J69" s="162">
        <v>1.3939999999999999</v>
      </c>
      <c r="L69" s="101">
        <f t="shared" si="12"/>
        <v>1.0719787476094044E-2</v>
      </c>
      <c r="M69" s="101">
        <f t="shared" si="13"/>
        <v>9.9530441928959035E-3</v>
      </c>
      <c r="N69" s="101">
        <f t="shared" si="14"/>
        <v>2.0978361846426346E-3</v>
      </c>
      <c r="O69" s="101">
        <f t="shared" si="15"/>
        <v>-5.1607780309452303E-3</v>
      </c>
      <c r="P69" s="101">
        <f t="shared" si="16"/>
        <v>3.5803833450120501E-3</v>
      </c>
      <c r="R69" s="104">
        <f t="shared" si="17"/>
        <v>49161.036536744134</v>
      </c>
      <c r="S69" s="104">
        <f t="shared" si="6"/>
        <v>-50481.497320910661</v>
      </c>
      <c r="T69" s="104">
        <f t="shared" si="7"/>
        <v>5019.6046120315987</v>
      </c>
      <c r="U69" s="104">
        <f t="shared" si="8"/>
        <v>-23600.399519581249</v>
      </c>
      <c r="V69" s="104">
        <f t="shared" si="9"/>
        <v>-19831.394782094634</v>
      </c>
      <c r="W69" s="104">
        <f t="shared" si="18"/>
        <v>-39732.650473810812</v>
      </c>
    </row>
    <row r="70" spans="1:23" ht="13.8">
      <c r="A70" s="4"/>
      <c r="B70" s="7">
        <f t="shared" si="10"/>
        <v>3</v>
      </c>
      <c r="C70" s="32">
        <f t="shared" si="5"/>
        <v>42093</v>
      </c>
      <c r="D70" s="31">
        <f t="shared" si="11"/>
        <v>62</v>
      </c>
      <c r="E70" s="115">
        <v>42093</v>
      </c>
      <c r="F70" s="27">
        <v>1.0845</v>
      </c>
      <c r="G70" s="27">
        <v>0.73280000000000001</v>
      </c>
      <c r="H70" s="27">
        <v>1.0439000000000001</v>
      </c>
      <c r="I70" s="162">
        <v>8.6545000000000005</v>
      </c>
      <c r="J70" s="162">
        <v>1.4157999999999999</v>
      </c>
      <c r="L70" s="101">
        <f t="shared" si="12"/>
        <v>1.0137782537303131E-3</v>
      </c>
      <c r="M70" s="101">
        <f t="shared" si="13"/>
        <v>-4.1022893575732603E-3</v>
      </c>
      <c r="N70" s="101">
        <f t="shared" si="14"/>
        <v>3.5381342193041032E-3</v>
      </c>
      <c r="O70" s="101">
        <f t="shared" si="15"/>
        <v>-1.0982977490626767E-3</v>
      </c>
      <c r="P70" s="101">
        <f t="shared" si="16"/>
        <v>-1.5517430019619726E-2</v>
      </c>
      <c r="R70" s="104">
        <f t="shared" si="17"/>
        <v>4649.1956937519572</v>
      </c>
      <c r="S70" s="104">
        <f t="shared" si="6"/>
        <v>20806.670321201575</v>
      </c>
      <c r="T70" s="104">
        <f t="shared" si="7"/>
        <v>8465.8825961814127</v>
      </c>
      <c r="U70" s="104">
        <f t="shared" si="8"/>
        <v>-5022.5499941892476</v>
      </c>
      <c r="V70" s="104">
        <f t="shared" si="9"/>
        <v>85949.534189213911</v>
      </c>
      <c r="W70" s="104">
        <f t="shared" si="18"/>
        <v>114848.73280615961</v>
      </c>
    </row>
    <row r="71" spans="1:23" ht="13.8">
      <c r="A71" s="4"/>
      <c r="B71" s="7">
        <f t="shared" si="10"/>
        <v>1</v>
      </c>
      <c r="C71" s="32">
        <f t="shared" si="5"/>
        <v>42094</v>
      </c>
      <c r="D71" s="31">
        <f t="shared" si="11"/>
        <v>63</v>
      </c>
      <c r="E71" s="115">
        <v>42094</v>
      </c>
      <c r="F71" s="27">
        <v>1.0759000000000001</v>
      </c>
      <c r="G71" s="27">
        <v>0.72729999999999995</v>
      </c>
      <c r="H71" s="27">
        <v>1.0463</v>
      </c>
      <c r="I71" s="162">
        <v>8.7035</v>
      </c>
      <c r="J71" s="162">
        <v>1.4154</v>
      </c>
      <c r="L71" s="101">
        <f t="shared" si="12"/>
        <v>7.9615306670656177E-3</v>
      </c>
      <c r="M71" s="101">
        <f t="shared" si="13"/>
        <v>7.5337661994256122E-3</v>
      </c>
      <c r="N71" s="101">
        <f t="shared" si="14"/>
        <v>-2.2964319727488188E-3</v>
      </c>
      <c r="O71" s="101">
        <f t="shared" si="15"/>
        <v>-5.6458267263104168E-3</v>
      </c>
      <c r="P71" s="101">
        <f t="shared" si="16"/>
        <v>2.8256569840446092E-4</v>
      </c>
      <c r="R71" s="104">
        <f t="shared" si="17"/>
        <v>36511.647351672553</v>
      </c>
      <c r="S71" s="104">
        <f t="shared" si="6"/>
        <v>-38211.002668321918</v>
      </c>
      <c r="T71" s="104">
        <f t="shared" si="7"/>
        <v>-5494.7953543810399</v>
      </c>
      <c r="U71" s="104">
        <f t="shared" si="8"/>
        <v>-25818.542390371105</v>
      </c>
      <c r="V71" s="104">
        <f t="shared" si="9"/>
        <v>-1565.1038944597406</v>
      </c>
      <c r="W71" s="104">
        <f t="shared" si="18"/>
        <v>-34577.796955861253</v>
      </c>
    </row>
    <row r="72" spans="1:23" ht="13.8">
      <c r="A72" s="4"/>
      <c r="B72" s="7">
        <f t="shared" si="10"/>
        <v>1</v>
      </c>
      <c r="C72" s="32">
        <f t="shared" si="5"/>
        <v>42095</v>
      </c>
      <c r="D72" s="31">
        <f t="shared" si="11"/>
        <v>64</v>
      </c>
      <c r="E72" s="115">
        <v>42095</v>
      </c>
      <c r="F72" s="27">
        <v>1.0754999999999999</v>
      </c>
      <c r="G72" s="27">
        <v>0.72850000000000004</v>
      </c>
      <c r="H72" s="27">
        <v>1.0426</v>
      </c>
      <c r="I72" s="162">
        <v>8.6694999999999993</v>
      </c>
      <c r="J72" s="162">
        <v>1.4153</v>
      </c>
      <c r="L72" s="101">
        <f t="shared" si="12"/>
        <v>3.7185089207884662E-4</v>
      </c>
      <c r="M72" s="101">
        <f t="shared" si="13"/>
        <v>-1.6485784747646841E-3</v>
      </c>
      <c r="N72" s="101">
        <f t="shared" si="14"/>
        <v>3.5425380529961106E-3</v>
      </c>
      <c r="O72" s="101">
        <f t="shared" si="15"/>
        <v>3.9141246080365375E-3</v>
      </c>
      <c r="P72" s="101">
        <f t="shared" si="16"/>
        <v>7.0653901891196914E-5</v>
      </c>
      <c r="R72" s="104">
        <f t="shared" si="17"/>
        <v>1705.31135365101</v>
      </c>
      <c r="S72" s="104">
        <f t="shared" si="6"/>
        <v>8361.5332399051858</v>
      </c>
      <c r="T72" s="104">
        <f t="shared" si="7"/>
        <v>8476.4198841130656</v>
      </c>
      <c r="U72" s="104">
        <f t="shared" si="8"/>
        <v>17899.414383874904</v>
      </c>
      <c r="V72" s="104">
        <f t="shared" si="9"/>
        <v>-391.34508410997898</v>
      </c>
      <c r="W72" s="104">
        <f t="shared" si="18"/>
        <v>36051.333777434185</v>
      </c>
    </row>
    <row r="73" spans="1:23" ht="13.8">
      <c r="A73" s="4"/>
      <c r="B73" s="7">
        <f t="shared" si="10"/>
        <v>1</v>
      </c>
      <c r="C73" s="32">
        <f t="shared" si="5"/>
        <v>42096</v>
      </c>
      <c r="D73" s="31">
        <f t="shared" si="11"/>
        <v>65</v>
      </c>
      <c r="E73" s="115">
        <v>42096</v>
      </c>
      <c r="F73" s="27">
        <v>1.083</v>
      </c>
      <c r="G73" s="27">
        <v>0.73160000000000003</v>
      </c>
      <c r="H73" s="27">
        <v>1.04</v>
      </c>
      <c r="I73" s="162">
        <v>8.6506000000000007</v>
      </c>
      <c r="J73" s="162">
        <v>1.4342999999999999</v>
      </c>
      <c r="L73" s="101">
        <f t="shared" si="12"/>
        <v>-6.9492982932059166E-3</v>
      </c>
      <c r="M73" s="101">
        <f t="shared" si="13"/>
        <v>-4.2462908814510968E-3</v>
      </c>
      <c r="N73" s="101">
        <f t="shared" si="14"/>
        <v>2.4968801985871458E-3</v>
      </c>
      <c r="O73" s="101">
        <f t="shared" si="15"/>
        <v>2.1824363025349279E-3</v>
      </c>
      <c r="P73" s="101">
        <f t="shared" si="16"/>
        <v>-1.3335402560374032E-2</v>
      </c>
      <c r="R73" s="104">
        <f t="shared" si="17"/>
        <v>-31869.541076154874</v>
      </c>
      <c r="S73" s="104">
        <f t="shared" si="6"/>
        <v>21537.041090280916</v>
      </c>
      <c r="T73" s="104">
        <f t="shared" si="7"/>
        <v>5974.4185233669532</v>
      </c>
      <c r="U73" s="104">
        <f t="shared" si="8"/>
        <v>9980.3495436187677</v>
      </c>
      <c r="V73" s="104">
        <f t="shared" si="9"/>
        <v>73863.496522337591</v>
      </c>
      <c r="W73" s="104">
        <f t="shared" si="18"/>
        <v>79485.764603449352</v>
      </c>
    </row>
    <row r="74" spans="1:23" ht="13.8">
      <c r="A74" s="4"/>
      <c r="B74" s="7">
        <f t="shared" si="10"/>
        <v>5</v>
      </c>
      <c r="C74" s="32">
        <f t="shared" ref="C74:C137" si="19">E74</f>
        <v>42101</v>
      </c>
      <c r="D74" s="31">
        <f t="shared" si="11"/>
        <v>66</v>
      </c>
      <c r="E74" s="115">
        <v>42101</v>
      </c>
      <c r="F74" s="27">
        <v>1.0847</v>
      </c>
      <c r="G74" s="27">
        <v>0.72860000000000003</v>
      </c>
      <c r="H74" s="27">
        <v>1.0438000000000001</v>
      </c>
      <c r="I74" s="162">
        <v>8.73</v>
      </c>
      <c r="J74" s="162">
        <v>1.4192</v>
      </c>
      <c r="L74" s="101">
        <f t="shared" si="12"/>
        <v>-1.5684830451812739E-3</v>
      </c>
      <c r="M74" s="101">
        <f t="shared" si="13"/>
        <v>4.1090319422471995E-3</v>
      </c>
      <c r="N74" s="101">
        <f t="shared" si="14"/>
        <v>-3.6471870738944865E-3</v>
      </c>
      <c r="O74" s="101">
        <f t="shared" si="15"/>
        <v>-9.1366871514553961E-3</v>
      </c>
      <c r="P74" s="101">
        <f t="shared" si="16"/>
        <v>1.0583592744852245E-2</v>
      </c>
      <c r="R74" s="104">
        <f t="shared" ref="R74:R137" si="20">R$5*L74</f>
        <v>-7193.0765850888065</v>
      </c>
      <c r="S74" s="104">
        <f t="shared" ref="S74:S137" si="21">S$5*M74</f>
        <v>-20840.868478424309</v>
      </c>
      <c r="T74" s="104">
        <f t="shared" ref="T74:T137" si="22">T$5*N74</f>
        <v>-8726.8191821095224</v>
      </c>
      <c r="U74" s="104">
        <f t="shared" ref="U74:U137" si="23">U$5*O74</f>
        <v>-41782.356413472444</v>
      </c>
      <c r="V74" s="104">
        <f t="shared" ref="V74:V137" si="24">V$5*P74</f>
        <v>-58621.489854844309</v>
      </c>
      <c r="W74" s="104">
        <f t="shared" si="18"/>
        <v>-137164.61051393941</v>
      </c>
    </row>
    <row r="75" spans="1:23" ht="13.8">
      <c r="A75" s="4"/>
      <c r="B75" s="7">
        <f t="shared" ref="B75:B138" si="25">E75-E74</f>
        <v>1</v>
      </c>
      <c r="C75" s="32">
        <f t="shared" si="19"/>
        <v>42102</v>
      </c>
      <c r="D75" s="31">
        <f t="shared" ref="D75:D138" si="26">D74+1</f>
        <v>67</v>
      </c>
      <c r="E75" s="115">
        <v>42102</v>
      </c>
      <c r="F75" s="27">
        <v>1.0862000000000001</v>
      </c>
      <c r="G75" s="27">
        <v>0.72640000000000005</v>
      </c>
      <c r="H75" s="27">
        <v>1.0438000000000001</v>
      </c>
      <c r="I75" s="162">
        <v>8.6766000000000005</v>
      </c>
      <c r="J75" s="162">
        <v>1.4077999999999999</v>
      </c>
      <c r="L75" s="101">
        <f t="shared" ref="L75:L138" si="27">LN(F74/F75)</f>
        <v>-1.3819155545730661E-3</v>
      </c>
      <c r="M75" s="101">
        <f t="shared" ref="M75:M138" si="28">LN(G74/G75)</f>
        <v>3.0240572873797547E-3</v>
      </c>
      <c r="N75" s="101">
        <f t="shared" ref="N75:N138" si="29">LN(H74/H75)</f>
        <v>0</v>
      </c>
      <c r="O75" s="101">
        <f t="shared" ref="O75:O138" si="30">LN(I74/I75)</f>
        <v>6.1356229848463445E-3</v>
      </c>
      <c r="P75" s="101">
        <f t="shared" ref="P75:P138" si="31">LN(J74/J75)</f>
        <v>8.0651303812838138E-3</v>
      </c>
      <c r="R75" s="104">
        <f t="shared" si="20"/>
        <v>-6337.4764864102917</v>
      </c>
      <c r="S75" s="104">
        <f t="shared" si="21"/>
        <v>-15337.914400109212</v>
      </c>
      <c r="T75" s="104">
        <f t="shared" si="22"/>
        <v>0</v>
      </c>
      <c r="U75" s="104">
        <f t="shared" si="23"/>
        <v>28058.39601618706</v>
      </c>
      <c r="V75" s="104">
        <f t="shared" si="24"/>
        <v>-44671.972006328957</v>
      </c>
      <c r="W75" s="104">
        <f t="shared" ref="W75:W138" si="32">SUM(R75:V75)</f>
        <v>-38288.966876661405</v>
      </c>
    </row>
    <row r="76" spans="1:23" ht="13.8">
      <c r="A76" s="4"/>
      <c r="B76" s="7">
        <f t="shared" si="25"/>
        <v>1</v>
      </c>
      <c r="C76" s="32">
        <f t="shared" si="19"/>
        <v>42103</v>
      </c>
      <c r="D76" s="31">
        <f t="shared" si="26"/>
        <v>68</v>
      </c>
      <c r="E76" s="115">
        <v>42103</v>
      </c>
      <c r="F76" s="27">
        <v>1.0773999999999999</v>
      </c>
      <c r="G76" s="27">
        <v>0.7268</v>
      </c>
      <c r="H76" s="27">
        <v>1.0447</v>
      </c>
      <c r="I76" s="162">
        <v>8.6620000000000008</v>
      </c>
      <c r="J76" s="162">
        <v>1.3951</v>
      </c>
      <c r="L76" s="101">
        <f t="shared" si="27"/>
        <v>8.1346353543116211E-3</v>
      </c>
      <c r="M76" s="101">
        <f t="shared" si="28"/>
        <v>-5.5050923493253634E-4</v>
      </c>
      <c r="N76" s="101">
        <f t="shared" si="29"/>
        <v>-8.6186263414933506E-4</v>
      </c>
      <c r="O76" s="101">
        <f t="shared" si="30"/>
        <v>1.6841040742294738E-3</v>
      </c>
      <c r="P76" s="101">
        <f t="shared" si="31"/>
        <v>9.0621048999688075E-3</v>
      </c>
      <c r="R76" s="104">
        <f t="shared" si="20"/>
        <v>37305.506919631378</v>
      </c>
      <c r="S76" s="104">
        <f t="shared" si="21"/>
        <v>2792.1638776826908</v>
      </c>
      <c r="T76" s="104">
        <f t="shared" si="22"/>
        <v>-2062.2247270707044</v>
      </c>
      <c r="U76" s="104">
        <f t="shared" si="23"/>
        <v>7701.4606607853748</v>
      </c>
      <c r="V76" s="104">
        <f t="shared" si="24"/>
        <v>-50194.116805509489</v>
      </c>
      <c r="W76" s="104">
        <f t="shared" si="32"/>
        <v>-4457.210074480754</v>
      </c>
    </row>
    <row r="77" spans="1:23" ht="13.8">
      <c r="A77" s="4"/>
      <c r="B77" s="7">
        <f t="shared" si="25"/>
        <v>1</v>
      </c>
      <c r="C77" s="32">
        <f t="shared" si="19"/>
        <v>42104</v>
      </c>
      <c r="D77" s="31">
        <f t="shared" si="26"/>
        <v>69</v>
      </c>
      <c r="E77" s="115">
        <v>42104</v>
      </c>
      <c r="F77" s="27">
        <v>1.0569999999999999</v>
      </c>
      <c r="G77" s="27">
        <v>0.72440000000000004</v>
      </c>
      <c r="H77" s="27">
        <v>1.0389999999999999</v>
      </c>
      <c r="I77" s="162">
        <v>8.6129999999999995</v>
      </c>
      <c r="J77" s="162">
        <v>1.3824000000000001</v>
      </c>
      <c r="L77" s="101">
        <f t="shared" si="27"/>
        <v>1.911602437619573E-2</v>
      </c>
      <c r="M77" s="101">
        <f t="shared" si="28"/>
        <v>3.307610512757814E-3</v>
      </c>
      <c r="N77" s="101">
        <f t="shared" si="29"/>
        <v>5.4710507442349071E-3</v>
      </c>
      <c r="O77" s="101">
        <f t="shared" si="30"/>
        <v>5.6729529853985555E-3</v>
      </c>
      <c r="P77" s="101">
        <f t="shared" si="31"/>
        <v>9.1449782242711483E-3</v>
      </c>
      <c r="R77" s="104">
        <f t="shared" si="20"/>
        <v>87666.250370279755</v>
      </c>
      <c r="S77" s="104">
        <f t="shared" si="21"/>
        <v>-16776.086592439573</v>
      </c>
      <c r="T77" s="104">
        <f t="shared" si="22"/>
        <v>13090.87513575264</v>
      </c>
      <c r="U77" s="104">
        <f t="shared" si="23"/>
        <v>25942.591622504904</v>
      </c>
      <c r="V77" s="104">
        <f t="shared" si="24"/>
        <v>-50653.144080740749</v>
      </c>
      <c r="W77" s="104">
        <f t="shared" si="32"/>
        <v>59270.486455356964</v>
      </c>
    </row>
    <row r="78" spans="1:23" ht="13.8">
      <c r="A78" s="4"/>
      <c r="B78" s="7">
        <f t="shared" si="25"/>
        <v>3</v>
      </c>
      <c r="C78" s="32">
        <f t="shared" si="19"/>
        <v>42107</v>
      </c>
      <c r="D78" s="31">
        <f t="shared" si="26"/>
        <v>70</v>
      </c>
      <c r="E78" s="115">
        <v>42107</v>
      </c>
      <c r="F78" s="27">
        <v>1.0551999999999999</v>
      </c>
      <c r="G78" s="27">
        <v>0.72150000000000003</v>
      </c>
      <c r="H78" s="27">
        <v>1.0373000000000001</v>
      </c>
      <c r="I78" s="162">
        <v>8.548</v>
      </c>
      <c r="J78" s="162">
        <v>1.3925000000000001</v>
      </c>
      <c r="L78" s="101">
        <f t="shared" si="27"/>
        <v>1.7043844671327554E-3</v>
      </c>
      <c r="M78" s="101">
        <f t="shared" si="28"/>
        <v>4.0113477953328839E-3</v>
      </c>
      <c r="N78" s="101">
        <f t="shared" si="29"/>
        <v>1.6375286614449475E-3</v>
      </c>
      <c r="O78" s="101">
        <f t="shared" si="30"/>
        <v>7.5753523501353595E-3</v>
      </c>
      <c r="P78" s="101">
        <f t="shared" si="31"/>
        <v>-7.2795737516479515E-3</v>
      </c>
      <c r="R78" s="104">
        <f t="shared" si="20"/>
        <v>7816.3216619946252</v>
      </c>
      <c r="S78" s="104">
        <f t="shared" si="21"/>
        <v>-20345.417849935166</v>
      </c>
      <c r="T78" s="104">
        <f t="shared" si="22"/>
        <v>3918.2022321362615</v>
      </c>
      <c r="U78" s="104">
        <f t="shared" si="23"/>
        <v>34642.323481610438</v>
      </c>
      <c r="V78" s="104">
        <f t="shared" si="24"/>
        <v>40320.850312138398</v>
      </c>
      <c r="W78" s="104">
        <f t="shared" si="32"/>
        <v>66352.279837944559</v>
      </c>
    </row>
    <row r="79" spans="1:23" ht="13.8">
      <c r="A79" s="4"/>
      <c r="B79" s="7">
        <f t="shared" si="25"/>
        <v>1</v>
      </c>
      <c r="C79" s="32">
        <f t="shared" si="19"/>
        <v>42108</v>
      </c>
      <c r="D79" s="31">
        <f t="shared" si="26"/>
        <v>71</v>
      </c>
      <c r="E79" s="115">
        <v>42108</v>
      </c>
      <c r="F79" s="27">
        <v>1.0564</v>
      </c>
      <c r="G79" s="27">
        <v>0.72170000000000001</v>
      </c>
      <c r="H79" s="27">
        <v>1.0344</v>
      </c>
      <c r="I79" s="162">
        <v>8.4819999999999993</v>
      </c>
      <c r="J79" s="162">
        <v>1.3935999999999999</v>
      </c>
      <c r="L79" s="101">
        <f t="shared" si="27"/>
        <v>-1.1365790198724368E-3</v>
      </c>
      <c r="M79" s="101">
        <f t="shared" si="28"/>
        <v>-2.7716186430194951E-4</v>
      </c>
      <c r="N79" s="101">
        <f t="shared" si="29"/>
        <v>2.7996349801346827E-3</v>
      </c>
      <c r="O79" s="101">
        <f t="shared" si="30"/>
        <v>7.7510664045022677E-3</v>
      </c>
      <c r="P79" s="101">
        <f t="shared" si="31"/>
        <v>-7.8963429679915664E-4</v>
      </c>
      <c r="R79" s="104">
        <f t="shared" si="20"/>
        <v>-5212.3610516954905</v>
      </c>
      <c r="S79" s="104">
        <f t="shared" si="21"/>
        <v>1405.7554290981739</v>
      </c>
      <c r="T79" s="104">
        <f t="shared" si="22"/>
        <v>6698.8360488609742</v>
      </c>
      <c r="U79" s="104">
        <f t="shared" si="23"/>
        <v>35445.869353841052</v>
      </c>
      <c r="V79" s="104">
        <f t="shared" si="24"/>
        <v>4373.70749562937</v>
      </c>
      <c r="W79" s="104">
        <f t="shared" si="32"/>
        <v>42711.807275734085</v>
      </c>
    </row>
    <row r="80" spans="1:23" ht="13.8">
      <c r="A80" s="4"/>
      <c r="B80" s="7">
        <f t="shared" si="25"/>
        <v>1</v>
      </c>
      <c r="C80" s="32">
        <f t="shared" si="19"/>
        <v>42109</v>
      </c>
      <c r="D80" s="31">
        <f t="shared" si="26"/>
        <v>72</v>
      </c>
      <c r="E80" s="115">
        <v>42109</v>
      </c>
      <c r="F80" s="27">
        <v>1.0579000000000001</v>
      </c>
      <c r="G80" s="27">
        <v>0.71679999999999999</v>
      </c>
      <c r="H80" s="27">
        <v>1.0321</v>
      </c>
      <c r="I80" s="162">
        <v>8.4149999999999991</v>
      </c>
      <c r="J80" s="162">
        <v>1.3945000000000001</v>
      </c>
      <c r="L80" s="101">
        <f t="shared" si="27"/>
        <v>-1.4189095697518229E-3</v>
      </c>
      <c r="M80" s="101">
        <f t="shared" si="28"/>
        <v>6.8126784175068312E-3</v>
      </c>
      <c r="N80" s="101">
        <f t="shared" si="29"/>
        <v>2.2259868857600999E-3</v>
      </c>
      <c r="O80" s="101">
        <f t="shared" si="30"/>
        <v>7.9304434096296537E-3</v>
      </c>
      <c r="P80" s="101">
        <f t="shared" si="31"/>
        <v>-6.4560096930543168E-4</v>
      </c>
      <c r="R80" s="104">
        <f t="shared" si="20"/>
        <v>-6507.1313546527354</v>
      </c>
      <c r="S80" s="104">
        <f t="shared" si="21"/>
        <v>-34553.670275780511</v>
      </c>
      <c r="T80" s="104">
        <f t="shared" si="22"/>
        <v>5326.2376347019999</v>
      </c>
      <c r="U80" s="104">
        <f t="shared" si="23"/>
        <v>36266.166014586386</v>
      </c>
      <c r="V80" s="104">
        <f t="shared" si="24"/>
        <v>3575.920916913964</v>
      </c>
      <c r="W80" s="104">
        <f t="shared" si="32"/>
        <v>4107.5229357690978</v>
      </c>
    </row>
    <row r="81" spans="1:23" ht="13.8">
      <c r="A81" s="4"/>
      <c r="B81" s="7">
        <f t="shared" si="25"/>
        <v>1</v>
      </c>
      <c r="C81" s="32">
        <f t="shared" si="19"/>
        <v>42110</v>
      </c>
      <c r="D81" s="31">
        <f t="shared" si="26"/>
        <v>73</v>
      </c>
      <c r="E81" s="115">
        <v>42110</v>
      </c>
      <c r="F81" s="27">
        <v>1.0710999999999999</v>
      </c>
      <c r="G81" s="27">
        <v>0.71889999999999998</v>
      </c>
      <c r="H81" s="27">
        <v>1.0327</v>
      </c>
      <c r="I81" s="162">
        <v>8.3725000000000005</v>
      </c>
      <c r="J81" s="162">
        <v>1.379</v>
      </c>
      <c r="L81" s="101">
        <f t="shared" si="27"/>
        <v>-1.2400346777854987E-2</v>
      </c>
      <c r="M81" s="101">
        <f t="shared" si="28"/>
        <v>-2.9254043291051003E-3</v>
      </c>
      <c r="N81" s="101">
        <f t="shared" si="29"/>
        <v>-5.8117010547060154E-4</v>
      </c>
      <c r="O81" s="101">
        <f t="shared" si="30"/>
        <v>5.0633019565466345E-3</v>
      </c>
      <c r="P81" s="101">
        <f t="shared" si="31"/>
        <v>1.1177329274241794E-2</v>
      </c>
      <c r="R81" s="104">
        <f t="shared" si="20"/>
        <v>-56868.095787711514</v>
      </c>
      <c r="S81" s="104">
        <f t="shared" si="21"/>
        <v>14837.549993770444</v>
      </c>
      <c r="T81" s="104">
        <f t="shared" si="22"/>
        <v>-1390.5967315994567</v>
      </c>
      <c r="U81" s="104">
        <f t="shared" si="23"/>
        <v>23154.638379378532</v>
      </c>
      <c r="V81" s="104">
        <f t="shared" si="24"/>
        <v>-61910.138688293526</v>
      </c>
      <c r="W81" s="104">
        <f t="shared" si="32"/>
        <v>-82176.642834455517</v>
      </c>
    </row>
    <row r="82" spans="1:23" ht="13.8">
      <c r="A82" s="4"/>
      <c r="B82" s="7">
        <f t="shared" si="25"/>
        <v>1</v>
      </c>
      <c r="C82" s="32">
        <f t="shared" si="19"/>
        <v>42111</v>
      </c>
      <c r="D82" s="31">
        <f t="shared" si="26"/>
        <v>74</v>
      </c>
      <c r="E82" s="115">
        <v>42111</v>
      </c>
      <c r="F82" s="27">
        <v>1.0813999999999999</v>
      </c>
      <c r="G82" s="27">
        <v>0.71989999999999998</v>
      </c>
      <c r="H82" s="27">
        <v>1.0297000000000001</v>
      </c>
      <c r="I82" s="162">
        <v>8.3970000000000002</v>
      </c>
      <c r="J82" s="162">
        <v>1.3842000000000001</v>
      </c>
      <c r="L82" s="101">
        <f t="shared" si="27"/>
        <v>-9.5703401773204726E-3</v>
      </c>
      <c r="M82" s="101">
        <f t="shared" si="28"/>
        <v>-1.3900474854313468E-3</v>
      </c>
      <c r="N82" s="101">
        <f t="shared" si="29"/>
        <v>2.909234014652989E-3</v>
      </c>
      <c r="O82" s="101">
        <f t="shared" si="30"/>
        <v>-2.9219735152035188E-3</v>
      </c>
      <c r="P82" s="101">
        <f t="shared" si="31"/>
        <v>-3.7637566144612059E-3</v>
      </c>
      <c r="R82" s="104">
        <f t="shared" si="20"/>
        <v>-43889.661448563827</v>
      </c>
      <c r="S82" s="104">
        <f t="shared" si="21"/>
        <v>7050.2729669207092</v>
      </c>
      <c r="T82" s="104">
        <f t="shared" si="22"/>
        <v>6961.0795086552462</v>
      </c>
      <c r="U82" s="104">
        <f t="shared" si="23"/>
        <v>-13362.27637207792</v>
      </c>
      <c r="V82" s="104">
        <f t="shared" si="24"/>
        <v>20847.081469386321</v>
      </c>
      <c r="W82" s="104">
        <f t="shared" si="32"/>
        <v>-22393.503875679467</v>
      </c>
    </row>
    <row r="83" spans="1:23" ht="13.8">
      <c r="A83" s="4"/>
      <c r="B83" s="7">
        <f t="shared" si="25"/>
        <v>3</v>
      </c>
      <c r="C83" s="32">
        <f t="shared" si="19"/>
        <v>42114</v>
      </c>
      <c r="D83" s="31">
        <f t="shared" si="26"/>
        <v>75</v>
      </c>
      <c r="E83" s="115">
        <v>42114</v>
      </c>
      <c r="F83" s="27">
        <v>1.0723</v>
      </c>
      <c r="G83" s="27">
        <v>0.71955000000000002</v>
      </c>
      <c r="H83" s="27">
        <v>1.0283</v>
      </c>
      <c r="I83" s="162">
        <v>8.4420000000000002</v>
      </c>
      <c r="J83" s="162">
        <v>1.3823000000000001</v>
      </c>
      <c r="L83" s="101">
        <f t="shared" si="27"/>
        <v>8.4506237218044556E-3</v>
      </c>
      <c r="M83" s="101">
        <f t="shared" si="28"/>
        <v>4.8629685907460827E-4</v>
      </c>
      <c r="N83" s="101">
        <f t="shared" si="29"/>
        <v>1.3605444275603007E-3</v>
      </c>
      <c r="O83" s="101">
        <f t="shared" si="30"/>
        <v>-5.3447481588808163E-3</v>
      </c>
      <c r="P83" s="101">
        <f t="shared" si="31"/>
        <v>1.3735769374513087E-3</v>
      </c>
      <c r="R83" s="104">
        <f t="shared" si="20"/>
        <v>38754.632260422331</v>
      </c>
      <c r="S83" s="104">
        <f t="shared" si="21"/>
        <v>-2466.4809190804381</v>
      </c>
      <c r="T83" s="104">
        <f t="shared" si="22"/>
        <v>3255.4472715508819</v>
      </c>
      <c r="U83" s="104">
        <f t="shared" si="23"/>
        <v>-24441.700674739262</v>
      </c>
      <c r="V83" s="104">
        <f t="shared" si="24"/>
        <v>-7608.1089328399084</v>
      </c>
      <c r="W83" s="104">
        <f t="shared" si="32"/>
        <v>7493.7890053136052</v>
      </c>
    </row>
    <row r="84" spans="1:23" ht="13.8">
      <c r="A84" s="4"/>
      <c r="B84" s="7">
        <f t="shared" si="25"/>
        <v>1</v>
      </c>
      <c r="C84" s="32">
        <f t="shared" si="19"/>
        <v>42115</v>
      </c>
      <c r="D84" s="31">
        <f t="shared" si="26"/>
        <v>76</v>
      </c>
      <c r="E84" s="115">
        <v>42115</v>
      </c>
      <c r="F84" s="27">
        <v>1.07</v>
      </c>
      <c r="G84" s="27">
        <v>0.71870000000000001</v>
      </c>
      <c r="H84" s="27">
        <v>1.0251999999999999</v>
      </c>
      <c r="I84" s="162">
        <v>8.4250000000000007</v>
      </c>
      <c r="J84" s="162">
        <v>1.3821000000000001</v>
      </c>
      <c r="L84" s="101">
        <f t="shared" si="27"/>
        <v>2.147225770148023E-3</v>
      </c>
      <c r="M84" s="101">
        <f t="shared" si="28"/>
        <v>1.1819921417858122E-3</v>
      </c>
      <c r="N84" s="101">
        <f t="shared" si="29"/>
        <v>3.0192377452289776E-3</v>
      </c>
      <c r="O84" s="101">
        <f t="shared" si="30"/>
        <v>2.0157711218815508E-3</v>
      </c>
      <c r="P84" s="101">
        <f t="shared" si="31"/>
        <v>1.4469686033064861E-4</v>
      </c>
      <c r="R84" s="104">
        <f t="shared" si="20"/>
        <v>9847.1956439707537</v>
      </c>
      <c r="S84" s="104">
        <f t="shared" si="21"/>
        <v>-5995.0234302674116</v>
      </c>
      <c r="T84" s="104">
        <f t="shared" si="22"/>
        <v>7224.2913063075866</v>
      </c>
      <c r="U84" s="104">
        <f t="shared" si="23"/>
        <v>9218.184454200562</v>
      </c>
      <c r="V84" s="104">
        <f t="shared" si="24"/>
        <v>-801.46182250131187</v>
      </c>
      <c r="W84" s="104">
        <f t="shared" si="32"/>
        <v>19493.186151710179</v>
      </c>
    </row>
    <row r="85" spans="1:23" ht="13.8">
      <c r="A85" s="4"/>
      <c r="B85" s="7">
        <f t="shared" si="25"/>
        <v>1</v>
      </c>
      <c r="C85" s="32">
        <f t="shared" si="19"/>
        <v>42116</v>
      </c>
      <c r="D85" s="31">
        <f t="shared" si="26"/>
        <v>77</v>
      </c>
      <c r="E85" s="115">
        <v>42116</v>
      </c>
      <c r="F85" s="27">
        <v>1.0743</v>
      </c>
      <c r="G85" s="27">
        <v>0.71289999999999998</v>
      </c>
      <c r="H85" s="27">
        <v>1.0323</v>
      </c>
      <c r="I85" s="162">
        <v>8.4429999999999996</v>
      </c>
      <c r="J85" s="162">
        <v>1.3795999999999999</v>
      </c>
      <c r="L85" s="101">
        <f t="shared" si="27"/>
        <v>-4.0106382165448519E-3</v>
      </c>
      <c r="M85" s="101">
        <f t="shared" si="28"/>
        <v>8.102866350814239E-3</v>
      </c>
      <c r="N85" s="101">
        <f t="shared" si="29"/>
        <v>-6.9016069816284741E-3</v>
      </c>
      <c r="O85" s="101">
        <f t="shared" si="30"/>
        <v>-2.1342194489373709E-3</v>
      </c>
      <c r="P85" s="101">
        <f t="shared" si="31"/>
        <v>1.8104795472952294E-3</v>
      </c>
      <c r="R85" s="104">
        <f t="shared" si="20"/>
        <v>-18392.820971397217</v>
      </c>
      <c r="S85" s="104">
        <f t="shared" si="21"/>
        <v>-41097.459033919135</v>
      </c>
      <c r="T85" s="104">
        <f t="shared" si="22"/>
        <v>-16513.843401606329</v>
      </c>
      <c r="U85" s="104">
        <f t="shared" si="23"/>
        <v>-9759.8523624464397</v>
      </c>
      <c r="V85" s="104">
        <f t="shared" si="24"/>
        <v>-10028.069954391665</v>
      </c>
      <c r="W85" s="104">
        <f t="shared" si="32"/>
        <v>-95792.045723760792</v>
      </c>
    </row>
    <row r="86" spans="1:23" ht="13.8">
      <c r="A86" s="4"/>
      <c r="B86" s="7">
        <f t="shared" si="25"/>
        <v>1</v>
      </c>
      <c r="C86" s="32">
        <f t="shared" si="19"/>
        <v>42117</v>
      </c>
      <c r="D86" s="31">
        <f t="shared" si="26"/>
        <v>78</v>
      </c>
      <c r="E86" s="115">
        <v>42117</v>
      </c>
      <c r="F86" s="27">
        <v>1.0771999999999999</v>
      </c>
      <c r="G86" s="27">
        <v>0.71699999999999997</v>
      </c>
      <c r="H86" s="27">
        <v>1.0383</v>
      </c>
      <c r="I86" s="162">
        <v>8.516</v>
      </c>
      <c r="J86" s="162">
        <v>1.3936999999999999</v>
      </c>
      <c r="L86" s="101">
        <f t="shared" si="27"/>
        <v>-2.6957952649469953E-3</v>
      </c>
      <c r="M86" s="101">
        <f t="shared" si="28"/>
        <v>-5.7346824760375779E-3</v>
      </c>
      <c r="N86" s="101">
        <f t="shared" si="29"/>
        <v>-5.7954378378638387E-3</v>
      </c>
      <c r="O86" s="101">
        <f t="shared" si="30"/>
        <v>-8.609051343870187E-3</v>
      </c>
      <c r="P86" s="101">
        <f t="shared" si="31"/>
        <v>-1.0168479062778067E-2</v>
      </c>
      <c r="R86" s="104">
        <f t="shared" si="20"/>
        <v>-12362.940012681125</v>
      </c>
      <c r="S86" s="104">
        <f t="shared" si="21"/>
        <v>29086.111991444272</v>
      </c>
      <c r="T86" s="104">
        <f t="shared" si="22"/>
        <v>-13867.053448999102</v>
      </c>
      <c r="U86" s="104">
        <f t="shared" si="23"/>
        <v>-39369.461345097043</v>
      </c>
      <c r="V86" s="104">
        <f t="shared" si="24"/>
        <v>56322.215582962053</v>
      </c>
      <c r="W86" s="104">
        <f t="shared" si="32"/>
        <v>19808.872767629051</v>
      </c>
    </row>
    <row r="87" spans="1:23" ht="13.8">
      <c r="A87" s="4"/>
      <c r="B87" s="7">
        <f t="shared" si="25"/>
        <v>1</v>
      </c>
      <c r="C87" s="32">
        <f t="shared" si="19"/>
        <v>42118</v>
      </c>
      <c r="D87" s="31">
        <f t="shared" si="26"/>
        <v>79</v>
      </c>
      <c r="E87" s="115">
        <v>42118</v>
      </c>
      <c r="F87" s="27">
        <v>1.0824</v>
      </c>
      <c r="G87" s="27">
        <v>0.71589999999999998</v>
      </c>
      <c r="H87" s="27">
        <v>1.0338000000000001</v>
      </c>
      <c r="I87" s="162">
        <v>8.4749999999999996</v>
      </c>
      <c r="J87" s="162">
        <v>1.3884000000000001</v>
      </c>
      <c r="L87" s="101">
        <f t="shared" si="27"/>
        <v>-4.8157159191345124E-3</v>
      </c>
      <c r="M87" s="101">
        <f t="shared" si="28"/>
        <v>1.5353481974809415E-3</v>
      </c>
      <c r="N87" s="101">
        <f t="shared" si="29"/>
        <v>4.3434265474691924E-3</v>
      </c>
      <c r="O87" s="101">
        <f t="shared" si="30"/>
        <v>4.8260937647190997E-3</v>
      </c>
      <c r="P87" s="101">
        <f t="shared" si="31"/>
        <v>3.8100761378325461E-3</v>
      </c>
      <c r="R87" s="104">
        <f t="shared" si="20"/>
        <v>-22084.914162628047</v>
      </c>
      <c r="S87" s="104">
        <f t="shared" si="21"/>
        <v>-7787.2331736576052</v>
      </c>
      <c r="T87" s="104">
        <f t="shared" si="22"/>
        <v>10392.748532655733</v>
      </c>
      <c r="U87" s="104">
        <f t="shared" si="23"/>
        <v>22069.877891157739</v>
      </c>
      <c r="V87" s="104">
        <f t="shared" si="24"/>
        <v>-21103.640799932647</v>
      </c>
      <c r="W87" s="104">
        <f t="shared" si="32"/>
        <v>-18513.161712404828</v>
      </c>
    </row>
    <row r="88" spans="1:23" ht="13.8">
      <c r="A88" s="4"/>
      <c r="B88" s="7">
        <f t="shared" si="25"/>
        <v>3</v>
      </c>
      <c r="C88" s="32">
        <f t="shared" si="19"/>
        <v>42121</v>
      </c>
      <c r="D88" s="31">
        <f t="shared" si="26"/>
        <v>80</v>
      </c>
      <c r="E88" s="115">
        <v>42121</v>
      </c>
      <c r="F88" s="27">
        <v>1.0822000000000001</v>
      </c>
      <c r="G88" s="27">
        <v>0.71619999999999995</v>
      </c>
      <c r="H88" s="27">
        <v>1.0367</v>
      </c>
      <c r="I88" s="162">
        <v>8.4344999999999999</v>
      </c>
      <c r="J88" s="162">
        <v>1.3867</v>
      </c>
      <c r="L88" s="101">
        <f t="shared" si="27"/>
        <v>1.8479164794333046E-4</v>
      </c>
      <c r="M88" s="101">
        <f t="shared" si="28"/>
        <v>-4.1896516219296819E-4</v>
      </c>
      <c r="N88" s="101">
        <f t="shared" si="29"/>
        <v>-2.80125756712734E-3</v>
      </c>
      <c r="O88" s="101">
        <f t="shared" si="30"/>
        <v>4.7902158482848291E-3</v>
      </c>
      <c r="P88" s="101">
        <f t="shared" si="31"/>
        <v>1.2251812278127262E-3</v>
      </c>
      <c r="R88" s="104">
        <f t="shared" si="20"/>
        <v>847.45606911391428</v>
      </c>
      <c r="S88" s="104">
        <f t="shared" si="21"/>
        <v>2124.9768716886906</v>
      </c>
      <c r="T88" s="104">
        <f t="shared" si="22"/>
        <v>-6702.7184993646833</v>
      </c>
      <c r="U88" s="104">
        <f t="shared" si="23"/>
        <v>21905.807055965503</v>
      </c>
      <c r="V88" s="104">
        <f t="shared" si="24"/>
        <v>-6786.1595441210566</v>
      </c>
      <c r="W88" s="104">
        <f t="shared" si="32"/>
        <v>11389.361953282369</v>
      </c>
    </row>
    <row r="89" spans="1:23" ht="13.8">
      <c r="A89" s="4"/>
      <c r="B89" s="7">
        <f t="shared" si="25"/>
        <v>1</v>
      </c>
      <c r="C89" s="32">
        <f t="shared" si="19"/>
        <v>42122</v>
      </c>
      <c r="D89" s="31">
        <f t="shared" si="26"/>
        <v>81</v>
      </c>
      <c r="E89" s="115">
        <v>42122</v>
      </c>
      <c r="F89" s="27">
        <v>1.0927</v>
      </c>
      <c r="G89" s="27">
        <v>0.71499999999999997</v>
      </c>
      <c r="H89" s="27">
        <v>1.0464</v>
      </c>
      <c r="I89" s="162">
        <v>8.3919999999999995</v>
      </c>
      <c r="J89" s="162">
        <v>1.3752</v>
      </c>
      <c r="L89" s="101">
        <f t="shared" si="27"/>
        <v>-9.6556913680647411E-3</v>
      </c>
      <c r="M89" s="101">
        <f t="shared" si="28"/>
        <v>1.6769148703245972E-3</v>
      </c>
      <c r="N89" s="101">
        <f t="shared" si="29"/>
        <v>-9.3131103738678493E-3</v>
      </c>
      <c r="O89" s="101">
        <f t="shared" si="30"/>
        <v>5.0515663242329395E-3</v>
      </c>
      <c r="P89" s="101">
        <f t="shared" si="31"/>
        <v>8.3276486911791642E-3</v>
      </c>
      <c r="R89" s="104">
        <f t="shared" si="20"/>
        <v>-44281.082735225609</v>
      </c>
      <c r="S89" s="104">
        <f t="shared" si="21"/>
        <v>-8505.2544621582765</v>
      </c>
      <c r="T89" s="104">
        <f t="shared" si="22"/>
        <v>-22283.976283395983</v>
      </c>
      <c r="U89" s="104">
        <f t="shared" si="23"/>
        <v>23100.970965365112</v>
      </c>
      <c r="V89" s="104">
        <f t="shared" si="24"/>
        <v>-46126.035367537399</v>
      </c>
      <c r="W89" s="104">
        <f t="shared" si="32"/>
        <v>-98095.377882952162</v>
      </c>
    </row>
    <row r="90" spans="1:23" ht="13.8">
      <c r="A90" s="4"/>
      <c r="B90" s="7">
        <f t="shared" si="25"/>
        <v>1</v>
      </c>
      <c r="C90" s="32">
        <f t="shared" si="19"/>
        <v>42123</v>
      </c>
      <c r="D90" s="31">
        <f t="shared" si="26"/>
        <v>82</v>
      </c>
      <c r="E90" s="115">
        <v>42123</v>
      </c>
      <c r="F90" s="27">
        <v>1.1002000000000001</v>
      </c>
      <c r="G90" s="27">
        <v>0.71609999999999996</v>
      </c>
      <c r="H90" s="27">
        <v>1.0490999999999999</v>
      </c>
      <c r="I90" s="162">
        <v>8.3849999999999998</v>
      </c>
      <c r="J90" s="162">
        <v>1.3762000000000001</v>
      </c>
      <c r="L90" s="101">
        <f t="shared" si="27"/>
        <v>-6.8402838646581246E-3</v>
      </c>
      <c r="M90" s="101">
        <f t="shared" si="28"/>
        <v>-1.5372793188864781E-3</v>
      </c>
      <c r="N90" s="101">
        <f t="shared" si="29"/>
        <v>-2.576952034505526E-3</v>
      </c>
      <c r="O90" s="101">
        <f t="shared" si="30"/>
        <v>8.3447581882378709E-4</v>
      </c>
      <c r="P90" s="101">
        <f t="shared" si="31"/>
        <v>-7.2690269974003477E-4</v>
      </c>
      <c r="R90" s="104">
        <f t="shared" si="20"/>
        <v>-31369.599979671209</v>
      </c>
      <c r="S90" s="104">
        <f t="shared" si="21"/>
        <v>7797.0277549103976</v>
      </c>
      <c r="T90" s="104">
        <f t="shared" si="22"/>
        <v>-6166.0106790424479</v>
      </c>
      <c r="U90" s="104">
        <f t="shared" si="23"/>
        <v>3816.0840469366199</v>
      </c>
      <c r="V90" s="104">
        <f t="shared" si="24"/>
        <v>4026.2432867133425</v>
      </c>
      <c r="W90" s="104">
        <f t="shared" si="32"/>
        <v>-21896.255570153298</v>
      </c>
    </row>
    <row r="91" spans="1:23" ht="13.8">
      <c r="A91" s="4"/>
      <c r="B91" s="7">
        <f t="shared" si="25"/>
        <v>1</v>
      </c>
      <c r="C91" s="32">
        <f t="shared" si="19"/>
        <v>42124</v>
      </c>
      <c r="D91" s="31">
        <f t="shared" si="26"/>
        <v>83</v>
      </c>
      <c r="E91" s="115">
        <v>42124</v>
      </c>
      <c r="F91" s="27">
        <v>1.1214999999999999</v>
      </c>
      <c r="G91" s="27">
        <v>0.72670000000000001</v>
      </c>
      <c r="H91" s="27">
        <v>1.0486</v>
      </c>
      <c r="I91" s="162">
        <v>8.3844999999999992</v>
      </c>
      <c r="J91" s="162">
        <v>1.4160999999999999</v>
      </c>
      <c r="L91" s="101">
        <f t="shared" si="27"/>
        <v>-1.9175093518905166E-2</v>
      </c>
      <c r="M91" s="101">
        <f t="shared" si="28"/>
        <v>-1.4693915609696146E-2</v>
      </c>
      <c r="N91" s="101">
        <f t="shared" si="29"/>
        <v>4.7671259900744647E-4</v>
      </c>
      <c r="O91" s="101">
        <f t="shared" si="30"/>
        <v>5.9632070144965324E-5</v>
      </c>
      <c r="P91" s="101">
        <f t="shared" si="31"/>
        <v>-2.8580536460633462E-2</v>
      </c>
      <c r="R91" s="104">
        <f t="shared" si="20"/>
        <v>-87937.141961125992</v>
      </c>
      <c r="S91" s="104">
        <f t="shared" si="21"/>
        <v>74527.033851011191</v>
      </c>
      <c r="T91" s="104">
        <f t="shared" si="22"/>
        <v>1140.6556804143311</v>
      </c>
      <c r="U91" s="104">
        <f t="shared" si="23"/>
        <v>272.69932385429712</v>
      </c>
      <c r="V91" s="104">
        <f t="shared" si="24"/>
        <v>158304.80901562911</v>
      </c>
      <c r="W91" s="104">
        <f t="shared" si="32"/>
        <v>146308.05590978294</v>
      </c>
    </row>
    <row r="92" spans="1:23" ht="13.8">
      <c r="A92" s="4"/>
      <c r="B92" s="7">
        <f t="shared" si="25"/>
        <v>4</v>
      </c>
      <c r="C92" s="32">
        <f t="shared" si="19"/>
        <v>42128</v>
      </c>
      <c r="D92" s="31">
        <f t="shared" si="26"/>
        <v>84</v>
      </c>
      <c r="E92" s="115">
        <v>42128</v>
      </c>
      <c r="F92" s="27">
        <v>1.1152</v>
      </c>
      <c r="G92" s="27">
        <v>0.73787999999999998</v>
      </c>
      <c r="H92" s="27">
        <v>1.0430999999999999</v>
      </c>
      <c r="I92" s="162">
        <v>8.4629999999999992</v>
      </c>
      <c r="J92" s="162">
        <v>1.4225000000000001</v>
      </c>
      <c r="L92" s="101">
        <f t="shared" si="27"/>
        <v>5.6333139540035394E-3</v>
      </c>
      <c r="M92" s="101">
        <f t="shared" si="28"/>
        <v>-1.5267472130788421E-2</v>
      </c>
      <c r="N92" s="101">
        <f t="shared" si="29"/>
        <v>5.2588924565070382E-3</v>
      </c>
      <c r="O92" s="101">
        <f t="shared" si="30"/>
        <v>-9.3189574829416911E-3</v>
      </c>
      <c r="P92" s="101">
        <f t="shared" si="31"/>
        <v>-4.5092727714730364E-3</v>
      </c>
      <c r="R92" s="104">
        <f t="shared" si="20"/>
        <v>25834.425704176989</v>
      </c>
      <c r="S92" s="104">
        <f t="shared" si="21"/>
        <v>77436.092770248855</v>
      </c>
      <c r="T92" s="104">
        <f t="shared" si="22"/>
        <v>12583.232676653313</v>
      </c>
      <c r="U92" s="104">
        <f t="shared" si="23"/>
        <v>-42615.884346247178</v>
      </c>
      <c r="V92" s="104">
        <f t="shared" si="24"/>
        <v>24976.42288382693</v>
      </c>
      <c r="W92" s="104">
        <f t="shared" si="32"/>
        <v>98214.289688658915</v>
      </c>
    </row>
    <row r="93" spans="1:23" ht="13.8">
      <c r="A93" s="4"/>
      <c r="B93" s="7">
        <f t="shared" si="25"/>
        <v>1</v>
      </c>
      <c r="C93" s="32">
        <f t="shared" si="19"/>
        <v>42129</v>
      </c>
      <c r="D93" s="31">
        <f t="shared" si="26"/>
        <v>85</v>
      </c>
      <c r="E93" s="115">
        <v>42129</v>
      </c>
      <c r="F93" s="27">
        <v>1.1116999999999999</v>
      </c>
      <c r="G93" s="27">
        <v>0.73499999999999999</v>
      </c>
      <c r="H93" s="27">
        <v>1.0376000000000001</v>
      </c>
      <c r="I93" s="162">
        <v>8.4474999999999998</v>
      </c>
      <c r="J93" s="162">
        <v>1.4118999999999999</v>
      </c>
      <c r="L93" s="101">
        <f t="shared" si="27"/>
        <v>3.1433857666901704E-3</v>
      </c>
      <c r="M93" s="101">
        <f t="shared" si="28"/>
        <v>3.9107105405419276E-3</v>
      </c>
      <c r="N93" s="101">
        <f t="shared" si="29"/>
        <v>5.2866946796912345E-3</v>
      </c>
      <c r="O93" s="101">
        <f t="shared" si="30"/>
        <v>1.8331810816609117E-3</v>
      </c>
      <c r="P93" s="101">
        <f t="shared" si="31"/>
        <v>7.4795719850067255E-3</v>
      </c>
      <c r="R93" s="104">
        <f t="shared" si="20"/>
        <v>14415.593860415189</v>
      </c>
      <c r="S93" s="104">
        <f t="shared" si="21"/>
        <v>-19834.989160013385</v>
      </c>
      <c r="T93" s="104">
        <f t="shared" si="22"/>
        <v>12649.756540023463</v>
      </c>
      <c r="U93" s="104">
        <f t="shared" si="23"/>
        <v>8383.1944833735797</v>
      </c>
      <c r="V93" s="104">
        <f t="shared" si="24"/>
        <v>-41428.621056012751</v>
      </c>
      <c r="W93" s="104">
        <f t="shared" si="32"/>
        <v>-25815.065332213904</v>
      </c>
    </row>
    <row r="94" spans="1:23" ht="13.8">
      <c r="A94" s="4"/>
      <c r="B94" s="7">
        <f t="shared" si="25"/>
        <v>1</v>
      </c>
      <c r="C94" s="32">
        <f t="shared" si="19"/>
        <v>42130</v>
      </c>
      <c r="D94" s="31">
        <f t="shared" si="26"/>
        <v>86</v>
      </c>
      <c r="E94" s="115">
        <v>42130</v>
      </c>
      <c r="F94" s="27">
        <v>1.123</v>
      </c>
      <c r="G94" s="27">
        <v>0.73760000000000003</v>
      </c>
      <c r="H94" s="27">
        <v>1.0374000000000001</v>
      </c>
      <c r="I94" s="162">
        <v>8.4130000000000003</v>
      </c>
      <c r="J94" s="162">
        <v>1.403</v>
      </c>
      <c r="L94" s="101">
        <f t="shared" si="27"/>
        <v>-1.0113300498873915E-2</v>
      </c>
      <c r="M94" s="101">
        <f t="shared" si="28"/>
        <v>-3.5311730295474442E-3</v>
      </c>
      <c r="N94" s="101">
        <f t="shared" si="29"/>
        <v>1.9277108493438938E-4</v>
      </c>
      <c r="O94" s="101">
        <f t="shared" si="30"/>
        <v>4.0924110376312764E-3</v>
      </c>
      <c r="P94" s="101">
        <f t="shared" si="31"/>
        <v>6.3235139130184137E-3</v>
      </c>
      <c r="R94" s="104">
        <f t="shared" si="20"/>
        <v>-46379.682101064391</v>
      </c>
      <c r="S94" s="104">
        <f t="shared" si="21"/>
        <v>17909.987977146287</v>
      </c>
      <c r="T94" s="104">
        <f t="shared" si="22"/>
        <v>461.25366417389358</v>
      </c>
      <c r="U94" s="104">
        <f t="shared" si="23"/>
        <v>18714.723808563504</v>
      </c>
      <c r="V94" s="104">
        <f t="shared" si="24"/>
        <v>-35025.327942562566</v>
      </c>
      <c r="W94" s="104">
        <f t="shared" si="32"/>
        <v>-44319.044593743267</v>
      </c>
    </row>
    <row r="95" spans="1:23" ht="13.8">
      <c r="A95" s="4"/>
      <c r="B95" s="7">
        <f t="shared" si="25"/>
        <v>1</v>
      </c>
      <c r="C95" s="32">
        <f t="shared" si="19"/>
        <v>42131</v>
      </c>
      <c r="D95" s="31">
        <f t="shared" si="26"/>
        <v>87</v>
      </c>
      <c r="E95" s="115">
        <v>42131</v>
      </c>
      <c r="F95" s="27">
        <v>1.1305000000000001</v>
      </c>
      <c r="G95" s="27">
        <v>0.74250000000000005</v>
      </c>
      <c r="H95" s="27">
        <v>1.0343</v>
      </c>
      <c r="I95" s="162">
        <v>8.3275000000000006</v>
      </c>
      <c r="J95" s="162">
        <v>1.4186000000000001</v>
      </c>
      <c r="L95" s="101">
        <f t="shared" si="27"/>
        <v>-6.6563369795813844E-3</v>
      </c>
      <c r="M95" s="101">
        <f t="shared" si="28"/>
        <v>-6.6211984344706166E-3</v>
      </c>
      <c r="N95" s="101">
        <f t="shared" si="29"/>
        <v>2.9927135335420384E-3</v>
      </c>
      <c r="O95" s="101">
        <f t="shared" si="30"/>
        <v>1.0214837482978885E-2</v>
      </c>
      <c r="P95" s="101">
        <f t="shared" si="31"/>
        <v>-1.1057668665525428E-2</v>
      </c>
      <c r="R95" s="104">
        <f t="shared" si="20"/>
        <v>-30526.018000248154</v>
      </c>
      <c r="S95" s="104">
        <f t="shared" si="21"/>
        <v>33582.490397211295</v>
      </c>
      <c r="T95" s="104">
        <f t="shared" si="22"/>
        <v>7160.8254092614152</v>
      </c>
      <c r="U95" s="104">
        <f t="shared" si="23"/>
        <v>46712.77163643892</v>
      </c>
      <c r="V95" s="104">
        <f t="shared" si="24"/>
        <v>61247.350226095485</v>
      </c>
      <c r="W95" s="104">
        <f t="shared" si="32"/>
        <v>118177.41966875896</v>
      </c>
    </row>
    <row r="96" spans="1:23" ht="13.8">
      <c r="A96" s="4"/>
      <c r="B96" s="7">
        <f t="shared" si="25"/>
        <v>1</v>
      </c>
      <c r="C96" s="32">
        <f t="shared" si="19"/>
        <v>42132</v>
      </c>
      <c r="D96" s="31">
        <f t="shared" si="26"/>
        <v>88</v>
      </c>
      <c r="E96" s="115">
        <v>42132</v>
      </c>
      <c r="F96" s="27">
        <v>1.1221000000000001</v>
      </c>
      <c r="G96" s="27">
        <v>0.72799999999999998</v>
      </c>
      <c r="H96" s="27">
        <v>1.0385</v>
      </c>
      <c r="I96" s="162">
        <v>8.3815000000000008</v>
      </c>
      <c r="J96" s="162">
        <v>1.4180999999999999</v>
      </c>
      <c r="L96" s="101">
        <f t="shared" si="27"/>
        <v>7.458083047203916E-3</v>
      </c>
      <c r="M96" s="101">
        <f t="shared" si="28"/>
        <v>1.9721822480168863E-2</v>
      </c>
      <c r="N96" s="101">
        <f t="shared" si="29"/>
        <v>-4.0524949324090695E-3</v>
      </c>
      <c r="O96" s="101">
        <f t="shared" si="30"/>
        <v>-6.4636050034977957E-3</v>
      </c>
      <c r="P96" s="101">
        <f t="shared" si="31"/>
        <v>3.5252230068613308E-4</v>
      </c>
      <c r="R96" s="104">
        <f t="shared" si="20"/>
        <v>34202.832285184304</v>
      </c>
      <c r="S96" s="104">
        <f t="shared" si="21"/>
        <v>-100028.40431540851</v>
      </c>
      <c r="T96" s="104">
        <f t="shared" si="22"/>
        <v>-9696.6209286834692</v>
      </c>
      <c r="U96" s="104">
        <f t="shared" si="23"/>
        <v>-29558.268056604051</v>
      </c>
      <c r="V96" s="104">
        <f t="shared" si="24"/>
        <v>-1952.5867039177188</v>
      </c>
      <c r="W96" s="104">
        <f t="shared" si="32"/>
        <v>-107033.04771942944</v>
      </c>
    </row>
    <row r="97" spans="1:23" ht="13.8">
      <c r="A97" s="4"/>
      <c r="B97" s="7">
        <f t="shared" si="25"/>
        <v>3</v>
      </c>
      <c r="C97" s="32">
        <f t="shared" si="19"/>
        <v>42135</v>
      </c>
      <c r="D97" s="31">
        <f t="shared" si="26"/>
        <v>89</v>
      </c>
      <c r="E97" s="115">
        <v>42135</v>
      </c>
      <c r="F97" s="27">
        <v>1.1142000000000001</v>
      </c>
      <c r="G97" s="27">
        <v>0.71960000000000002</v>
      </c>
      <c r="H97" s="27">
        <v>1.0403</v>
      </c>
      <c r="I97" s="162">
        <v>8.4245000000000001</v>
      </c>
      <c r="J97" s="162">
        <v>1.4117</v>
      </c>
      <c r="L97" s="101">
        <f t="shared" si="27"/>
        <v>7.0652710841055712E-3</v>
      </c>
      <c r="M97" s="101">
        <f t="shared" si="28"/>
        <v>1.160554612030789E-2</v>
      </c>
      <c r="N97" s="101">
        <f t="shared" si="29"/>
        <v>-1.7317687606825485E-3</v>
      </c>
      <c r="O97" s="101">
        <f t="shared" si="30"/>
        <v>-5.1172312071072991E-3</v>
      </c>
      <c r="P97" s="101">
        <f t="shared" si="31"/>
        <v>4.5232955771463751E-3</v>
      </c>
      <c r="R97" s="104">
        <f t="shared" si="20"/>
        <v>32401.393281564779</v>
      </c>
      <c r="S97" s="104">
        <f t="shared" si="21"/>
        <v>-58862.930177502458</v>
      </c>
      <c r="T97" s="104">
        <f t="shared" si="22"/>
        <v>-4143.6955476936728</v>
      </c>
      <c r="U97" s="104">
        <f t="shared" si="23"/>
        <v>-23401.25853071842</v>
      </c>
      <c r="V97" s="104">
        <f t="shared" si="24"/>
        <v>-25054.093839270288</v>
      </c>
      <c r="W97" s="104">
        <f t="shared" si="32"/>
        <v>-79060.584813620051</v>
      </c>
    </row>
    <row r="98" spans="1:23" ht="13.8">
      <c r="A98" s="4"/>
      <c r="B98" s="7">
        <f t="shared" si="25"/>
        <v>1</v>
      </c>
      <c r="C98" s="32">
        <f t="shared" si="19"/>
        <v>42136</v>
      </c>
      <c r="D98" s="31">
        <f t="shared" si="26"/>
        <v>90</v>
      </c>
      <c r="E98" s="115">
        <v>42136</v>
      </c>
      <c r="F98" s="27">
        <v>1.1238999999999999</v>
      </c>
      <c r="G98" s="27">
        <v>0.71640000000000004</v>
      </c>
      <c r="H98" s="27">
        <v>1.0396000000000001</v>
      </c>
      <c r="I98" s="162">
        <v>8.3945000000000007</v>
      </c>
      <c r="J98" s="162">
        <v>1.407</v>
      </c>
      <c r="L98" s="101">
        <f t="shared" si="27"/>
        <v>-8.6681209375061158E-3</v>
      </c>
      <c r="M98" s="101">
        <f t="shared" si="28"/>
        <v>4.4568318898212216E-3</v>
      </c>
      <c r="N98" s="101">
        <f t="shared" si="29"/>
        <v>6.7310930951420698E-4</v>
      </c>
      <c r="O98" s="101">
        <f t="shared" si="30"/>
        <v>3.5673978019871819E-3</v>
      </c>
      <c r="P98" s="101">
        <f t="shared" si="31"/>
        <v>3.3348737757649058E-3</v>
      </c>
      <c r="R98" s="104">
        <f t="shared" si="20"/>
        <v>-39752.076341435532</v>
      </c>
      <c r="S98" s="104">
        <f t="shared" si="21"/>
        <v>-22604.897832800398</v>
      </c>
      <c r="T98" s="104">
        <f t="shared" si="22"/>
        <v>1610.5845724147835</v>
      </c>
      <c r="U98" s="104">
        <f t="shared" si="23"/>
        <v>16313.821843787608</v>
      </c>
      <c r="V98" s="104">
        <f t="shared" si="24"/>
        <v>-18471.541179461554</v>
      </c>
      <c r="W98" s="104">
        <f t="shared" si="32"/>
        <v>-62904.108937495097</v>
      </c>
    </row>
    <row r="99" spans="1:23" ht="13.8">
      <c r="A99" s="4"/>
      <c r="B99" s="7">
        <f t="shared" si="25"/>
        <v>1</v>
      </c>
      <c r="C99" s="32">
        <f t="shared" si="19"/>
        <v>42137</v>
      </c>
      <c r="D99" s="31">
        <f t="shared" si="26"/>
        <v>91</v>
      </c>
      <c r="E99" s="115">
        <v>42137</v>
      </c>
      <c r="F99" s="27">
        <v>1.1221000000000001</v>
      </c>
      <c r="G99" s="27">
        <v>0.71740000000000004</v>
      </c>
      <c r="H99" s="27">
        <v>1.0409999999999999</v>
      </c>
      <c r="I99" s="162">
        <v>8.3569999999999993</v>
      </c>
      <c r="J99" s="162">
        <v>1.3945000000000001</v>
      </c>
      <c r="L99" s="101">
        <f t="shared" si="27"/>
        <v>1.6028498534005977E-3</v>
      </c>
      <c r="M99" s="101">
        <f t="shared" si="28"/>
        <v>-1.3948949116255225E-3</v>
      </c>
      <c r="N99" s="101">
        <f t="shared" si="29"/>
        <v>-1.345765847633565E-3</v>
      </c>
      <c r="O99" s="101">
        <f t="shared" si="30"/>
        <v>4.4772184750167211E-3</v>
      </c>
      <c r="P99" s="101">
        <f t="shared" si="31"/>
        <v>8.9238500468453823E-3</v>
      </c>
      <c r="R99" s="104">
        <f t="shared" si="20"/>
        <v>7350.6830598709976</v>
      </c>
      <c r="S99" s="104">
        <f t="shared" si="21"/>
        <v>7074.8589456114551</v>
      </c>
      <c r="T99" s="104">
        <f t="shared" si="22"/>
        <v>-3220.0857745462158</v>
      </c>
      <c r="U99" s="104">
        <f t="shared" si="23"/>
        <v>20474.460268056104</v>
      </c>
      <c r="V99" s="104">
        <f t="shared" si="24"/>
        <v>-49428.336633771505</v>
      </c>
      <c r="W99" s="104">
        <f t="shared" si="32"/>
        <v>-17748.420134779164</v>
      </c>
    </row>
    <row r="100" spans="1:23" ht="13.8">
      <c r="A100" s="4"/>
      <c r="B100" s="7">
        <f t="shared" si="25"/>
        <v>1</v>
      </c>
      <c r="C100" s="32">
        <f t="shared" si="19"/>
        <v>42138</v>
      </c>
      <c r="D100" s="31">
        <f t="shared" si="26"/>
        <v>92</v>
      </c>
      <c r="E100" s="115">
        <v>42138</v>
      </c>
      <c r="F100" s="27">
        <v>1.1418999999999999</v>
      </c>
      <c r="G100" s="27">
        <v>0.72309999999999997</v>
      </c>
      <c r="H100" s="27">
        <v>1.0386</v>
      </c>
      <c r="I100" s="162">
        <v>8.4328000000000003</v>
      </c>
      <c r="J100" s="162">
        <v>1.4087000000000001</v>
      </c>
      <c r="L100" s="101">
        <f t="shared" si="27"/>
        <v>-1.7491612036781568E-2</v>
      </c>
      <c r="M100" s="101">
        <f t="shared" si="28"/>
        <v>-7.9139600827239052E-3</v>
      </c>
      <c r="N100" s="101">
        <f t="shared" si="29"/>
        <v>2.3081372047503686E-3</v>
      </c>
      <c r="O100" s="101">
        <f t="shared" si="30"/>
        <v>-9.029352939543378E-3</v>
      </c>
      <c r="P100" s="101">
        <f t="shared" si="31"/>
        <v>-1.0131365198717511E-2</v>
      </c>
      <c r="R100" s="104">
        <f t="shared" si="20"/>
        <v>-80216.681566162442</v>
      </c>
      <c r="S100" s="104">
        <f t="shared" si="21"/>
        <v>40139.332948905663</v>
      </c>
      <c r="T100" s="104">
        <f t="shared" si="22"/>
        <v>5522.8030877636575</v>
      </c>
      <c r="U100" s="104">
        <f t="shared" si="23"/>
        <v>-41291.513701762349</v>
      </c>
      <c r="V100" s="104">
        <f t="shared" si="24"/>
        <v>56116.645503127096</v>
      </c>
      <c r="W100" s="104">
        <f t="shared" si="32"/>
        <v>-19729.413728128369</v>
      </c>
    </row>
    <row r="101" spans="1:23" ht="13.8">
      <c r="A101" s="4"/>
      <c r="B101" s="7">
        <f t="shared" si="25"/>
        <v>1</v>
      </c>
      <c r="C101" s="32">
        <f t="shared" si="19"/>
        <v>42139</v>
      </c>
      <c r="D101" s="31">
        <f t="shared" si="26"/>
        <v>93</v>
      </c>
      <c r="E101" s="115">
        <v>42139</v>
      </c>
      <c r="F101" s="27">
        <v>1.1328</v>
      </c>
      <c r="G101" s="27">
        <v>0.72109999999999996</v>
      </c>
      <c r="H101" s="27">
        <v>1.0463</v>
      </c>
      <c r="I101" s="162">
        <v>8.3744999999999994</v>
      </c>
      <c r="J101" s="162">
        <v>1.4158999999999999</v>
      </c>
      <c r="L101" s="101">
        <f t="shared" si="27"/>
        <v>8.0010977681468868E-3</v>
      </c>
      <c r="M101" s="101">
        <f t="shared" si="28"/>
        <v>2.7697012581922712E-3</v>
      </c>
      <c r="N101" s="101">
        <f t="shared" si="29"/>
        <v>-7.3864789767831025E-3</v>
      </c>
      <c r="O101" s="101">
        <f t="shared" si="30"/>
        <v>6.9374895224547581E-3</v>
      </c>
      <c r="P101" s="101">
        <f t="shared" si="31"/>
        <v>-5.0980780246638628E-3</v>
      </c>
      <c r="R101" s="104">
        <f t="shared" si="20"/>
        <v>36693.102413747918</v>
      </c>
      <c r="S101" s="104">
        <f t="shared" si="21"/>
        <v>-14047.829381181002</v>
      </c>
      <c r="T101" s="104">
        <f t="shared" si="22"/>
        <v>-17674.022504693803</v>
      </c>
      <c r="U101" s="104">
        <f t="shared" si="23"/>
        <v>31725.356799128494</v>
      </c>
      <c r="V101" s="104">
        <f t="shared" si="24"/>
        <v>28237.757858492656</v>
      </c>
      <c r="W101" s="104">
        <f t="shared" si="32"/>
        <v>64934.365185494258</v>
      </c>
    </row>
    <row r="102" spans="1:23" ht="13.8">
      <c r="A102" s="4"/>
      <c r="B102" s="7">
        <f t="shared" si="25"/>
        <v>3</v>
      </c>
      <c r="C102" s="32">
        <f t="shared" si="19"/>
        <v>42142</v>
      </c>
      <c r="D102" s="31">
        <f t="shared" si="26"/>
        <v>94</v>
      </c>
      <c r="E102" s="115">
        <v>42142</v>
      </c>
      <c r="F102" s="27">
        <v>1.1389</v>
      </c>
      <c r="G102" s="27">
        <v>0.72699999999999998</v>
      </c>
      <c r="H102" s="27">
        <v>1.0482</v>
      </c>
      <c r="I102" s="162">
        <v>8.3815000000000008</v>
      </c>
      <c r="J102" s="162">
        <v>1.4228000000000001</v>
      </c>
      <c r="L102" s="101">
        <f t="shared" si="27"/>
        <v>-5.3704403408501074E-3</v>
      </c>
      <c r="M102" s="101">
        <f t="shared" si="28"/>
        <v>-8.1486536108055542E-3</v>
      </c>
      <c r="N102" s="101">
        <f t="shared" si="29"/>
        <v>-1.8142759810642886E-3</v>
      </c>
      <c r="O102" s="101">
        <f t="shared" si="30"/>
        <v>-8.3552165280791426E-4</v>
      </c>
      <c r="P102" s="101">
        <f t="shared" si="31"/>
        <v>-4.8613897833750842E-3</v>
      </c>
      <c r="R102" s="104">
        <f t="shared" si="20"/>
        <v>-24628.885078525465</v>
      </c>
      <c r="S102" s="104">
        <f t="shared" si="21"/>
        <v>41329.690439485807</v>
      </c>
      <c r="T102" s="104">
        <f t="shared" si="22"/>
        <v>-4341.1149777644914</v>
      </c>
      <c r="U102" s="104">
        <f t="shared" si="23"/>
        <v>-3820.8666784911175</v>
      </c>
      <c r="V102" s="104">
        <f t="shared" si="24"/>
        <v>26926.76473262623</v>
      </c>
      <c r="W102" s="104">
        <f t="shared" si="32"/>
        <v>35465.588437330967</v>
      </c>
    </row>
    <row r="103" spans="1:23" ht="13.8">
      <c r="A103" s="4"/>
      <c r="B103" s="7">
        <f t="shared" si="25"/>
        <v>1</v>
      </c>
      <c r="C103" s="32">
        <f t="shared" si="19"/>
        <v>42143</v>
      </c>
      <c r="D103" s="31">
        <f t="shared" si="26"/>
        <v>95</v>
      </c>
      <c r="E103" s="115">
        <v>42143</v>
      </c>
      <c r="F103" s="27">
        <v>1.1180000000000001</v>
      </c>
      <c r="G103" s="27">
        <v>0.72184999999999999</v>
      </c>
      <c r="H103" s="27">
        <v>1.042</v>
      </c>
      <c r="I103" s="162">
        <v>8.3544999999999998</v>
      </c>
      <c r="J103" s="162">
        <v>1.4027000000000001</v>
      </c>
      <c r="L103" s="101">
        <f t="shared" si="27"/>
        <v>1.8521509565260958E-2</v>
      </c>
      <c r="M103" s="101">
        <f t="shared" si="28"/>
        <v>7.1091164576957541E-3</v>
      </c>
      <c r="N103" s="101">
        <f t="shared" si="29"/>
        <v>5.9324640547535751E-3</v>
      </c>
      <c r="O103" s="101">
        <f t="shared" si="30"/>
        <v>3.2265802371346675E-3</v>
      </c>
      <c r="P103" s="101">
        <f t="shared" si="31"/>
        <v>1.4227810348674414E-2</v>
      </c>
      <c r="R103" s="104">
        <f t="shared" si="20"/>
        <v>84939.800391007477</v>
      </c>
      <c r="S103" s="104">
        <f t="shared" si="21"/>
        <v>-36057.19380502338</v>
      </c>
      <c r="T103" s="104">
        <f t="shared" si="22"/>
        <v>14194.92339199283</v>
      </c>
      <c r="U103" s="104">
        <f t="shared" si="23"/>
        <v>14755.252448711935</v>
      </c>
      <c r="V103" s="104">
        <f t="shared" si="24"/>
        <v>-78806.456381944823</v>
      </c>
      <c r="W103" s="104">
        <f t="shared" si="32"/>
        <v>-973.6739552559593</v>
      </c>
    </row>
    <row r="104" spans="1:23" ht="13.8">
      <c r="A104" s="4"/>
      <c r="B104" s="7">
        <f t="shared" si="25"/>
        <v>1</v>
      </c>
      <c r="C104" s="32">
        <f t="shared" si="19"/>
        <v>42144</v>
      </c>
      <c r="D104" s="31">
        <f t="shared" si="26"/>
        <v>96</v>
      </c>
      <c r="E104" s="115">
        <v>42144</v>
      </c>
      <c r="F104" s="27">
        <v>1.1117999999999999</v>
      </c>
      <c r="G104" s="27">
        <v>0.7157</v>
      </c>
      <c r="H104" s="27">
        <v>1.0428999999999999</v>
      </c>
      <c r="I104" s="162">
        <v>8.3975000000000009</v>
      </c>
      <c r="J104" s="162">
        <v>1.407</v>
      </c>
      <c r="L104" s="101">
        <f t="shared" si="27"/>
        <v>5.5610511956755808E-3</v>
      </c>
      <c r="M104" s="101">
        <f t="shared" si="28"/>
        <v>8.556276331271765E-3</v>
      </c>
      <c r="N104" s="101">
        <f t="shared" si="29"/>
        <v>-8.6335081385486645E-4</v>
      </c>
      <c r="O104" s="101">
        <f t="shared" si="30"/>
        <v>-5.1337266522498053E-3</v>
      </c>
      <c r="P104" s="101">
        <f t="shared" si="31"/>
        <v>-3.0608273887633734E-3</v>
      </c>
      <c r="R104" s="104">
        <f t="shared" si="20"/>
        <v>25503.028079893014</v>
      </c>
      <c r="S104" s="104">
        <f t="shared" si="21"/>
        <v>-43397.138837418643</v>
      </c>
      <c r="T104" s="104">
        <f t="shared" si="22"/>
        <v>-2065.7855740844525</v>
      </c>
      <c r="U104" s="104">
        <f t="shared" si="23"/>
        <v>-23476.692717827835</v>
      </c>
      <c r="V104" s="104">
        <f t="shared" si="24"/>
        <v>16953.624921470528</v>
      </c>
      <c r="W104" s="104">
        <f t="shared" si="32"/>
        <v>-26482.964127967385</v>
      </c>
    </row>
    <row r="105" spans="1:23" ht="13.8">
      <c r="A105" s="4"/>
      <c r="B105" s="7">
        <f t="shared" si="25"/>
        <v>1</v>
      </c>
      <c r="C105" s="32">
        <f t="shared" si="19"/>
        <v>42145</v>
      </c>
      <c r="D105" s="31">
        <f t="shared" si="26"/>
        <v>97</v>
      </c>
      <c r="E105" s="115">
        <v>42145</v>
      </c>
      <c r="F105" s="27">
        <v>1.1133</v>
      </c>
      <c r="G105" s="27">
        <v>0.70989999999999998</v>
      </c>
      <c r="H105" s="27">
        <v>1.0394000000000001</v>
      </c>
      <c r="I105" s="162">
        <v>8.4329999999999998</v>
      </c>
      <c r="J105" s="162">
        <v>1.4112</v>
      </c>
      <c r="L105" s="101">
        <f t="shared" si="27"/>
        <v>-1.3482542152925014E-3</v>
      </c>
      <c r="M105" s="101">
        <f t="shared" si="28"/>
        <v>8.1369696992116929E-3</v>
      </c>
      <c r="N105" s="101">
        <f t="shared" si="29"/>
        <v>3.3616705528255819E-3</v>
      </c>
      <c r="O105" s="101">
        <f t="shared" si="30"/>
        <v>-4.2185380881936017E-3</v>
      </c>
      <c r="P105" s="101">
        <f t="shared" si="31"/>
        <v>-2.9806281381377893E-3</v>
      </c>
      <c r="R105" s="104">
        <f t="shared" si="20"/>
        <v>-6183.1052981812363</v>
      </c>
      <c r="S105" s="104">
        <f t="shared" si="21"/>
        <v>-41270.430042325686</v>
      </c>
      <c r="T105" s="104">
        <f t="shared" si="22"/>
        <v>8043.6485625633477</v>
      </c>
      <c r="U105" s="104">
        <f t="shared" si="23"/>
        <v>-19291.506759825625</v>
      </c>
      <c r="V105" s="104">
        <f t="shared" si="24"/>
        <v>16509.409080002089</v>
      </c>
      <c r="W105" s="104">
        <f t="shared" si="32"/>
        <v>-42191.984457767103</v>
      </c>
    </row>
    <row r="106" spans="1:23" ht="13.8">
      <c r="A106" s="4"/>
      <c r="B106" s="7">
        <f t="shared" si="25"/>
        <v>1</v>
      </c>
      <c r="C106" s="32">
        <f t="shared" si="19"/>
        <v>42146</v>
      </c>
      <c r="D106" s="31">
        <f t="shared" si="26"/>
        <v>98</v>
      </c>
      <c r="E106" s="115">
        <v>42146</v>
      </c>
      <c r="F106" s="27">
        <v>1.1164000000000001</v>
      </c>
      <c r="G106" s="27">
        <v>0.71379999999999999</v>
      </c>
      <c r="H106" s="27">
        <v>1.0417000000000001</v>
      </c>
      <c r="I106" s="162">
        <v>8.4135000000000009</v>
      </c>
      <c r="J106" s="162">
        <v>1.4162999999999999</v>
      </c>
      <c r="L106" s="101">
        <f t="shared" si="27"/>
        <v>-2.7806449275056063E-3</v>
      </c>
      <c r="M106" s="101">
        <f t="shared" si="28"/>
        <v>-5.4786960107197757E-3</v>
      </c>
      <c r="N106" s="101">
        <f t="shared" si="29"/>
        <v>-2.2103704160616085E-3</v>
      </c>
      <c r="O106" s="101">
        <f t="shared" si="30"/>
        <v>2.3150219581401887E-3</v>
      </c>
      <c r="P106" s="101">
        <f t="shared" si="31"/>
        <v>-3.6074309678237591E-3</v>
      </c>
      <c r="R106" s="104">
        <f t="shared" si="20"/>
        <v>-12752.061286818005</v>
      </c>
      <c r="S106" s="104">
        <f t="shared" si="21"/>
        <v>27787.757456622287</v>
      </c>
      <c r="T106" s="104">
        <f t="shared" si="22"/>
        <v>-5288.8712741176751</v>
      </c>
      <c r="U106" s="104">
        <f t="shared" si="23"/>
        <v>10586.667897961292</v>
      </c>
      <c r="V106" s="104">
        <f t="shared" si="24"/>
        <v>19981.208931644698</v>
      </c>
      <c r="W106" s="104">
        <f t="shared" si="32"/>
        <v>40314.701725292602</v>
      </c>
    </row>
    <row r="107" spans="1:23" ht="13.8">
      <c r="A107" s="4"/>
      <c r="B107" s="7">
        <f t="shared" si="25"/>
        <v>3</v>
      </c>
      <c r="C107" s="32">
        <f t="shared" si="19"/>
        <v>42149</v>
      </c>
      <c r="D107" s="31">
        <f t="shared" si="26"/>
        <v>99</v>
      </c>
      <c r="E107" s="115">
        <v>42149</v>
      </c>
      <c r="F107" s="27">
        <v>1.0978000000000001</v>
      </c>
      <c r="G107" s="27">
        <v>0.71</v>
      </c>
      <c r="H107" s="27">
        <v>1.0348999999999999</v>
      </c>
      <c r="I107" s="162">
        <v>8.39</v>
      </c>
      <c r="J107" s="162">
        <v>1.4023000000000001</v>
      </c>
      <c r="L107" s="101">
        <f t="shared" si="27"/>
        <v>1.6801045546378159E-2</v>
      </c>
      <c r="M107" s="101">
        <f t="shared" si="28"/>
        <v>5.3378410206988153E-3</v>
      </c>
      <c r="N107" s="101">
        <f t="shared" si="29"/>
        <v>6.5491903162759142E-3</v>
      </c>
      <c r="O107" s="101">
        <f t="shared" si="30"/>
        <v>2.7970381552495172E-3</v>
      </c>
      <c r="P107" s="101">
        <f t="shared" si="31"/>
        <v>9.9340914877454074E-3</v>
      </c>
      <c r="R107" s="104">
        <f t="shared" si="20"/>
        <v>77049.737767931176</v>
      </c>
      <c r="S107" s="104">
        <f t="shared" si="21"/>
        <v>-27073.345798884922</v>
      </c>
      <c r="T107" s="104">
        <f t="shared" si="22"/>
        <v>15670.59723600458</v>
      </c>
      <c r="U107" s="104">
        <f t="shared" si="23"/>
        <v>12790.943059279522</v>
      </c>
      <c r="V107" s="104">
        <f t="shared" si="24"/>
        <v>-55023.965623508382</v>
      </c>
      <c r="W107" s="104">
        <f t="shared" si="32"/>
        <v>23413.966640821978</v>
      </c>
    </row>
    <row r="108" spans="1:23" ht="13.8">
      <c r="A108" s="4"/>
      <c r="B108" s="7">
        <f t="shared" si="25"/>
        <v>1</v>
      </c>
      <c r="C108" s="32">
        <f t="shared" si="19"/>
        <v>42150</v>
      </c>
      <c r="D108" s="31">
        <f t="shared" si="26"/>
        <v>100</v>
      </c>
      <c r="E108" s="115">
        <v>42150</v>
      </c>
      <c r="F108" s="27">
        <v>1.0926</v>
      </c>
      <c r="G108" s="27">
        <v>0.70960000000000001</v>
      </c>
      <c r="H108" s="27">
        <v>1.0350999999999999</v>
      </c>
      <c r="I108" s="162">
        <v>8.3684999999999992</v>
      </c>
      <c r="J108" s="162">
        <v>1.4019999999999999</v>
      </c>
      <c r="L108" s="101">
        <f t="shared" si="27"/>
        <v>4.7480001541716065E-3</v>
      </c>
      <c r="M108" s="101">
        <f t="shared" si="28"/>
        <v>5.6353903999141746E-4</v>
      </c>
      <c r="N108" s="101">
        <f t="shared" si="29"/>
        <v>-1.9323671557717106E-4</v>
      </c>
      <c r="O108" s="101">
        <f t="shared" si="30"/>
        <v>2.5658635075592635E-3</v>
      </c>
      <c r="P108" s="101">
        <f t="shared" si="31"/>
        <v>2.1395713806982909E-4</v>
      </c>
      <c r="R108" s="104">
        <f t="shared" si="20"/>
        <v>21774.369088588206</v>
      </c>
      <c r="S108" s="104">
        <f t="shared" si="21"/>
        <v>-2858.2506001390607</v>
      </c>
      <c r="T108" s="104">
        <f t="shared" si="22"/>
        <v>-462.36780346614165</v>
      </c>
      <c r="U108" s="104">
        <f t="shared" si="23"/>
        <v>11733.77415730891</v>
      </c>
      <c r="V108" s="104">
        <f t="shared" si="24"/>
        <v>-1185.0877581086584</v>
      </c>
      <c r="W108" s="104">
        <f t="shared" si="32"/>
        <v>29002.437084183253</v>
      </c>
    </row>
    <row r="109" spans="1:23" ht="13.8">
      <c r="A109" s="4"/>
      <c r="B109" s="7">
        <f t="shared" si="25"/>
        <v>1</v>
      </c>
      <c r="C109" s="32">
        <f t="shared" si="19"/>
        <v>42151</v>
      </c>
      <c r="D109" s="31">
        <f t="shared" si="26"/>
        <v>101</v>
      </c>
      <c r="E109" s="115">
        <v>42151</v>
      </c>
      <c r="F109" s="27">
        <v>1.0863</v>
      </c>
      <c r="G109" s="27">
        <v>0.70699999999999996</v>
      </c>
      <c r="H109" s="27">
        <v>1.0330999999999999</v>
      </c>
      <c r="I109" s="162">
        <v>8.4254999999999995</v>
      </c>
      <c r="J109" s="162">
        <v>1.4089</v>
      </c>
      <c r="L109" s="101">
        <f t="shared" si="27"/>
        <v>5.7827505219121269E-3</v>
      </c>
      <c r="M109" s="101">
        <f t="shared" si="28"/>
        <v>3.6707650987969501E-3</v>
      </c>
      <c r="N109" s="101">
        <f t="shared" si="29"/>
        <v>1.9340495343046831E-3</v>
      </c>
      <c r="O109" s="101">
        <f t="shared" si="30"/>
        <v>-6.7881646869044588E-3</v>
      </c>
      <c r="P109" s="101">
        <f t="shared" si="31"/>
        <v>-4.9094694646957182E-3</v>
      </c>
      <c r="R109" s="104">
        <f t="shared" si="20"/>
        <v>26519.743075557988</v>
      </c>
      <c r="S109" s="104">
        <f t="shared" si="21"/>
        <v>-18617.99414423123</v>
      </c>
      <c r="T109" s="104">
        <f t="shared" si="22"/>
        <v>4627.7035515750413</v>
      </c>
      <c r="U109" s="104">
        <f t="shared" si="23"/>
        <v>-31042.489650793235</v>
      </c>
      <c r="V109" s="104">
        <f t="shared" si="24"/>
        <v>27193.073406694646</v>
      </c>
      <c r="W109" s="104">
        <f t="shared" si="32"/>
        <v>8680.0362388032081</v>
      </c>
    </row>
    <row r="110" spans="1:23" ht="13.8">
      <c r="A110" s="4"/>
      <c r="B110" s="7">
        <f t="shared" si="25"/>
        <v>1</v>
      </c>
      <c r="C110" s="32">
        <f t="shared" si="19"/>
        <v>42152</v>
      </c>
      <c r="D110" s="31">
        <f t="shared" si="26"/>
        <v>102</v>
      </c>
      <c r="E110" s="115">
        <v>42152</v>
      </c>
      <c r="F110" s="27">
        <v>1.0895999999999999</v>
      </c>
      <c r="G110" s="27">
        <v>0.71240000000000003</v>
      </c>
      <c r="H110" s="27">
        <v>1.0344</v>
      </c>
      <c r="I110" s="162">
        <v>8.4909999999999997</v>
      </c>
      <c r="J110" s="162">
        <v>1.4267000000000001</v>
      </c>
      <c r="L110" s="101">
        <f t="shared" si="27"/>
        <v>-3.0332299555425901E-3</v>
      </c>
      <c r="M110" s="101">
        <f t="shared" si="28"/>
        <v>-7.6088855189339194E-3</v>
      </c>
      <c r="N110" s="101">
        <f t="shared" si="29"/>
        <v>-1.2575576022480395E-3</v>
      </c>
      <c r="O110" s="101">
        <f t="shared" si="30"/>
        <v>-7.7439573587663787E-3</v>
      </c>
      <c r="P110" s="101">
        <f t="shared" si="31"/>
        <v>-1.2554827061537795E-2</v>
      </c>
      <c r="R110" s="104">
        <f t="shared" si="20"/>
        <v>-13910.418373621482</v>
      </c>
      <c r="S110" s="104">
        <f t="shared" si="21"/>
        <v>38592.005269437053</v>
      </c>
      <c r="T110" s="104">
        <f t="shared" si="22"/>
        <v>-3009.0251976538289</v>
      </c>
      <c r="U110" s="104">
        <f t="shared" si="23"/>
        <v>-35413.359465106456</v>
      </c>
      <c r="V110" s="104">
        <f t="shared" si="24"/>
        <v>69539.964826711366</v>
      </c>
      <c r="W110" s="104">
        <f t="shared" si="32"/>
        <v>55799.167059766653</v>
      </c>
    </row>
    <row r="111" spans="1:23" ht="13.8">
      <c r="A111" s="4"/>
      <c r="B111" s="7">
        <f t="shared" si="25"/>
        <v>1</v>
      </c>
      <c r="C111" s="32">
        <f t="shared" si="19"/>
        <v>42153</v>
      </c>
      <c r="D111" s="31">
        <f t="shared" si="26"/>
        <v>103</v>
      </c>
      <c r="E111" s="115">
        <v>42153</v>
      </c>
      <c r="F111" s="27">
        <v>1.097</v>
      </c>
      <c r="G111" s="27">
        <v>0.71899999999999997</v>
      </c>
      <c r="H111" s="27">
        <v>1.0341</v>
      </c>
      <c r="I111" s="162">
        <v>8.5359999999999996</v>
      </c>
      <c r="J111" s="162">
        <v>1.4338</v>
      </c>
      <c r="L111" s="101">
        <f t="shared" si="27"/>
        <v>-6.7685248799824122E-3</v>
      </c>
      <c r="M111" s="101">
        <f t="shared" si="28"/>
        <v>-9.2218063055399761E-3</v>
      </c>
      <c r="N111" s="101">
        <f t="shared" si="29"/>
        <v>2.9006526671833231E-4</v>
      </c>
      <c r="O111" s="101">
        <f t="shared" si="30"/>
        <v>-5.2857349822258808E-3</v>
      </c>
      <c r="P111" s="101">
        <f t="shared" si="31"/>
        <v>-4.9641772980029792E-3</v>
      </c>
      <c r="R111" s="104">
        <f t="shared" si="20"/>
        <v>-31040.51266564101</v>
      </c>
      <c r="S111" s="104">
        <f t="shared" si="21"/>
        <v>46772.683943205135</v>
      </c>
      <c r="T111" s="104">
        <f t="shared" si="22"/>
        <v>694.05464605309396</v>
      </c>
      <c r="U111" s="104">
        <f t="shared" si="23"/>
        <v>-24171.83157019244</v>
      </c>
      <c r="V111" s="104">
        <f t="shared" si="24"/>
        <v>27496.094769337498</v>
      </c>
      <c r="W111" s="104">
        <f t="shared" si="32"/>
        <v>19750.489122762276</v>
      </c>
    </row>
    <row r="112" spans="1:23" ht="13.8">
      <c r="A112" s="4"/>
      <c r="B112" s="7">
        <f t="shared" si="25"/>
        <v>3</v>
      </c>
      <c r="C112" s="32">
        <f t="shared" si="19"/>
        <v>42156</v>
      </c>
      <c r="D112" s="31">
        <f t="shared" si="26"/>
        <v>104</v>
      </c>
      <c r="E112" s="115">
        <v>42156</v>
      </c>
      <c r="F112" s="27">
        <v>1.0944</v>
      </c>
      <c r="G112" s="27">
        <v>0.71924999999999994</v>
      </c>
      <c r="H112" s="27">
        <v>1.0330999999999999</v>
      </c>
      <c r="I112" s="162">
        <v>8.7065000000000001</v>
      </c>
      <c r="J112" s="162">
        <v>1.4340999999999999</v>
      </c>
      <c r="L112" s="101">
        <f t="shared" si="27"/>
        <v>2.3729134069440765E-3</v>
      </c>
      <c r="M112" s="101">
        <f t="shared" si="28"/>
        <v>-3.4764471061060403E-4</v>
      </c>
      <c r="N112" s="101">
        <f t="shared" si="29"/>
        <v>9.67492335529833E-4</v>
      </c>
      <c r="O112" s="101">
        <f t="shared" si="30"/>
        <v>-1.9777359137848182E-2</v>
      </c>
      <c r="P112" s="101">
        <f t="shared" si="31"/>
        <v>-2.0921231639469112E-4</v>
      </c>
      <c r="R112" s="104">
        <f t="shared" si="20"/>
        <v>10882.201065782056</v>
      </c>
      <c r="S112" s="104">
        <f t="shared" si="21"/>
        <v>1763.2419978446605</v>
      </c>
      <c r="T112" s="104">
        <f t="shared" si="22"/>
        <v>2314.9705516010363</v>
      </c>
      <c r="U112" s="104">
        <f t="shared" si="23"/>
        <v>-90442.482566910388</v>
      </c>
      <c r="V112" s="104">
        <f t="shared" si="24"/>
        <v>1158.8066527791441</v>
      </c>
      <c r="W112" s="104">
        <f t="shared" si="32"/>
        <v>-74323.262298903501</v>
      </c>
    </row>
    <row r="113" spans="1:23" ht="13.8">
      <c r="A113" s="4"/>
      <c r="B113" s="7">
        <f t="shared" si="25"/>
        <v>1</v>
      </c>
      <c r="C113" s="32">
        <f t="shared" si="19"/>
        <v>42157</v>
      </c>
      <c r="D113" s="31">
        <f t="shared" si="26"/>
        <v>105</v>
      </c>
      <c r="E113" s="115">
        <v>42157</v>
      </c>
      <c r="F113" s="27">
        <v>1.1029</v>
      </c>
      <c r="G113" s="27">
        <v>0.72430000000000005</v>
      </c>
      <c r="H113" s="27">
        <v>1.0390999999999999</v>
      </c>
      <c r="I113" s="162">
        <v>8.6754999999999995</v>
      </c>
      <c r="J113" s="162">
        <v>1.4341999999999999</v>
      </c>
      <c r="L113" s="101">
        <f t="shared" si="27"/>
        <v>-7.7368064438151892E-3</v>
      </c>
      <c r="M113" s="101">
        <f t="shared" si="28"/>
        <v>-6.9966687696231752E-3</v>
      </c>
      <c r="N113" s="101">
        <f t="shared" si="29"/>
        <v>-5.7909630032012905E-3</v>
      </c>
      <c r="O113" s="101">
        <f t="shared" si="30"/>
        <v>3.5669120777110318E-3</v>
      </c>
      <c r="P113" s="101">
        <f t="shared" si="31"/>
        <v>-6.9727713307856607E-5</v>
      </c>
      <c r="R113" s="104">
        <f t="shared" si="20"/>
        <v>-35481.060152575286</v>
      </c>
      <c r="S113" s="104">
        <f t="shared" si="21"/>
        <v>35486.863004299099</v>
      </c>
      <c r="T113" s="104">
        <f t="shared" si="22"/>
        <v>-13856.346273255524</v>
      </c>
      <c r="U113" s="104">
        <f t="shared" si="23"/>
        <v>16311.600611464737</v>
      </c>
      <c r="V113" s="104">
        <f t="shared" si="24"/>
        <v>386.21501571535327</v>
      </c>
      <c r="W113" s="104">
        <f t="shared" si="32"/>
        <v>2847.2722056483794</v>
      </c>
    </row>
    <row r="114" spans="1:23" ht="13.8">
      <c r="A114" s="4"/>
      <c r="B114" s="7">
        <f t="shared" si="25"/>
        <v>1</v>
      </c>
      <c r="C114" s="32">
        <f t="shared" si="19"/>
        <v>42158</v>
      </c>
      <c r="D114" s="31">
        <f t="shared" si="26"/>
        <v>106</v>
      </c>
      <c r="E114" s="115">
        <v>42158</v>
      </c>
      <c r="F114" s="27">
        <v>1.1133999999999999</v>
      </c>
      <c r="G114" s="27">
        <v>0.72750000000000004</v>
      </c>
      <c r="H114" s="27">
        <v>1.0427</v>
      </c>
      <c r="I114" s="162">
        <v>8.7144999999999992</v>
      </c>
      <c r="J114" s="162">
        <v>1.4320999999999999</v>
      </c>
      <c r="L114" s="101">
        <f t="shared" si="27"/>
        <v>-9.4753224373061128E-3</v>
      </c>
      <c r="M114" s="101">
        <f t="shared" si="28"/>
        <v>-4.408327844367216E-3</v>
      </c>
      <c r="N114" s="101">
        <f t="shared" si="29"/>
        <v>-3.4585489369464428E-3</v>
      </c>
      <c r="O114" s="101">
        <f t="shared" si="30"/>
        <v>-4.485343920009841E-3</v>
      </c>
      <c r="P114" s="101">
        <f t="shared" si="31"/>
        <v>1.4653039638176538E-3</v>
      </c>
      <c r="R114" s="104">
        <f t="shared" si="20"/>
        <v>-43453.909284735775</v>
      </c>
      <c r="S114" s="104">
        <f t="shared" si="21"/>
        <v>22358.886984944686</v>
      </c>
      <c r="T114" s="104">
        <f t="shared" si="22"/>
        <v>-8275.4546431806866</v>
      </c>
      <c r="U114" s="104">
        <f t="shared" si="23"/>
        <v>-20511.618182417493</v>
      </c>
      <c r="V114" s="104">
        <f t="shared" si="24"/>
        <v>-8116.1760018571986</v>
      </c>
      <c r="W114" s="104">
        <f t="shared" si="32"/>
        <v>-57998.271127246466</v>
      </c>
    </row>
    <row r="115" spans="1:23" ht="13.8">
      <c r="A115" s="4"/>
      <c r="B115" s="7">
        <f t="shared" si="25"/>
        <v>1</v>
      </c>
      <c r="C115" s="32">
        <f t="shared" si="19"/>
        <v>42159</v>
      </c>
      <c r="D115" s="31">
        <f t="shared" si="26"/>
        <v>107</v>
      </c>
      <c r="E115" s="115">
        <v>42159</v>
      </c>
      <c r="F115" s="27">
        <v>1.1316999999999999</v>
      </c>
      <c r="G115" s="27">
        <v>0.73540000000000005</v>
      </c>
      <c r="H115" s="27">
        <v>1.0550999999999999</v>
      </c>
      <c r="I115" s="162">
        <v>8.7370000000000001</v>
      </c>
      <c r="J115" s="162">
        <v>1.4618</v>
      </c>
      <c r="L115" s="101">
        <f t="shared" si="27"/>
        <v>-1.6302530222488485E-2</v>
      </c>
      <c r="M115" s="101">
        <f t="shared" si="28"/>
        <v>-1.0800569821524022E-2</v>
      </c>
      <c r="N115" s="101">
        <f t="shared" si="29"/>
        <v>-1.1822046352498977E-2</v>
      </c>
      <c r="O115" s="101">
        <f t="shared" si="30"/>
        <v>-2.5785763363583478E-3</v>
      </c>
      <c r="P115" s="101">
        <f t="shared" si="31"/>
        <v>-2.0526654561634477E-2</v>
      </c>
      <c r="R115" s="104">
        <f t="shared" si="20"/>
        <v>-74763.542252719635</v>
      </c>
      <c r="S115" s="104">
        <f t="shared" si="21"/>
        <v>54780.118116901031</v>
      </c>
      <c r="T115" s="104">
        <f t="shared" si="22"/>
        <v>-28287.241315157356</v>
      </c>
      <c r="U115" s="104">
        <f t="shared" si="23"/>
        <v>-11791.910321446059</v>
      </c>
      <c r="V115" s="104">
        <f t="shared" si="24"/>
        <v>113695.14125758702</v>
      </c>
      <c r="W115" s="104">
        <f t="shared" si="32"/>
        <v>53632.565485165003</v>
      </c>
    </row>
    <row r="116" spans="1:23" ht="13.8">
      <c r="A116" s="4"/>
      <c r="B116" s="7">
        <f t="shared" si="25"/>
        <v>1</v>
      </c>
      <c r="C116" s="32">
        <f t="shared" si="19"/>
        <v>42160</v>
      </c>
      <c r="D116" s="31">
        <f t="shared" si="26"/>
        <v>108</v>
      </c>
      <c r="E116" s="115">
        <v>42160</v>
      </c>
      <c r="F116" s="27">
        <v>1.1217999999999999</v>
      </c>
      <c r="G116" s="27">
        <v>0.73170000000000002</v>
      </c>
      <c r="H116" s="27">
        <v>1.0478000000000001</v>
      </c>
      <c r="I116" s="162">
        <v>8.8085000000000004</v>
      </c>
      <c r="J116" s="162">
        <v>1.4534</v>
      </c>
      <c r="L116" s="101">
        <f t="shared" si="27"/>
        <v>8.7863888976593557E-3</v>
      </c>
      <c r="M116" s="101">
        <f t="shared" si="28"/>
        <v>5.0439749771874947E-3</v>
      </c>
      <c r="N116" s="101">
        <f t="shared" si="29"/>
        <v>6.9428211739270872E-3</v>
      </c>
      <c r="O116" s="101">
        <f t="shared" si="30"/>
        <v>-8.1502830691003673E-3</v>
      </c>
      <c r="P116" s="101">
        <f t="shared" si="31"/>
        <v>5.7629138637558166E-3</v>
      </c>
      <c r="R116" s="104">
        <f t="shared" si="20"/>
        <v>40294.454212562705</v>
      </c>
      <c r="S116" s="104">
        <f t="shared" si="21"/>
        <v>-25582.86734820027</v>
      </c>
      <c r="T116" s="104">
        <f t="shared" si="22"/>
        <v>16612.458799346987</v>
      </c>
      <c r="U116" s="104">
        <f t="shared" si="23"/>
        <v>-37271.499660530324</v>
      </c>
      <c r="V116" s="104">
        <f t="shared" si="24"/>
        <v>-31920.218846555741</v>
      </c>
      <c r="W116" s="104">
        <f t="shared" si="32"/>
        <v>-37867.67284337664</v>
      </c>
    </row>
    <row r="117" spans="1:23" ht="13.8">
      <c r="A117" s="4"/>
      <c r="B117" s="7">
        <f t="shared" si="25"/>
        <v>3</v>
      </c>
      <c r="C117" s="32">
        <f t="shared" si="19"/>
        <v>42163</v>
      </c>
      <c r="D117" s="31">
        <f t="shared" si="26"/>
        <v>109</v>
      </c>
      <c r="E117" s="115">
        <v>42163</v>
      </c>
      <c r="F117" s="27">
        <v>1.1162000000000001</v>
      </c>
      <c r="G117" s="27">
        <v>0.73180000000000001</v>
      </c>
      <c r="H117" s="27">
        <v>1.0469999999999999</v>
      </c>
      <c r="I117" s="162">
        <v>8.827</v>
      </c>
      <c r="J117" s="162">
        <v>1.4615</v>
      </c>
      <c r="L117" s="101">
        <f t="shared" si="27"/>
        <v>5.0044787199030926E-3</v>
      </c>
      <c r="M117" s="101">
        <f t="shared" si="28"/>
        <v>-1.3665869512216906E-4</v>
      </c>
      <c r="N117" s="101">
        <f t="shared" si="29"/>
        <v>7.6379610358260567E-4</v>
      </c>
      <c r="O117" s="101">
        <f t="shared" si="30"/>
        <v>-2.0980416530379125E-3</v>
      </c>
      <c r="P117" s="101">
        <f t="shared" si="31"/>
        <v>-5.5576663687650863E-3</v>
      </c>
      <c r="R117" s="104">
        <f t="shared" si="20"/>
        <v>22950.581972373056</v>
      </c>
      <c r="S117" s="104">
        <f t="shared" si="21"/>
        <v>693.12819454905809</v>
      </c>
      <c r="T117" s="104">
        <f t="shared" si="22"/>
        <v>1827.575705034435</v>
      </c>
      <c r="U117" s="104">
        <f t="shared" si="23"/>
        <v>-9594.4101690706648</v>
      </c>
      <c r="V117" s="104">
        <f t="shared" si="24"/>
        <v>30783.372953540489</v>
      </c>
      <c r="W117" s="104">
        <f t="shared" si="32"/>
        <v>46660.248656426375</v>
      </c>
    </row>
    <row r="118" spans="1:23" ht="13.8">
      <c r="A118" s="4"/>
      <c r="B118" s="7">
        <f t="shared" si="25"/>
        <v>1</v>
      </c>
      <c r="C118" s="32">
        <f t="shared" si="19"/>
        <v>42164</v>
      </c>
      <c r="D118" s="31">
        <f t="shared" si="26"/>
        <v>110</v>
      </c>
      <c r="E118" s="115">
        <v>42164</v>
      </c>
      <c r="F118" s="27">
        <v>1.1249</v>
      </c>
      <c r="G118" s="27">
        <v>0.73540000000000005</v>
      </c>
      <c r="H118" s="27">
        <v>1.0465</v>
      </c>
      <c r="I118" s="162">
        <v>8.7780000000000005</v>
      </c>
      <c r="J118" s="162">
        <v>1.4605999999999999</v>
      </c>
      <c r="L118" s="101">
        <f t="shared" si="27"/>
        <v>-7.7640834444469972E-3</v>
      </c>
      <c r="M118" s="101">
        <f t="shared" si="28"/>
        <v>-4.9073162820652124E-3</v>
      </c>
      <c r="N118" s="101">
        <f t="shared" si="29"/>
        <v>4.7766898448230492E-4</v>
      </c>
      <c r="O118" s="101">
        <f t="shared" si="30"/>
        <v>5.5666147720534898E-3</v>
      </c>
      <c r="P118" s="101">
        <f t="shared" si="31"/>
        <v>6.1599536529123838E-4</v>
      </c>
      <c r="R118" s="104">
        <f t="shared" si="20"/>
        <v>-35606.152709462585</v>
      </c>
      <c r="S118" s="104">
        <f t="shared" si="21"/>
        <v>24889.73915365064</v>
      </c>
      <c r="T118" s="104">
        <f t="shared" si="22"/>
        <v>1142.9440749875694</v>
      </c>
      <c r="U118" s="104">
        <f t="shared" si="23"/>
        <v>25456.303643426221</v>
      </c>
      <c r="V118" s="104">
        <f t="shared" si="24"/>
        <v>-3411.9383585139622</v>
      </c>
      <c r="W118" s="104">
        <f t="shared" si="32"/>
        <v>12470.895804087882</v>
      </c>
    </row>
    <row r="119" spans="1:23" ht="13.8">
      <c r="A119" s="4"/>
      <c r="B119" s="7">
        <f t="shared" si="25"/>
        <v>1</v>
      </c>
      <c r="C119" s="32">
        <f t="shared" si="19"/>
        <v>42165</v>
      </c>
      <c r="D119" s="31">
        <f t="shared" si="26"/>
        <v>111</v>
      </c>
      <c r="E119" s="115">
        <v>42165</v>
      </c>
      <c r="F119" s="27">
        <v>1.1278999999999999</v>
      </c>
      <c r="G119" s="27">
        <v>0.72840000000000005</v>
      </c>
      <c r="H119" s="27">
        <v>1.0486</v>
      </c>
      <c r="I119" s="162">
        <v>8.6989999999999998</v>
      </c>
      <c r="J119" s="162">
        <v>1.4571000000000001</v>
      </c>
      <c r="L119" s="101">
        <f t="shared" si="27"/>
        <v>-2.6633538470908638E-3</v>
      </c>
      <c r="M119" s="101">
        <f t="shared" si="28"/>
        <v>9.5642210137187635E-3</v>
      </c>
      <c r="N119" s="101">
        <f t="shared" si="29"/>
        <v>-2.0046782523780106E-3</v>
      </c>
      <c r="O119" s="101">
        <f t="shared" si="30"/>
        <v>9.0405147406387252E-3</v>
      </c>
      <c r="P119" s="101">
        <f t="shared" si="31"/>
        <v>2.3991511662005307E-3</v>
      </c>
      <c r="R119" s="104">
        <f t="shared" si="20"/>
        <v>-12214.163394479905</v>
      </c>
      <c r="S119" s="104">
        <f t="shared" si="21"/>
        <v>-48509.399548859299</v>
      </c>
      <c r="T119" s="104">
        <f t="shared" si="22"/>
        <v>-4796.7006551516233</v>
      </c>
      <c r="U119" s="104">
        <f t="shared" si="23"/>
        <v>41342.556967647601</v>
      </c>
      <c r="V119" s="104">
        <f t="shared" si="24"/>
        <v>-13288.664741759749</v>
      </c>
      <c r="W119" s="104">
        <f t="shared" si="32"/>
        <v>-37466.371372602975</v>
      </c>
    </row>
    <row r="120" spans="1:23" ht="13.8">
      <c r="A120" s="4"/>
      <c r="B120" s="7">
        <f t="shared" si="25"/>
        <v>1</v>
      </c>
      <c r="C120" s="32">
        <f t="shared" si="19"/>
        <v>42166</v>
      </c>
      <c r="D120" s="31">
        <f t="shared" si="26"/>
        <v>112</v>
      </c>
      <c r="E120" s="115">
        <v>42166</v>
      </c>
      <c r="F120" s="27">
        <v>1.1232</v>
      </c>
      <c r="G120" s="27">
        <v>0.72660000000000002</v>
      </c>
      <c r="H120" s="27">
        <v>1.0523</v>
      </c>
      <c r="I120" s="162">
        <v>8.7859999999999996</v>
      </c>
      <c r="J120" s="162">
        <v>1.4533</v>
      </c>
      <c r="L120" s="101">
        <f t="shared" si="27"/>
        <v>4.1757423743244088E-3</v>
      </c>
      <c r="M120" s="101">
        <f t="shared" si="28"/>
        <v>2.4742280663512788E-3</v>
      </c>
      <c r="N120" s="101">
        <f t="shared" si="29"/>
        <v>-3.5223036083340781E-3</v>
      </c>
      <c r="O120" s="101">
        <f t="shared" si="30"/>
        <v>-9.9514690281841383E-3</v>
      </c>
      <c r="P120" s="101">
        <f t="shared" si="31"/>
        <v>2.6113263876840959E-3</v>
      </c>
      <c r="R120" s="104">
        <f t="shared" si="20"/>
        <v>19149.990043178728</v>
      </c>
      <c r="S120" s="104">
        <f t="shared" si="21"/>
        <v>-12549.199529525325</v>
      </c>
      <c r="T120" s="104">
        <f t="shared" si="22"/>
        <v>-8428.0038483467943</v>
      </c>
      <c r="U120" s="104">
        <f t="shared" si="23"/>
        <v>-45508.379446590676</v>
      </c>
      <c r="V120" s="104">
        <f t="shared" si="24"/>
        <v>-14463.88263737444</v>
      </c>
      <c r="W120" s="104">
        <f t="shared" si="32"/>
        <v>-61799.475418658505</v>
      </c>
    </row>
    <row r="121" spans="1:23" ht="13.8">
      <c r="A121" s="4"/>
      <c r="B121" s="7">
        <f t="shared" si="25"/>
        <v>1</v>
      </c>
      <c r="C121" s="32">
        <f t="shared" si="19"/>
        <v>42167</v>
      </c>
      <c r="D121" s="31">
        <f t="shared" si="26"/>
        <v>113</v>
      </c>
      <c r="E121" s="115">
        <v>42167</v>
      </c>
      <c r="F121" s="27">
        <v>1.1220000000000001</v>
      </c>
      <c r="G121" s="27">
        <v>0.72450000000000003</v>
      </c>
      <c r="H121" s="27">
        <v>1.0468999999999999</v>
      </c>
      <c r="I121" s="162">
        <v>8.6950000000000003</v>
      </c>
      <c r="J121" s="162">
        <v>1.456</v>
      </c>
      <c r="L121" s="101">
        <f t="shared" si="27"/>
        <v>1.0689471889049637E-3</v>
      </c>
      <c r="M121" s="101">
        <f t="shared" si="28"/>
        <v>2.8943580263645565E-3</v>
      </c>
      <c r="N121" s="101">
        <f t="shared" si="29"/>
        <v>5.1448284214572855E-3</v>
      </c>
      <c r="O121" s="101">
        <f t="shared" si="30"/>
        <v>1.0411397747341497E-2</v>
      </c>
      <c r="P121" s="101">
        <f t="shared" si="31"/>
        <v>-1.8561171245064939E-3</v>
      </c>
      <c r="R121" s="104">
        <f t="shared" si="20"/>
        <v>4902.200899672559</v>
      </c>
      <c r="S121" s="104">
        <f t="shared" si="21"/>
        <v>-14680.084215638002</v>
      </c>
      <c r="T121" s="104">
        <f t="shared" si="22"/>
        <v>12310.305571765852</v>
      </c>
      <c r="U121" s="104">
        <f t="shared" si="23"/>
        <v>47611.647879675154</v>
      </c>
      <c r="V121" s="104">
        <f t="shared" si="24"/>
        <v>10280.852051547763</v>
      </c>
      <c r="W121" s="104">
        <f t="shared" si="32"/>
        <v>60424.92218702333</v>
      </c>
    </row>
    <row r="122" spans="1:23" ht="13.8">
      <c r="A122" s="4"/>
      <c r="B122" s="7">
        <f t="shared" si="25"/>
        <v>3</v>
      </c>
      <c r="C122" s="32">
        <f t="shared" si="19"/>
        <v>42170</v>
      </c>
      <c r="D122" s="31">
        <f t="shared" si="26"/>
        <v>114</v>
      </c>
      <c r="E122" s="115">
        <v>42170</v>
      </c>
      <c r="F122" s="27">
        <v>1.1217999999999999</v>
      </c>
      <c r="G122" s="27">
        <v>0.72340000000000004</v>
      </c>
      <c r="H122" s="27">
        <v>1.0511999999999999</v>
      </c>
      <c r="I122" s="162">
        <v>8.7119999999999997</v>
      </c>
      <c r="J122" s="162">
        <v>1.4466000000000001</v>
      </c>
      <c r="L122" s="101">
        <f t="shared" si="27"/>
        <v>1.7826900840535096E-4</v>
      </c>
      <c r="M122" s="101">
        <f t="shared" si="28"/>
        <v>1.5194422427395144E-3</v>
      </c>
      <c r="N122" s="101">
        <f t="shared" si="29"/>
        <v>-4.0989524050367848E-3</v>
      </c>
      <c r="O122" s="101">
        <f t="shared" si="30"/>
        <v>-1.9532378244128974E-3</v>
      </c>
      <c r="P122" s="101">
        <f t="shared" si="31"/>
        <v>6.4769743414508528E-3</v>
      </c>
      <c r="R122" s="104">
        <f t="shared" si="20"/>
        <v>817.54318871794396</v>
      </c>
      <c r="S122" s="104">
        <f t="shared" si="21"/>
        <v>-7706.5587190782717</v>
      </c>
      <c r="T122" s="104">
        <f t="shared" si="22"/>
        <v>-9807.782203130233</v>
      </c>
      <c r="U122" s="104">
        <f t="shared" si="23"/>
        <v>-8932.2177269575513</v>
      </c>
      <c r="V122" s="104">
        <f t="shared" si="24"/>
        <v>-35875.330315608138</v>
      </c>
      <c r="W122" s="104">
        <f t="shared" si="32"/>
        <v>-61504.345776056245</v>
      </c>
    </row>
    <row r="123" spans="1:23" ht="13.8">
      <c r="A123" s="4"/>
      <c r="B123" s="7">
        <f t="shared" si="25"/>
        <v>1</v>
      </c>
      <c r="C123" s="32">
        <f t="shared" si="19"/>
        <v>42171</v>
      </c>
      <c r="D123" s="31">
        <f t="shared" si="26"/>
        <v>115</v>
      </c>
      <c r="E123" s="115">
        <v>42171</v>
      </c>
      <c r="F123" s="27">
        <v>1.1214999999999999</v>
      </c>
      <c r="G123" s="27">
        <v>0.71819999999999995</v>
      </c>
      <c r="H123" s="27">
        <v>1.0465</v>
      </c>
      <c r="I123" s="162">
        <v>8.7230000000000008</v>
      </c>
      <c r="J123" s="162">
        <v>1.4481999999999999</v>
      </c>
      <c r="L123" s="101">
        <f t="shared" si="27"/>
        <v>2.6746311397343541E-4</v>
      </c>
      <c r="M123" s="101">
        <f t="shared" si="28"/>
        <v>7.2142377260152176E-3</v>
      </c>
      <c r="N123" s="101">
        <f t="shared" si="29"/>
        <v>4.4811058442916461E-3</v>
      </c>
      <c r="O123" s="101">
        <f t="shared" si="30"/>
        <v>-1.2618298204222765E-3</v>
      </c>
      <c r="P123" s="101">
        <f t="shared" si="31"/>
        <v>-1.105430539539879E-3</v>
      </c>
      <c r="R123" s="104">
        <f t="shared" si="20"/>
        <v>1226.5881154455888</v>
      </c>
      <c r="S123" s="104">
        <f t="shared" si="21"/>
        <v>-36590.365257113124</v>
      </c>
      <c r="T123" s="104">
        <f t="shared" si="22"/>
        <v>10722.181134862938</v>
      </c>
      <c r="U123" s="104">
        <f t="shared" si="23"/>
        <v>-5770.3872767092917</v>
      </c>
      <c r="V123" s="104">
        <f t="shared" si="24"/>
        <v>6122.8721400293052</v>
      </c>
      <c r="W123" s="104">
        <f t="shared" si="32"/>
        <v>-24289.111143484588</v>
      </c>
    </row>
    <row r="124" spans="1:23" ht="13.8">
      <c r="A124" s="4"/>
      <c r="B124" s="7">
        <f t="shared" si="25"/>
        <v>1</v>
      </c>
      <c r="C124" s="32">
        <f t="shared" si="19"/>
        <v>42172</v>
      </c>
      <c r="D124" s="31">
        <f t="shared" si="26"/>
        <v>116</v>
      </c>
      <c r="E124" s="115">
        <v>42172</v>
      </c>
      <c r="F124" s="27">
        <v>1.1278999999999999</v>
      </c>
      <c r="G124" s="27">
        <v>0.71699999999999997</v>
      </c>
      <c r="H124" s="27">
        <v>1.0450999999999999</v>
      </c>
      <c r="I124" s="162">
        <v>8.7245000000000008</v>
      </c>
      <c r="J124" s="162">
        <v>1.4694</v>
      </c>
      <c r="L124" s="101">
        <f t="shared" si="27"/>
        <v>-5.6904216856080376E-3</v>
      </c>
      <c r="M124" s="101">
        <f t="shared" si="28"/>
        <v>1.6722411923621328E-3</v>
      </c>
      <c r="N124" s="101">
        <f t="shared" si="29"/>
        <v>1.3386882855964013E-3</v>
      </c>
      <c r="O124" s="101">
        <f t="shared" si="30"/>
        <v>-1.719444050661214E-4</v>
      </c>
      <c r="P124" s="101">
        <f t="shared" si="31"/>
        <v>-1.4532748231456703E-2</v>
      </c>
      <c r="R124" s="104">
        <f t="shared" si="20"/>
        <v>-26096.322247014261</v>
      </c>
      <c r="S124" s="104">
        <f t="shared" si="21"/>
        <v>-8481.5497285141373</v>
      </c>
      <c r="T124" s="104">
        <f t="shared" si="22"/>
        <v>3203.1509140915432</v>
      </c>
      <c r="U124" s="104">
        <f t="shared" si="23"/>
        <v>-786.30714795031281</v>
      </c>
      <c r="V124" s="104">
        <f t="shared" si="24"/>
        <v>80495.477627643661</v>
      </c>
      <c r="W124" s="104">
        <f t="shared" si="32"/>
        <v>48334.449418256496</v>
      </c>
    </row>
    <row r="125" spans="1:23" ht="13.8">
      <c r="A125" s="4"/>
      <c r="B125" s="7">
        <f t="shared" si="25"/>
        <v>1</v>
      </c>
      <c r="C125" s="32">
        <f t="shared" si="19"/>
        <v>42173</v>
      </c>
      <c r="D125" s="31">
        <f t="shared" si="26"/>
        <v>117</v>
      </c>
      <c r="E125" s="115">
        <v>42173</v>
      </c>
      <c r="F125" s="27">
        <v>1.1404000000000001</v>
      </c>
      <c r="G125" s="27">
        <v>0.7167</v>
      </c>
      <c r="H125" s="27">
        <v>1.0461</v>
      </c>
      <c r="I125" s="162">
        <v>8.8309999999999995</v>
      </c>
      <c r="J125" s="162">
        <v>1.4570000000000001</v>
      </c>
      <c r="L125" s="101">
        <f t="shared" si="27"/>
        <v>-1.1021581392645989E-2</v>
      </c>
      <c r="M125" s="101">
        <f t="shared" si="28"/>
        <v>4.1849759974685964E-4</v>
      </c>
      <c r="N125" s="101">
        <f t="shared" si="29"/>
        <v>-9.5638874925723391E-4</v>
      </c>
      <c r="O125" s="101">
        <f t="shared" si="30"/>
        <v>-1.2133098630517404E-2</v>
      </c>
      <c r="P125" s="101">
        <f t="shared" si="31"/>
        <v>8.4746269909722356E-3</v>
      </c>
      <c r="R125" s="104">
        <f t="shared" si="20"/>
        <v>-50545.066004796914</v>
      </c>
      <c r="S125" s="104">
        <f t="shared" si="21"/>
        <v>-2122.6054110668806</v>
      </c>
      <c r="T125" s="104">
        <f t="shared" si="22"/>
        <v>-2288.4024080672152</v>
      </c>
      <c r="U125" s="104">
        <f t="shared" si="23"/>
        <v>-55485.039924929442</v>
      </c>
      <c r="V125" s="104">
        <f t="shared" si="24"/>
        <v>-46940.13386111299</v>
      </c>
      <c r="W125" s="104">
        <f t="shared" si="32"/>
        <v>-157381.24760997345</v>
      </c>
    </row>
    <row r="126" spans="1:23" ht="13.8">
      <c r="A126" s="4"/>
      <c r="B126" s="7">
        <f t="shared" si="25"/>
        <v>1</v>
      </c>
      <c r="C126" s="32">
        <f t="shared" si="19"/>
        <v>42174</v>
      </c>
      <c r="D126" s="31">
        <f t="shared" si="26"/>
        <v>118</v>
      </c>
      <c r="E126" s="115">
        <v>42174</v>
      </c>
      <c r="F126" s="27">
        <v>1.1298999999999999</v>
      </c>
      <c r="G126" s="27">
        <v>0.71340000000000003</v>
      </c>
      <c r="H126" s="27">
        <v>1.0448999999999999</v>
      </c>
      <c r="I126" s="162">
        <v>8.8254999999999999</v>
      </c>
      <c r="J126" s="162">
        <v>1.4591000000000001</v>
      </c>
      <c r="L126" s="101">
        <f t="shared" si="27"/>
        <v>9.2499448233164441E-3</v>
      </c>
      <c r="M126" s="101">
        <f t="shared" si="28"/>
        <v>4.6150700750823134E-3</v>
      </c>
      <c r="N126" s="101">
        <f t="shared" si="29"/>
        <v>1.1477763096499794E-3</v>
      </c>
      <c r="O126" s="101">
        <f t="shared" si="30"/>
        <v>6.2300004846848429E-4</v>
      </c>
      <c r="P126" s="101">
        <f t="shared" si="31"/>
        <v>-1.4402800747719063E-3</v>
      </c>
      <c r="R126" s="104">
        <f t="shared" si="20"/>
        <v>42420.325630151288</v>
      </c>
      <c r="S126" s="104">
        <f t="shared" si="21"/>
        <v>-23407.476458044039</v>
      </c>
      <c r="T126" s="104">
        <f t="shared" si="22"/>
        <v>2746.345639224015</v>
      </c>
      <c r="U126" s="104">
        <f t="shared" si="23"/>
        <v>2848.9987277910018</v>
      </c>
      <c r="V126" s="104">
        <f t="shared" si="24"/>
        <v>7977.5711166174915</v>
      </c>
      <c r="W126" s="104">
        <f t="shared" si="32"/>
        <v>32585.764655739757</v>
      </c>
    </row>
    <row r="127" spans="1:23" ht="13.8">
      <c r="A127" s="4"/>
      <c r="B127" s="7">
        <f t="shared" si="25"/>
        <v>3</v>
      </c>
      <c r="C127" s="32">
        <f t="shared" si="19"/>
        <v>42177</v>
      </c>
      <c r="D127" s="31">
        <f t="shared" si="26"/>
        <v>119</v>
      </c>
      <c r="E127" s="115">
        <v>42177</v>
      </c>
      <c r="F127" s="27">
        <v>1.1345000000000001</v>
      </c>
      <c r="G127" s="27">
        <v>0.71689999999999998</v>
      </c>
      <c r="H127" s="27">
        <v>1.0435000000000001</v>
      </c>
      <c r="I127" s="162">
        <v>8.7420000000000009</v>
      </c>
      <c r="J127" s="162">
        <v>1.4616</v>
      </c>
      <c r="L127" s="101">
        <f t="shared" si="27"/>
        <v>-4.0628920046960415E-3</v>
      </c>
      <c r="M127" s="101">
        <f t="shared" si="28"/>
        <v>-4.8940879340353682E-3</v>
      </c>
      <c r="N127" s="101">
        <f t="shared" si="29"/>
        <v>1.3407395228096871E-3</v>
      </c>
      <c r="O127" s="101">
        <f t="shared" si="30"/>
        <v>9.5062619970736721E-3</v>
      </c>
      <c r="P127" s="101">
        <f t="shared" si="31"/>
        <v>-1.7119187938202081E-3</v>
      </c>
      <c r="R127" s="104">
        <f t="shared" si="20"/>
        <v>-18632.457288275014</v>
      </c>
      <c r="S127" s="104">
        <f t="shared" si="21"/>
        <v>24822.645428084215</v>
      </c>
      <c r="T127" s="104">
        <f t="shared" si="22"/>
        <v>3208.0590188575661</v>
      </c>
      <c r="U127" s="104">
        <f t="shared" si="23"/>
        <v>43472.433753881007</v>
      </c>
      <c r="V127" s="104">
        <f t="shared" si="24"/>
        <v>9482.1515362125429</v>
      </c>
      <c r="W127" s="104">
        <f t="shared" si="32"/>
        <v>62352.832448760317</v>
      </c>
    </row>
    <row r="128" spans="1:23" ht="13.8">
      <c r="A128" s="4"/>
      <c r="B128" s="7">
        <f t="shared" si="25"/>
        <v>1</v>
      </c>
      <c r="C128" s="32">
        <f t="shared" si="19"/>
        <v>42178</v>
      </c>
      <c r="D128" s="31">
        <f t="shared" si="26"/>
        <v>120</v>
      </c>
      <c r="E128" s="115">
        <v>42178</v>
      </c>
      <c r="F128" s="27">
        <v>1.1204000000000001</v>
      </c>
      <c r="G128" s="27">
        <v>0.71009999999999995</v>
      </c>
      <c r="H128" s="27">
        <v>1.0448999999999999</v>
      </c>
      <c r="I128" s="162">
        <v>8.7255000000000003</v>
      </c>
      <c r="J128" s="162">
        <v>1.4538</v>
      </c>
      <c r="L128" s="101">
        <f t="shared" si="27"/>
        <v>1.2506260833942972E-2</v>
      </c>
      <c r="M128" s="101">
        <f t="shared" si="28"/>
        <v>9.5305556707785503E-3</v>
      </c>
      <c r="N128" s="101">
        <f t="shared" si="29"/>
        <v>-1.3407395228096578E-3</v>
      </c>
      <c r="O128" s="101">
        <f t="shared" si="30"/>
        <v>1.8892234043340981E-3</v>
      </c>
      <c r="P128" s="101">
        <f t="shared" si="31"/>
        <v>5.3509080132619138E-3</v>
      </c>
      <c r="R128" s="104">
        <f t="shared" si="20"/>
        <v>57353.818549725955</v>
      </c>
      <c r="S128" s="104">
        <f t="shared" si="21"/>
        <v>-48338.650089045092</v>
      </c>
      <c r="T128" s="104">
        <f t="shared" si="22"/>
        <v>-3208.0590188574961</v>
      </c>
      <c r="U128" s="104">
        <f t="shared" si="23"/>
        <v>8639.4777796443632</v>
      </c>
      <c r="V128" s="104">
        <f t="shared" si="24"/>
        <v>-29638.158551235676</v>
      </c>
      <c r="W128" s="104">
        <f t="shared" si="32"/>
        <v>-15191.571329767947</v>
      </c>
    </row>
    <row r="129" spans="1:23" ht="13.8">
      <c r="A129" s="4"/>
      <c r="B129" s="7">
        <f t="shared" si="25"/>
        <v>1</v>
      </c>
      <c r="C129" s="32">
        <f t="shared" si="19"/>
        <v>42179</v>
      </c>
      <c r="D129" s="31">
        <f t="shared" si="26"/>
        <v>121</v>
      </c>
      <c r="E129" s="115">
        <v>42179</v>
      </c>
      <c r="F129" s="27">
        <v>1.1213</v>
      </c>
      <c r="G129" s="27">
        <v>0.71179999999999999</v>
      </c>
      <c r="H129" s="27">
        <v>1.0448999999999999</v>
      </c>
      <c r="I129" s="162">
        <v>8.7690000000000001</v>
      </c>
      <c r="J129" s="162">
        <v>1.4473</v>
      </c>
      <c r="L129" s="101">
        <f t="shared" si="27"/>
        <v>-8.0296208088152018E-4</v>
      </c>
      <c r="M129" s="101">
        <f t="shared" si="28"/>
        <v>-2.3911678880443542E-3</v>
      </c>
      <c r="N129" s="101">
        <f t="shared" si="29"/>
        <v>0</v>
      </c>
      <c r="O129" s="101">
        <f t="shared" si="30"/>
        <v>-4.9730017604297811E-3</v>
      </c>
      <c r="P129" s="101">
        <f t="shared" si="31"/>
        <v>4.481066406976022E-3</v>
      </c>
      <c r="R129" s="104">
        <f t="shared" si="20"/>
        <v>-3682.3909320840162</v>
      </c>
      <c r="S129" s="104">
        <f t="shared" si="21"/>
        <v>12127.921166100779</v>
      </c>
      <c r="T129" s="104">
        <f t="shared" si="22"/>
        <v>0</v>
      </c>
      <c r="U129" s="104">
        <f t="shared" si="23"/>
        <v>-22741.692755235123</v>
      </c>
      <c r="V129" s="104">
        <f t="shared" si="24"/>
        <v>-24820.190576890516</v>
      </c>
      <c r="W129" s="104">
        <f t="shared" si="32"/>
        <v>-39116.353098108877</v>
      </c>
    </row>
    <row r="130" spans="1:23" ht="13.8">
      <c r="A130" s="4"/>
      <c r="B130" s="7">
        <f t="shared" si="25"/>
        <v>1</v>
      </c>
      <c r="C130" s="32">
        <f t="shared" si="19"/>
        <v>42180</v>
      </c>
      <c r="D130" s="31">
        <f t="shared" si="26"/>
        <v>122</v>
      </c>
      <c r="E130" s="115">
        <v>42180</v>
      </c>
      <c r="F130" s="27">
        <v>1.1206</v>
      </c>
      <c r="G130" s="27">
        <v>0.71260000000000001</v>
      </c>
      <c r="H130" s="27">
        <v>1.0507</v>
      </c>
      <c r="I130" s="162">
        <v>8.7594999999999992</v>
      </c>
      <c r="J130" s="162">
        <v>1.4477</v>
      </c>
      <c r="L130" s="101">
        <f t="shared" si="27"/>
        <v>6.244703356507572E-4</v>
      </c>
      <c r="M130" s="101">
        <f t="shared" si="28"/>
        <v>-1.123280095643438E-3</v>
      </c>
      <c r="N130" s="101">
        <f t="shared" si="29"/>
        <v>-5.535421654664429E-3</v>
      </c>
      <c r="O130" s="101">
        <f t="shared" si="30"/>
        <v>1.0839491034790821E-3</v>
      </c>
      <c r="P130" s="101">
        <f t="shared" si="31"/>
        <v>-2.7633851643899904E-4</v>
      </c>
      <c r="R130" s="104">
        <f t="shared" si="20"/>
        <v>2863.8262703903647</v>
      </c>
      <c r="S130" s="104">
        <f t="shared" si="21"/>
        <v>5697.2379545275417</v>
      </c>
      <c r="T130" s="104">
        <f t="shared" si="22"/>
        <v>-13244.898848966332</v>
      </c>
      <c r="U130" s="104">
        <f t="shared" si="23"/>
        <v>4956.9331886790751</v>
      </c>
      <c r="V130" s="104">
        <f t="shared" si="24"/>
        <v>1530.6121397963584</v>
      </c>
      <c r="W130" s="104">
        <f t="shared" si="32"/>
        <v>1803.7107044270092</v>
      </c>
    </row>
    <row r="131" spans="1:23" ht="13.8">
      <c r="A131" s="4"/>
      <c r="B131" s="7">
        <f t="shared" si="25"/>
        <v>1</v>
      </c>
      <c r="C131" s="32">
        <f t="shared" si="19"/>
        <v>42181</v>
      </c>
      <c r="D131" s="31">
        <f t="shared" si="26"/>
        <v>123</v>
      </c>
      <c r="E131" s="115">
        <v>42181</v>
      </c>
      <c r="F131" s="27">
        <v>1.1202000000000001</v>
      </c>
      <c r="G131" s="27">
        <v>0.71230000000000004</v>
      </c>
      <c r="H131" s="27">
        <v>1.0447</v>
      </c>
      <c r="I131" s="162">
        <v>8.7729999999999997</v>
      </c>
      <c r="J131" s="162">
        <v>1.4631000000000001</v>
      </c>
      <c r="L131" s="101">
        <f t="shared" si="27"/>
        <v>3.5701535545207849E-4</v>
      </c>
      <c r="M131" s="101">
        <f t="shared" si="28"/>
        <v>4.2108218742754829E-4</v>
      </c>
      <c r="N131" s="101">
        <f t="shared" si="29"/>
        <v>5.7268458512671943E-3</v>
      </c>
      <c r="O131" s="101">
        <f t="shared" si="30"/>
        <v>-1.539997452507209E-3</v>
      </c>
      <c r="P131" s="101">
        <f t="shared" si="31"/>
        <v>-1.058138222411875E-2</v>
      </c>
      <c r="R131" s="104">
        <f t="shared" si="20"/>
        <v>1637.2754565049875</v>
      </c>
      <c r="S131" s="104">
        <f t="shared" si="21"/>
        <v>-2135.7143507590672</v>
      </c>
      <c r="T131" s="104">
        <f t="shared" si="22"/>
        <v>13702.929741538323</v>
      </c>
      <c r="U131" s="104">
        <f t="shared" si="23"/>
        <v>-7042.4565676681004</v>
      </c>
      <c r="V131" s="104">
        <f t="shared" si="24"/>
        <v>58609.245995705314</v>
      </c>
      <c r="W131" s="104">
        <f t="shared" si="32"/>
        <v>64771.280275321456</v>
      </c>
    </row>
    <row r="132" spans="1:23" ht="13.8">
      <c r="A132" s="4"/>
      <c r="B132" s="7">
        <f t="shared" si="25"/>
        <v>3</v>
      </c>
      <c r="C132" s="32">
        <f t="shared" si="19"/>
        <v>42184</v>
      </c>
      <c r="D132" s="31">
        <f t="shared" si="26"/>
        <v>124</v>
      </c>
      <c r="E132" s="115">
        <v>42184</v>
      </c>
      <c r="F132" s="27">
        <v>1.1133</v>
      </c>
      <c r="G132" s="27">
        <v>0.70850000000000002</v>
      </c>
      <c r="H132" s="27">
        <v>1.0376000000000001</v>
      </c>
      <c r="I132" s="162">
        <v>8.8064999999999998</v>
      </c>
      <c r="J132" s="162">
        <v>1.4525999999999999</v>
      </c>
      <c r="L132" s="101">
        <f t="shared" si="27"/>
        <v>6.1786630410703581E-3</v>
      </c>
      <c r="M132" s="101">
        <f t="shared" si="28"/>
        <v>5.3491118535731108E-3</v>
      </c>
      <c r="N132" s="101">
        <f t="shared" si="29"/>
        <v>6.8194088412280966E-3</v>
      </c>
      <c r="O132" s="101">
        <f t="shared" si="30"/>
        <v>-3.8112620439663962E-3</v>
      </c>
      <c r="P132" s="101">
        <f t="shared" si="31"/>
        <v>7.202418212049002E-3</v>
      </c>
      <c r="R132" s="104">
        <f t="shared" si="20"/>
        <v>28335.401255638262</v>
      </c>
      <c r="S132" s="104">
        <f t="shared" si="21"/>
        <v>-27130.511075007606</v>
      </c>
      <c r="T132" s="104">
        <f t="shared" si="22"/>
        <v>16317.163523704214</v>
      </c>
      <c r="U132" s="104">
        <f t="shared" si="23"/>
        <v>-17429.020657753103</v>
      </c>
      <c r="V132" s="104">
        <f t="shared" si="24"/>
        <v>-39893.49328972795</v>
      </c>
      <c r="W132" s="104">
        <f t="shared" si="32"/>
        <v>-39800.460243146183</v>
      </c>
    </row>
    <row r="133" spans="1:23" ht="13.8">
      <c r="A133" s="4"/>
      <c r="B133" s="7">
        <f t="shared" si="25"/>
        <v>1</v>
      </c>
      <c r="C133" s="32">
        <f t="shared" si="19"/>
        <v>42185</v>
      </c>
      <c r="D133" s="31">
        <f t="shared" si="26"/>
        <v>125</v>
      </c>
      <c r="E133" s="115">
        <v>42185</v>
      </c>
      <c r="F133" s="27">
        <v>1.1189</v>
      </c>
      <c r="G133" s="27">
        <v>0.71140000000000003</v>
      </c>
      <c r="H133" s="27">
        <v>1.0412999999999999</v>
      </c>
      <c r="I133" s="162">
        <v>8.7910000000000004</v>
      </c>
      <c r="J133" s="162">
        <v>1.4550000000000001</v>
      </c>
      <c r="L133" s="101">
        <f t="shared" si="27"/>
        <v>-5.0174820790139492E-3</v>
      </c>
      <c r="M133" s="101">
        <f t="shared" si="28"/>
        <v>-4.0848003836197614E-3</v>
      </c>
      <c r="N133" s="101">
        <f t="shared" si="29"/>
        <v>-3.5595785336159928E-3</v>
      </c>
      <c r="O133" s="101">
        <f t="shared" si="30"/>
        <v>1.7616143211715888E-3</v>
      </c>
      <c r="P133" s="101">
        <f t="shared" si="31"/>
        <v>-1.65084643352521E-3</v>
      </c>
      <c r="R133" s="104">
        <f t="shared" si="20"/>
        <v>-23010.215487848509</v>
      </c>
      <c r="S133" s="104">
        <f t="shared" si="21"/>
        <v>20717.966847704571</v>
      </c>
      <c r="T133" s="104">
        <f t="shared" si="22"/>
        <v>-8517.1935516362846</v>
      </c>
      <c r="U133" s="104">
        <f t="shared" si="23"/>
        <v>8055.9174468991296</v>
      </c>
      <c r="V133" s="104">
        <f t="shared" si="24"/>
        <v>9143.8776781990637</v>
      </c>
      <c r="W133" s="104">
        <f t="shared" si="32"/>
        <v>6390.3529333179704</v>
      </c>
    </row>
    <row r="134" spans="1:23" ht="13.8">
      <c r="A134" s="4"/>
      <c r="B134" s="7">
        <f t="shared" si="25"/>
        <v>1</v>
      </c>
      <c r="C134" s="32">
        <f t="shared" si="19"/>
        <v>42186</v>
      </c>
      <c r="D134" s="31">
        <f t="shared" si="26"/>
        <v>126</v>
      </c>
      <c r="E134" s="115">
        <v>42186</v>
      </c>
      <c r="F134" s="27">
        <v>1.1100000000000001</v>
      </c>
      <c r="G134" s="27">
        <v>0.70904999999999996</v>
      </c>
      <c r="H134" s="27">
        <v>1.0457000000000001</v>
      </c>
      <c r="I134" s="162">
        <v>8.7434999999999992</v>
      </c>
      <c r="J134" s="162">
        <v>1.4458</v>
      </c>
      <c r="L134" s="101">
        <f t="shared" si="27"/>
        <v>7.9860445072954724E-3</v>
      </c>
      <c r="M134" s="101">
        <f t="shared" si="28"/>
        <v>3.3088136069998348E-3</v>
      </c>
      <c r="N134" s="101">
        <f t="shared" si="29"/>
        <v>-4.2165850686929247E-3</v>
      </c>
      <c r="O134" s="101">
        <f t="shared" si="30"/>
        <v>5.417903697464586E-3</v>
      </c>
      <c r="P134" s="101">
        <f t="shared" si="31"/>
        <v>6.3430990393962281E-3</v>
      </c>
      <c r="R134" s="104">
        <f t="shared" si="20"/>
        <v>36624.068031455929</v>
      </c>
      <c r="S134" s="104">
        <f t="shared" si="21"/>
        <v>-16782.188644995385</v>
      </c>
      <c r="T134" s="104">
        <f t="shared" si="22"/>
        <v>-10089.248156161502</v>
      </c>
      <c r="U134" s="104">
        <f t="shared" si="23"/>
        <v>24776.243243184294</v>
      </c>
      <c r="V134" s="104">
        <f t="shared" si="24"/>
        <v>-35133.808050871849</v>
      </c>
      <c r="W134" s="104">
        <f t="shared" si="32"/>
        <v>-604.93357738851773</v>
      </c>
    </row>
    <row r="135" spans="1:23" ht="13.8">
      <c r="A135" s="4"/>
      <c r="B135" s="7">
        <f t="shared" si="25"/>
        <v>1</v>
      </c>
      <c r="C135" s="32">
        <f t="shared" si="19"/>
        <v>42187</v>
      </c>
      <c r="D135" s="31">
        <f t="shared" si="26"/>
        <v>127</v>
      </c>
      <c r="E135" s="115">
        <v>42187</v>
      </c>
      <c r="F135" s="27">
        <v>1.1066</v>
      </c>
      <c r="G135" s="27">
        <v>0.71030000000000004</v>
      </c>
      <c r="H135" s="27">
        <v>1.0507</v>
      </c>
      <c r="I135" s="162">
        <v>8.7949999999999999</v>
      </c>
      <c r="J135" s="162">
        <v>1.4573</v>
      </c>
      <c r="L135" s="101">
        <f t="shared" si="27"/>
        <v>3.0677638423704124E-3</v>
      </c>
      <c r="M135" s="101">
        <f t="shared" si="28"/>
        <v>-1.7613700964093392E-3</v>
      </c>
      <c r="N135" s="101">
        <f t="shared" si="29"/>
        <v>-4.7700910901863651E-3</v>
      </c>
      <c r="O135" s="101">
        <f t="shared" si="30"/>
        <v>-5.8728110179445143E-3</v>
      </c>
      <c r="P135" s="101">
        <f t="shared" si="31"/>
        <v>-7.9226069734541979E-3</v>
      </c>
      <c r="R135" s="104">
        <f t="shared" si="20"/>
        <v>14068.791072323245</v>
      </c>
      <c r="S135" s="104">
        <f t="shared" si="21"/>
        <v>8933.6084598604939</v>
      </c>
      <c r="T135" s="104">
        <f t="shared" si="22"/>
        <v>-11413.651557444729</v>
      </c>
      <c r="U135" s="104">
        <f t="shared" si="23"/>
        <v>-26856.548662896777</v>
      </c>
      <c r="V135" s="104">
        <f t="shared" si="24"/>
        <v>43882.548725635788</v>
      </c>
      <c r="W135" s="104">
        <f t="shared" si="32"/>
        <v>28614.748037478021</v>
      </c>
    </row>
    <row r="136" spans="1:23" ht="13.8">
      <c r="A136" s="4"/>
      <c r="B136" s="7">
        <f t="shared" si="25"/>
        <v>1</v>
      </c>
      <c r="C136" s="32">
        <f t="shared" si="19"/>
        <v>42188</v>
      </c>
      <c r="D136" s="31">
        <f t="shared" si="26"/>
        <v>128</v>
      </c>
      <c r="E136" s="115">
        <v>42188</v>
      </c>
      <c r="F136" s="27">
        <v>1.1095999999999999</v>
      </c>
      <c r="G136" s="27">
        <v>0.71020000000000005</v>
      </c>
      <c r="H136" s="27">
        <v>1.0466</v>
      </c>
      <c r="I136" s="162">
        <v>8.85</v>
      </c>
      <c r="J136" s="162">
        <v>1.4746999999999999</v>
      </c>
      <c r="L136" s="101">
        <f t="shared" si="27"/>
        <v>-2.7073385366123042E-3</v>
      </c>
      <c r="M136" s="101">
        <f t="shared" si="28"/>
        <v>1.4079549477675967E-4</v>
      </c>
      <c r="N136" s="101">
        <f t="shared" si="29"/>
        <v>3.9097937566221876E-3</v>
      </c>
      <c r="O136" s="101">
        <f t="shared" si="30"/>
        <v>-6.2340808303166326E-3</v>
      </c>
      <c r="P136" s="101">
        <f t="shared" si="31"/>
        <v>-1.1869170717244066E-2</v>
      </c>
      <c r="R136" s="104">
        <f t="shared" si="20"/>
        <v>-12415.87755471331</v>
      </c>
      <c r="S136" s="104">
        <f t="shared" si="21"/>
        <v>-714.10989990804921</v>
      </c>
      <c r="T136" s="104">
        <f t="shared" si="22"/>
        <v>9355.1722086328191</v>
      </c>
      <c r="U136" s="104">
        <f t="shared" si="23"/>
        <v>-28508.646826239899</v>
      </c>
      <c r="V136" s="104">
        <f t="shared" si="24"/>
        <v>65742.181087302597</v>
      </c>
      <c r="W136" s="104">
        <f t="shared" si="32"/>
        <v>33458.719015074159</v>
      </c>
    </row>
    <row r="137" spans="1:23" ht="13.8">
      <c r="A137" s="4"/>
      <c r="B137" s="7">
        <f t="shared" si="25"/>
        <v>3</v>
      </c>
      <c r="C137" s="32">
        <f t="shared" si="19"/>
        <v>42191</v>
      </c>
      <c r="D137" s="31">
        <f t="shared" si="26"/>
        <v>129</v>
      </c>
      <c r="E137" s="115">
        <v>42191</v>
      </c>
      <c r="F137" s="27">
        <v>1.1008</v>
      </c>
      <c r="G137" s="27">
        <v>0.70799999999999996</v>
      </c>
      <c r="H137" s="27">
        <v>1.0422</v>
      </c>
      <c r="I137" s="162">
        <v>8.9094999999999995</v>
      </c>
      <c r="J137" s="162">
        <v>1.4688000000000001</v>
      </c>
      <c r="L137" s="101">
        <f t="shared" si="27"/>
        <v>7.9624018215425779E-3</v>
      </c>
      <c r="M137" s="101">
        <f t="shared" si="28"/>
        <v>3.1025268152679126E-3</v>
      </c>
      <c r="N137" s="101">
        <f t="shared" si="29"/>
        <v>4.2129514629931624E-3</v>
      </c>
      <c r="O137" s="101">
        <f t="shared" si="30"/>
        <v>-6.7006641654941551E-3</v>
      </c>
      <c r="P137" s="101">
        <f t="shared" si="31"/>
        <v>4.0088383906689328E-3</v>
      </c>
      <c r="R137" s="104">
        <f t="shared" si="20"/>
        <v>36515.642473513028</v>
      </c>
      <c r="S137" s="104">
        <f t="shared" si="21"/>
        <v>-15735.909142731431</v>
      </c>
      <c r="T137" s="104">
        <f t="shared" si="22"/>
        <v>10080.55383385819</v>
      </c>
      <c r="U137" s="104">
        <f t="shared" si="23"/>
        <v>-30642.34702674075</v>
      </c>
      <c r="V137" s="104">
        <f t="shared" si="24"/>
        <v>-22204.565568021586</v>
      </c>
      <c r="W137" s="104">
        <f t="shared" si="32"/>
        <v>-21986.625430122549</v>
      </c>
    </row>
    <row r="138" spans="1:23" ht="13.8">
      <c r="A138" s="4"/>
      <c r="B138" s="7">
        <f t="shared" si="25"/>
        <v>1</v>
      </c>
      <c r="C138" s="32">
        <f t="shared" ref="C138:C201" si="33">E138</f>
        <v>42192</v>
      </c>
      <c r="D138" s="31">
        <f t="shared" si="26"/>
        <v>130</v>
      </c>
      <c r="E138" s="115">
        <v>42192</v>
      </c>
      <c r="F138" s="27">
        <v>1.0931</v>
      </c>
      <c r="G138" s="27">
        <v>0.7077</v>
      </c>
      <c r="H138" s="27">
        <v>1.0383</v>
      </c>
      <c r="I138" s="162">
        <v>8.9830000000000005</v>
      </c>
      <c r="J138" s="162">
        <v>1.4722</v>
      </c>
      <c r="L138" s="101">
        <f t="shared" si="27"/>
        <v>7.0194918792895137E-3</v>
      </c>
      <c r="M138" s="101">
        <f t="shared" si="28"/>
        <v>4.2381861198062754E-4</v>
      </c>
      <c r="N138" s="101">
        <f t="shared" si="29"/>
        <v>3.749103165706087E-3</v>
      </c>
      <c r="O138" s="101">
        <f t="shared" si="30"/>
        <v>-8.2157790617372883E-3</v>
      </c>
      <c r="P138" s="101">
        <f t="shared" si="31"/>
        <v>-2.3121397583793909E-3</v>
      </c>
      <c r="R138" s="104">
        <f t="shared" ref="R138:R201" si="34">R$5*L138</f>
        <v>32191.449458927978</v>
      </c>
      <c r="S138" s="104">
        <f t="shared" ref="S138:S201" si="35">S$5*M138</f>
        <v>-2149.5934018381072</v>
      </c>
      <c r="T138" s="104">
        <f t="shared" ref="T138:T201" si="36">T$5*N138</f>
        <v>8970.6792548086178</v>
      </c>
      <c r="U138" s="104">
        <f t="shared" ref="U138:U201" si="37">U$5*O138</f>
        <v>-37571.014885539873</v>
      </c>
      <c r="V138" s="104">
        <f t="shared" ref="V138:V201" si="38">V$5*P138</f>
        <v>12806.717024778329</v>
      </c>
      <c r="W138" s="104">
        <f t="shared" si="32"/>
        <v>14248.237451136942</v>
      </c>
    </row>
    <row r="139" spans="1:23" ht="13.8">
      <c r="A139" s="4"/>
      <c r="B139" s="7">
        <f t="shared" ref="B139:B202" si="39">E139-E138</f>
        <v>1</v>
      </c>
      <c r="C139" s="32">
        <f t="shared" si="33"/>
        <v>42193</v>
      </c>
      <c r="D139" s="31">
        <f t="shared" ref="D139:D202" si="40">D138+1</f>
        <v>131</v>
      </c>
      <c r="E139" s="115">
        <v>42193</v>
      </c>
      <c r="F139" s="27">
        <v>1.1024</v>
      </c>
      <c r="G139" s="27">
        <v>0.71730000000000005</v>
      </c>
      <c r="H139" s="27">
        <v>1.0463</v>
      </c>
      <c r="I139" s="162">
        <v>9.07</v>
      </c>
      <c r="J139" s="162">
        <v>1.4865999999999999</v>
      </c>
      <c r="L139" s="101">
        <f t="shared" ref="L139:L202" si="41">LN(F138/F139)</f>
        <v>-8.4719249596044606E-3</v>
      </c>
      <c r="M139" s="101">
        <f t="shared" ref="M139:M202" si="42">LN(G138/G139)</f>
        <v>-1.3473888050649772E-2</v>
      </c>
      <c r="N139" s="101">
        <f t="shared" ref="N139:N202" si="43">LN(H138/H139)</f>
        <v>-7.6753710775933322E-3</v>
      </c>
      <c r="O139" s="101">
        <f t="shared" ref="O139:O202" si="44">LN(I138/I139)</f>
        <v>-9.6383618799755905E-3</v>
      </c>
      <c r="P139" s="101">
        <f t="shared" ref="P139:P202" si="45">LN(J138/J139)</f>
        <v>-9.7337526665875924E-3</v>
      </c>
      <c r="R139" s="104">
        <f t="shared" si="34"/>
        <v>-38852.319918139357</v>
      </c>
      <c r="S139" s="104">
        <f t="shared" si="35"/>
        <v>68339.096094500841</v>
      </c>
      <c r="T139" s="104">
        <f t="shared" si="36"/>
        <v>-18365.270054060271</v>
      </c>
      <c r="U139" s="104">
        <f t="shared" si="37"/>
        <v>-44076.530654441594</v>
      </c>
      <c r="V139" s="104">
        <f t="shared" si="38"/>
        <v>53914.308396972847</v>
      </c>
      <c r="W139" s="104">
        <f t="shared" ref="W139:W202" si="46">SUM(R139:V139)</f>
        <v>20959.283864832469</v>
      </c>
    </row>
    <row r="140" spans="1:23" ht="13.8">
      <c r="A140" s="4"/>
      <c r="B140" s="7">
        <f t="shared" si="39"/>
        <v>1</v>
      </c>
      <c r="C140" s="32">
        <f t="shared" si="33"/>
        <v>42194</v>
      </c>
      <c r="D140" s="31">
        <f t="shared" si="40"/>
        <v>132</v>
      </c>
      <c r="E140" s="115">
        <v>42194</v>
      </c>
      <c r="F140" s="27">
        <v>1.1053999999999999</v>
      </c>
      <c r="G140" s="27">
        <v>0.71760000000000002</v>
      </c>
      <c r="H140" s="27">
        <v>1.0504</v>
      </c>
      <c r="I140" s="162">
        <v>9.0184999999999995</v>
      </c>
      <c r="J140" s="162">
        <v>1.4816</v>
      </c>
      <c r="L140" s="101">
        <f t="shared" si="41"/>
        <v>-2.7176391397683553E-3</v>
      </c>
      <c r="M140" s="101">
        <f t="shared" si="42"/>
        <v>-4.1814761219754082E-4</v>
      </c>
      <c r="N140" s="101">
        <f t="shared" si="43"/>
        <v>-3.9109126015848079E-3</v>
      </c>
      <c r="O140" s="101">
        <f t="shared" si="44"/>
        <v>5.694240998928523E-3</v>
      </c>
      <c r="P140" s="101">
        <f t="shared" si="45"/>
        <v>3.3690483992781725E-3</v>
      </c>
      <c r="R140" s="104">
        <f t="shared" si="34"/>
        <v>-12463.11620839319</v>
      </c>
      <c r="S140" s="104">
        <f t="shared" si="35"/>
        <v>2120.8302862718051</v>
      </c>
      <c r="T140" s="104">
        <f t="shared" si="36"/>
        <v>-9357.849328693781</v>
      </c>
      <c r="U140" s="104">
        <f t="shared" si="37"/>
        <v>26039.942374905597</v>
      </c>
      <c r="V140" s="104">
        <f t="shared" si="38"/>
        <v>-18660.831092052955</v>
      </c>
      <c r="W140" s="104">
        <f t="shared" si="46"/>
        <v>-12321.023967962527</v>
      </c>
    </row>
    <row r="141" spans="1:23" ht="13.8">
      <c r="A141" s="4"/>
      <c r="B141" s="7">
        <f t="shared" si="39"/>
        <v>1</v>
      </c>
      <c r="C141" s="32">
        <f t="shared" si="33"/>
        <v>42195</v>
      </c>
      <c r="D141" s="31">
        <f t="shared" si="40"/>
        <v>133</v>
      </c>
      <c r="E141" s="115">
        <v>42195</v>
      </c>
      <c r="F141" s="27">
        <v>1.1185</v>
      </c>
      <c r="G141" s="27">
        <v>0.7208</v>
      </c>
      <c r="H141" s="27">
        <v>1.0464</v>
      </c>
      <c r="I141" s="162">
        <v>8.9004999999999992</v>
      </c>
      <c r="J141" s="162">
        <v>1.4975000000000001</v>
      </c>
      <c r="L141" s="101">
        <f t="shared" si="41"/>
        <v>-1.1781241531021848E-2</v>
      </c>
      <c r="M141" s="101">
        <f t="shared" si="42"/>
        <v>-4.449395549541736E-3</v>
      </c>
      <c r="N141" s="101">
        <f t="shared" si="43"/>
        <v>3.8153422856522824E-3</v>
      </c>
      <c r="O141" s="101">
        <f t="shared" si="44"/>
        <v>1.3170568192766409E-2</v>
      </c>
      <c r="P141" s="101">
        <f t="shared" si="45"/>
        <v>-1.0674466097689453E-2</v>
      </c>
      <c r="R141" s="104">
        <f t="shared" si="34"/>
        <v>-54028.873860268621</v>
      </c>
      <c r="S141" s="104">
        <f t="shared" si="35"/>
        <v>22567.180971042246</v>
      </c>
      <c r="T141" s="104">
        <f t="shared" si="36"/>
        <v>9129.1731326494537</v>
      </c>
      <c r="U141" s="104">
        <f t="shared" si="37"/>
        <v>60229.420716287968</v>
      </c>
      <c r="V141" s="104">
        <f t="shared" si="38"/>
        <v>59124.828509292551</v>
      </c>
      <c r="W141" s="104">
        <f t="shared" si="46"/>
        <v>97021.729469003592</v>
      </c>
    </row>
    <row r="142" spans="1:23" ht="13.8">
      <c r="A142" s="4"/>
      <c r="B142" s="7">
        <f t="shared" si="39"/>
        <v>3</v>
      </c>
      <c r="C142" s="32">
        <f t="shared" si="33"/>
        <v>42198</v>
      </c>
      <c r="D142" s="31">
        <f t="shared" si="40"/>
        <v>134</v>
      </c>
      <c r="E142" s="115">
        <v>42198</v>
      </c>
      <c r="F142" s="27">
        <v>1.1049</v>
      </c>
      <c r="G142" s="27">
        <v>0.71150000000000002</v>
      </c>
      <c r="H142" s="27">
        <v>1.0478000000000001</v>
      </c>
      <c r="I142" s="162">
        <v>8.9034999999999993</v>
      </c>
      <c r="J142" s="162">
        <v>1.4874000000000001</v>
      </c>
      <c r="L142" s="101">
        <f t="shared" si="41"/>
        <v>1.2233668811055101E-2</v>
      </c>
      <c r="M142" s="101">
        <f t="shared" si="42"/>
        <v>1.2986288764220982E-2</v>
      </c>
      <c r="N142" s="101">
        <f t="shared" si="43"/>
        <v>-1.3370262711851098E-3</v>
      </c>
      <c r="O142" s="101">
        <f t="shared" si="44"/>
        <v>-3.3700292388146188E-4</v>
      </c>
      <c r="P142" s="101">
        <f t="shared" si="45"/>
        <v>6.7674217204045338E-3</v>
      </c>
      <c r="R142" s="104">
        <f t="shared" si="34"/>
        <v>56103.709214377595</v>
      </c>
      <c r="S142" s="104">
        <f t="shared" si="35"/>
        <v>-65866.009308741166</v>
      </c>
      <c r="T142" s="104">
        <f t="shared" si="36"/>
        <v>-3199.1741234988099</v>
      </c>
      <c r="U142" s="104">
        <f t="shared" si="37"/>
        <v>-1541.1249224785611</v>
      </c>
      <c r="V142" s="104">
        <f t="shared" si="38"/>
        <v>-37484.090071314044</v>
      </c>
      <c r="W142" s="104">
        <f t="shared" si="46"/>
        <v>-51986.689211654986</v>
      </c>
    </row>
    <row r="143" spans="1:23" ht="13.8">
      <c r="A143" s="4"/>
      <c r="B143" s="7">
        <f t="shared" si="39"/>
        <v>1</v>
      </c>
      <c r="C143" s="32">
        <f t="shared" si="33"/>
        <v>42199</v>
      </c>
      <c r="D143" s="31">
        <f t="shared" si="40"/>
        <v>135</v>
      </c>
      <c r="E143" s="115">
        <v>42199</v>
      </c>
      <c r="F143" s="27">
        <v>1.1031</v>
      </c>
      <c r="G143" s="27">
        <v>0.70840000000000003</v>
      </c>
      <c r="H143" s="27">
        <v>1.0422</v>
      </c>
      <c r="I143" s="162">
        <v>8.9924999999999997</v>
      </c>
      <c r="J143" s="162">
        <v>1.4827999999999999</v>
      </c>
      <c r="L143" s="101">
        <f t="shared" si="41"/>
        <v>1.6304351437934096E-3</v>
      </c>
      <c r="M143" s="101">
        <f t="shared" si="42"/>
        <v>4.3665116212285755E-3</v>
      </c>
      <c r="N143" s="101">
        <f t="shared" si="43"/>
        <v>5.358864499005119E-3</v>
      </c>
      <c r="O143" s="101">
        <f t="shared" si="44"/>
        <v>-9.9464387284099454E-3</v>
      </c>
      <c r="P143" s="101">
        <f t="shared" si="45"/>
        <v>3.0974369926227794E-3</v>
      </c>
      <c r="R143" s="104">
        <f t="shared" si="34"/>
        <v>7477.1894362242574</v>
      </c>
      <c r="S143" s="104">
        <f t="shared" si="35"/>
        <v>-22146.796541515268</v>
      </c>
      <c r="T143" s="104">
        <f t="shared" si="36"/>
        <v>12822.441118795363</v>
      </c>
      <c r="U143" s="104">
        <f t="shared" si="37"/>
        <v>-45485.375728224506</v>
      </c>
      <c r="V143" s="104">
        <f t="shared" si="38"/>
        <v>-17156.401953143246</v>
      </c>
      <c r="W143" s="104">
        <f t="shared" si="46"/>
        <v>-64488.943667863394</v>
      </c>
    </row>
    <row r="144" spans="1:23" ht="13.8">
      <c r="A144" s="4"/>
      <c r="B144" s="7">
        <f t="shared" si="39"/>
        <v>1</v>
      </c>
      <c r="C144" s="32">
        <f t="shared" si="33"/>
        <v>42200</v>
      </c>
      <c r="D144" s="31">
        <f t="shared" si="40"/>
        <v>136</v>
      </c>
      <c r="E144" s="115">
        <v>42200</v>
      </c>
      <c r="F144" s="27">
        <v>1.1009</v>
      </c>
      <c r="G144" s="27">
        <v>0.70450000000000002</v>
      </c>
      <c r="H144" s="27">
        <v>1.0439000000000001</v>
      </c>
      <c r="I144" s="162">
        <v>8.9405000000000001</v>
      </c>
      <c r="J144" s="162">
        <v>1.4753000000000001</v>
      </c>
      <c r="L144" s="101">
        <f t="shared" si="41"/>
        <v>1.996370898978445E-3</v>
      </c>
      <c r="M144" s="101">
        <f t="shared" si="42"/>
        <v>5.52057456994359E-3</v>
      </c>
      <c r="N144" s="101">
        <f t="shared" si="43"/>
        <v>-1.6298359391385144E-3</v>
      </c>
      <c r="O144" s="101">
        <f t="shared" si="44"/>
        <v>5.7993805545212803E-3</v>
      </c>
      <c r="P144" s="101">
        <f t="shared" si="45"/>
        <v>5.0708333530558418E-3</v>
      </c>
      <c r="R144" s="104">
        <f t="shared" si="34"/>
        <v>9155.3739217722396</v>
      </c>
      <c r="S144" s="104">
        <f t="shared" si="35"/>
        <v>-28000.164066528585</v>
      </c>
      <c r="T144" s="104">
        <f t="shared" si="36"/>
        <v>-3899.795444870826</v>
      </c>
      <c r="U144" s="104">
        <f t="shared" si="37"/>
        <v>26520.748854552974</v>
      </c>
      <c r="V144" s="104">
        <f t="shared" si="38"/>
        <v>-28086.852274843382</v>
      </c>
      <c r="W144" s="104">
        <f t="shared" si="46"/>
        <v>-24310.68900991758</v>
      </c>
    </row>
    <row r="145" spans="1:23" ht="13.8">
      <c r="A145" s="4"/>
      <c r="B145" s="7">
        <f t="shared" si="39"/>
        <v>1</v>
      </c>
      <c r="C145" s="32">
        <f t="shared" si="33"/>
        <v>42201</v>
      </c>
      <c r="D145" s="31">
        <f t="shared" si="40"/>
        <v>137</v>
      </c>
      <c r="E145" s="115">
        <v>42201</v>
      </c>
      <c r="F145" s="27">
        <v>1.0867</v>
      </c>
      <c r="G145" s="27">
        <v>0.69810000000000005</v>
      </c>
      <c r="H145" s="27">
        <v>1.0407</v>
      </c>
      <c r="I145" s="162">
        <v>8.8580000000000005</v>
      </c>
      <c r="J145" s="162">
        <v>1.4713000000000001</v>
      </c>
      <c r="L145" s="101">
        <f t="shared" si="41"/>
        <v>1.2982446007551593E-2</v>
      </c>
      <c r="M145" s="101">
        <f t="shared" si="42"/>
        <v>9.1259723623791922E-3</v>
      </c>
      <c r="N145" s="101">
        <f t="shared" si="43"/>
        <v>3.0701357704389955E-3</v>
      </c>
      <c r="O145" s="101">
        <f t="shared" si="44"/>
        <v>9.2705105321141332E-3</v>
      </c>
      <c r="P145" s="101">
        <f t="shared" si="45"/>
        <v>2.7149952196199013E-3</v>
      </c>
      <c r="R145" s="104">
        <f t="shared" si="34"/>
        <v>59537.607805831532</v>
      </c>
      <c r="S145" s="104">
        <f t="shared" si="35"/>
        <v>-46286.617484424969</v>
      </c>
      <c r="T145" s="104">
        <f t="shared" si="36"/>
        <v>7346.0777279347012</v>
      </c>
      <c r="U145" s="104">
        <f t="shared" si="37"/>
        <v>42394.334923237708</v>
      </c>
      <c r="V145" s="104">
        <f t="shared" si="38"/>
        <v>-15038.094204854138</v>
      </c>
      <c r="W145" s="104">
        <f t="shared" si="46"/>
        <v>47953.308767724833</v>
      </c>
    </row>
    <row r="146" spans="1:23" ht="13.8">
      <c r="A146" s="4"/>
      <c r="B146" s="7">
        <f t="shared" si="39"/>
        <v>1</v>
      </c>
      <c r="C146" s="32">
        <f t="shared" si="33"/>
        <v>42202</v>
      </c>
      <c r="D146" s="31">
        <f t="shared" si="40"/>
        <v>138</v>
      </c>
      <c r="E146" s="115">
        <v>42202</v>
      </c>
      <c r="F146" s="27">
        <v>1.0889</v>
      </c>
      <c r="G146" s="27">
        <v>0.69830000000000003</v>
      </c>
      <c r="H146" s="27">
        <v>1.0430999999999999</v>
      </c>
      <c r="I146" s="162">
        <v>8.8804999999999996</v>
      </c>
      <c r="J146" s="162">
        <v>1.4712000000000001</v>
      </c>
      <c r="L146" s="101">
        <f t="shared" si="41"/>
        <v>-2.0224312832093027E-3</v>
      </c>
      <c r="M146" s="101">
        <f t="shared" si="42"/>
        <v>-2.8645087563389238E-4</v>
      </c>
      <c r="N146" s="101">
        <f t="shared" si="43"/>
        <v>-2.3034850381116519E-3</v>
      </c>
      <c r="O146" s="101">
        <f t="shared" si="44"/>
        <v>-2.536856224237884E-3</v>
      </c>
      <c r="P146" s="101">
        <f t="shared" si="45"/>
        <v>6.7969413789886442E-5</v>
      </c>
      <c r="R146" s="104">
        <f t="shared" si="34"/>
        <v>-9274.8870654975108</v>
      </c>
      <c r="S146" s="104">
        <f t="shared" si="35"/>
        <v>1452.8689746204657</v>
      </c>
      <c r="T146" s="104">
        <f t="shared" si="36"/>
        <v>-5511.6716003355205</v>
      </c>
      <c r="U146" s="104">
        <f t="shared" si="37"/>
        <v>-11601.12294246159</v>
      </c>
      <c r="V146" s="104">
        <f t="shared" si="38"/>
        <v>-376.4759658634398</v>
      </c>
      <c r="W146" s="104">
        <f t="shared" si="46"/>
        <v>-25311.288599537595</v>
      </c>
    </row>
    <row r="147" spans="1:23" ht="13.8">
      <c r="A147" s="4"/>
      <c r="B147" s="7">
        <f t="shared" si="39"/>
        <v>3</v>
      </c>
      <c r="C147" s="32">
        <f t="shared" si="33"/>
        <v>42205</v>
      </c>
      <c r="D147" s="31">
        <f t="shared" si="40"/>
        <v>139</v>
      </c>
      <c r="E147" s="115">
        <v>42205</v>
      </c>
      <c r="F147" s="27">
        <v>1.0851999999999999</v>
      </c>
      <c r="G147" s="27">
        <v>0.69710000000000005</v>
      </c>
      <c r="H147" s="27">
        <v>1.0443</v>
      </c>
      <c r="I147" s="162">
        <v>8.8955000000000002</v>
      </c>
      <c r="J147" s="162">
        <v>1.4702999999999999</v>
      </c>
      <c r="L147" s="101">
        <f t="shared" si="41"/>
        <v>3.4037105672387199E-3</v>
      </c>
      <c r="M147" s="101">
        <f t="shared" si="42"/>
        <v>1.7199373596364837E-3</v>
      </c>
      <c r="N147" s="101">
        <f t="shared" si="43"/>
        <v>-1.1497558035776243E-3</v>
      </c>
      <c r="O147" s="101">
        <f t="shared" si="44"/>
        <v>-1.6876691674487896E-3</v>
      </c>
      <c r="P147" s="101">
        <f t="shared" si="45"/>
        <v>6.1193270649998453E-4</v>
      </c>
      <c r="R147" s="104">
        <f t="shared" si="34"/>
        <v>15609.445609783172</v>
      </c>
      <c r="S147" s="104">
        <f t="shared" si="35"/>
        <v>-8723.4630460694261</v>
      </c>
      <c r="T147" s="104">
        <f t="shared" si="36"/>
        <v>-2751.082080001152</v>
      </c>
      <c r="U147" s="104">
        <f t="shared" si="37"/>
        <v>-7717.76394370045</v>
      </c>
      <c r="V147" s="104">
        <f t="shared" si="38"/>
        <v>-3389.4356869867511</v>
      </c>
      <c r="W147" s="104">
        <f t="shared" si="46"/>
        <v>-6972.2991469746066</v>
      </c>
    </row>
    <row r="148" spans="1:23" ht="13.8">
      <c r="A148" s="4"/>
      <c r="B148" s="7">
        <f t="shared" si="39"/>
        <v>1</v>
      </c>
      <c r="C148" s="32">
        <f t="shared" si="33"/>
        <v>42206</v>
      </c>
      <c r="D148" s="31">
        <f t="shared" si="40"/>
        <v>140</v>
      </c>
      <c r="E148" s="115">
        <v>42206</v>
      </c>
      <c r="F148" s="27">
        <v>1.0867</v>
      </c>
      <c r="G148" s="27">
        <v>0.69869999999999999</v>
      </c>
      <c r="H148" s="27">
        <v>1.044</v>
      </c>
      <c r="I148" s="162">
        <v>8.9164999999999992</v>
      </c>
      <c r="J148" s="162">
        <v>1.4745999999999999</v>
      </c>
      <c r="L148" s="101">
        <f t="shared" si="41"/>
        <v>-1.3812792840292446E-3</v>
      </c>
      <c r="M148" s="101">
        <f t="shared" si="42"/>
        <v>-2.2925930660518982E-3</v>
      </c>
      <c r="N148" s="101">
        <f t="shared" si="43"/>
        <v>2.873150429188711E-4</v>
      </c>
      <c r="O148" s="101">
        <f t="shared" si="44"/>
        <v>-2.357962017737704E-3</v>
      </c>
      <c r="P148" s="101">
        <f t="shared" si="45"/>
        <v>-2.9203049719386783E-3</v>
      </c>
      <c r="R148" s="104">
        <f t="shared" si="34"/>
        <v>-6334.5585442848696</v>
      </c>
      <c r="S148" s="104">
        <f t="shared" si="35"/>
        <v>11627.953064293974</v>
      </c>
      <c r="T148" s="104">
        <f t="shared" si="36"/>
        <v>687.47403877357635</v>
      </c>
      <c r="U148" s="104">
        <f t="shared" si="37"/>
        <v>-10783.034134954898</v>
      </c>
      <c r="V148" s="104">
        <f t="shared" si="38"/>
        <v>16175.28493514842</v>
      </c>
      <c r="W148" s="104">
        <f t="shared" si="46"/>
        <v>11373.119358976202</v>
      </c>
    </row>
    <row r="149" spans="1:23" ht="13.8">
      <c r="A149" s="4"/>
      <c r="B149" s="7">
        <f t="shared" si="39"/>
        <v>1</v>
      </c>
      <c r="C149" s="32">
        <f t="shared" si="33"/>
        <v>42207</v>
      </c>
      <c r="D149" s="31">
        <f t="shared" si="40"/>
        <v>141</v>
      </c>
      <c r="E149" s="115">
        <v>42207</v>
      </c>
      <c r="F149" s="27">
        <v>1.0902000000000001</v>
      </c>
      <c r="G149" s="27">
        <v>0.69820000000000004</v>
      </c>
      <c r="H149" s="27">
        <v>1.0482</v>
      </c>
      <c r="I149" s="162">
        <v>8.8989999999999991</v>
      </c>
      <c r="J149" s="162">
        <v>1.4764999999999999</v>
      </c>
      <c r="L149" s="101">
        <f t="shared" si="41"/>
        <v>-3.2155845613746916E-3</v>
      </c>
      <c r="M149" s="101">
        <f t="shared" si="42"/>
        <v>7.1587088746921949E-4</v>
      </c>
      <c r="N149" s="101">
        <f t="shared" si="43"/>
        <v>-4.0149179254818507E-3</v>
      </c>
      <c r="O149" s="101">
        <f t="shared" si="44"/>
        <v>1.9645820357057785E-3</v>
      </c>
      <c r="P149" s="101">
        <f t="shared" si="45"/>
        <v>-1.2876556284271295E-3</v>
      </c>
      <c r="R149" s="104">
        <f t="shared" si="34"/>
        <v>-14746.698146886352</v>
      </c>
      <c r="S149" s="104">
        <f t="shared" si="35"/>
        <v>-3630.872483585415</v>
      </c>
      <c r="T149" s="104">
        <f t="shared" si="36"/>
        <v>-9606.7084185175027</v>
      </c>
      <c r="U149" s="104">
        <f t="shared" si="37"/>
        <v>8984.0951603873909</v>
      </c>
      <c r="V149" s="104">
        <f t="shared" si="38"/>
        <v>7132.1991669689824</v>
      </c>
      <c r="W149" s="104">
        <f t="shared" si="46"/>
        <v>-11867.9847216329</v>
      </c>
    </row>
    <row r="150" spans="1:23" ht="13.8">
      <c r="A150" s="4"/>
      <c r="B150" s="7">
        <f t="shared" si="39"/>
        <v>1</v>
      </c>
      <c r="C150" s="32">
        <f t="shared" si="33"/>
        <v>42208</v>
      </c>
      <c r="D150" s="31">
        <f t="shared" si="40"/>
        <v>142</v>
      </c>
      <c r="E150" s="115">
        <v>42208</v>
      </c>
      <c r="F150" s="27">
        <v>1.0999000000000001</v>
      </c>
      <c r="G150" s="27">
        <v>0.70440000000000003</v>
      </c>
      <c r="H150" s="27">
        <v>1.0517000000000001</v>
      </c>
      <c r="I150" s="162">
        <v>8.9629999999999992</v>
      </c>
      <c r="J150" s="162">
        <v>1.4843999999999999</v>
      </c>
      <c r="L150" s="101">
        <f t="shared" si="41"/>
        <v>-8.8581009328905207E-3</v>
      </c>
      <c r="M150" s="101">
        <f t="shared" si="42"/>
        <v>-8.840781951115366E-3</v>
      </c>
      <c r="N150" s="101">
        <f t="shared" si="43"/>
        <v>-3.3334951579168611E-3</v>
      </c>
      <c r="O150" s="101">
        <f t="shared" si="44"/>
        <v>-7.1660815004994929E-3</v>
      </c>
      <c r="P150" s="101">
        <f t="shared" si="45"/>
        <v>-5.3362280024651298E-3</v>
      </c>
      <c r="R150" s="104">
        <f t="shared" si="34"/>
        <v>-40623.326216040907</v>
      </c>
      <c r="S150" s="104">
        <f t="shared" si="35"/>
        <v>44840.141541673693</v>
      </c>
      <c r="T150" s="104">
        <f t="shared" si="36"/>
        <v>-7976.2317912897042</v>
      </c>
      <c r="U150" s="104">
        <f t="shared" si="37"/>
        <v>-32770.71507194671</v>
      </c>
      <c r="V150" s="104">
        <f t="shared" si="38"/>
        <v>29556.847400595336</v>
      </c>
      <c r="W150" s="104">
        <f t="shared" si="46"/>
        <v>-6973.2841370082933</v>
      </c>
    </row>
    <row r="151" spans="1:23" ht="13.8">
      <c r="A151" s="4"/>
      <c r="B151" s="7">
        <f t="shared" si="39"/>
        <v>1</v>
      </c>
      <c r="C151" s="32">
        <f t="shared" si="33"/>
        <v>42209</v>
      </c>
      <c r="D151" s="31">
        <f t="shared" si="40"/>
        <v>143</v>
      </c>
      <c r="E151" s="115">
        <v>42209</v>
      </c>
      <c r="F151" s="27">
        <v>1.0939000000000001</v>
      </c>
      <c r="G151" s="27">
        <v>0.70689999999999997</v>
      </c>
      <c r="H151" s="27">
        <v>1.0511999999999999</v>
      </c>
      <c r="I151" s="162">
        <v>8.9954999999999998</v>
      </c>
      <c r="J151" s="162">
        <v>1.5058</v>
      </c>
      <c r="L151" s="101">
        <f t="shared" si="41"/>
        <v>5.4699744373259349E-3</v>
      </c>
      <c r="M151" s="101">
        <f t="shared" si="42"/>
        <v>-3.5428365548572176E-3</v>
      </c>
      <c r="N151" s="101">
        <f t="shared" si="43"/>
        <v>4.7553379563685972E-4</v>
      </c>
      <c r="O151" s="101">
        <f t="shared" si="44"/>
        <v>-3.6194599193125122E-3</v>
      </c>
      <c r="P151" s="101">
        <f t="shared" si="45"/>
        <v>-1.4313668229579421E-2</v>
      </c>
      <c r="R151" s="104">
        <f t="shared" si="34"/>
        <v>25085.349291497241</v>
      </c>
      <c r="S151" s="104">
        <f t="shared" si="35"/>
        <v>17969.144975775707</v>
      </c>
      <c r="T151" s="104">
        <f t="shared" si="36"/>
        <v>1137.835094670319</v>
      </c>
      <c r="U151" s="104">
        <f t="shared" si="37"/>
        <v>-16551.903536382331</v>
      </c>
      <c r="V151" s="104">
        <f t="shared" si="38"/>
        <v>79282.01482563866</v>
      </c>
      <c r="W151" s="104">
        <f t="shared" si="46"/>
        <v>106922.44065119961</v>
      </c>
    </row>
    <row r="152" spans="1:23" ht="13.8">
      <c r="A152" s="4"/>
      <c r="B152" s="7">
        <f t="shared" si="39"/>
        <v>3</v>
      </c>
      <c r="C152" s="32">
        <f t="shared" si="33"/>
        <v>42212</v>
      </c>
      <c r="D152" s="31">
        <f t="shared" si="40"/>
        <v>144</v>
      </c>
      <c r="E152" s="115">
        <v>42212</v>
      </c>
      <c r="F152" s="27">
        <v>1.1057999999999999</v>
      </c>
      <c r="G152" s="27">
        <v>0.7127</v>
      </c>
      <c r="H152" s="27">
        <v>1.0595000000000001</v>
      </c>
      <c r="I152" s="162">
        <v>9.0419999999999998</v>
      </c>
      <c r="J152" s="162">
        <v>1.5184</v>
      </c>
      <c r="L152" s="101">
        <f t="shared" si="41"/>
        <v>-1.0819762778087249E-2</v>
      </c>
      <c r="M152" s="101">
        <f t="shared" si="42"/>
        <v>-8.1713613309167283E-3</v>
      </c>
      <c r="N152" s="101">
        <f t="shared" si="43"/>
        <v>-7.8647299780078821E-3</v>
      </c>
      <c r="O152" s="101">
        <f t="shared" si="44"/>
        <v>-5.1559365778763196E-3</v>
      </c>
      <c r="P152" s="101">
        <f t="shared" si="45"/>
        <v>-8.3328304396414303E-3</v>
      </c>
      <c r="R152" s="104">
        <f t="shared" si="34"/>
        <v>-49619.524121971037</v>
      </c>
      <c r="S152" s="104">
        <f t="shared" si="35"/>
        <v>41444.863213738579</v>
      </c>
      <c r="T152" s="104">
        <f t="shared" si="36"/>
        <v>-18818.35920220652</v>
      </c>
      <c r="U152" s="104">
        <f t="shared" si="37"/>
        <v>-23578.259403111126</v>
      </c>
      <c r="V152" s="104">
        <f t="shared" si="38"/>
        <v>46154.736567804088</v>
      </c>
      <c r="W152" s="104">
        <f t="shared" si="46"/>
        <v>-4416.5429457460195</v>
      </c>
    </row>
    <row r="153" spans="1:23" ht="13.8">
      <c r="A153" s="4"/>
      <c r="B153" s="7">
        <f t="shared" si="39"/>
        <v>1</v>
      </c>
      <c r="C153" s="32">
        <f t="shared" si="33"/>
        <v>42213</v>
      </c>
      <c r="D153" s="31">
        <f t="shared" si="40"/>
        <v>145</v>
      </c>
      <c r="E153" s="115">
        <v>42213</v>
      </c>
      <c r="F153" s="27">
        <v>1.1025</v>
      </c>
      <c r="G153" s="27">
        <v>0.70740000000000003</v>
      </c>
      <c r="H153" s="27">
        <v>1.0659000000000001</v>
      </c>
      <c r="I153" s="162">
        <v>9.0214999999999996</v>
      </c>
      <c r="J153" s="162">
        <v>1.5088999999999999</v>
      </c>
      <c r="L153" s="101">
        <f t="shared" si="41"/>
        <v>2.9887265828314291E-3</v>
      </c>
      <c r="M153" s="101">
        <f t="shared" si="42"/>
        <v>7.4642977364447203E-3</v>
      </c>
      <c r="N153" s="101">
        <f t="shared" si="43"/>
        <v>-6.0224139867372925E-3</v>
      </c>
      <c r="O153" s="101">
        <f t="shared" si="44"/>
        <v>2.2697715061974887E-3</v>
      </c>
      <c r="P153" s="101">
        <f t="shared" si="45"/>
        <v>6.2762403360578601E-3</v>
      </c>
      <c r="R153" s="104">
        <f t="shared" si="34"/>
        <v>13706.325527868639</v>
      </c>
      <c r="S153" s="104">
        <f t="shared" si="35"/>
        <v>-37858.661016874139</v>
      </c>
      <c r="T153" s="104">
        <f t="shared" si="36"/>
        <v>-14410.15139537209</v>
      </c>
      <c r="U153" s="104">
        <f t="shared" si="37"/>
        <v>10379.736164434722</v>
      </c>
      <c r="V153" s="104">
        <f t="shared" si="38"/>
        <v>-34763.484202066866</v>
      </c>
      <c r="W153" s="104">
        <f t="shared" si="46"/>
        <v>-62946.234922009739</v>
      </c>
    </row>
    <row r="154" spans="1:23" ht="13.8">
      <c r="A154" s="4"/>
      <c r="B154" s="7">
        <f t="shared" si="39"/>
        <v>1</v>
      </c>
      <c r="C154" s="32">
        <f t="shared" si="33"/>
        <v>42214</v>
      </c>
      <c r="D154" s="31">
        <f t="shared" si="40"/>
        <v>146</v>
      </c>
      <c r="E154" s="115">
        <v>42214</v>
      </c>
      <c r="F154" s="27">
        <v>1.103</v>
      </c>
      <c r="G154" s="27">
        <v>0.70530000000000004</v>
      </c>
      <c r="H154" s="27">
        <v>1.0622</v>
      </c>
      <c r="I154" s="162">
        <v>8.9975000000000005</v>
      </c>
      <c r="J154" s="162">
        <v>1.5101</v>
      </c>
      <c r="L154" s="101">
        <f t="shared" si="41"/>
        <v>-4.5341193250138289E-4</v>
      </c>
      <c r="M154" s="101">
        <f t="shared" si="42"/>
        <v>2.9730325572467045E-3</v>
      </c>
      <c r="N154" s="101">
        <f t="shared" si="43"/>
        <v>3.4772837067923753E-3</v>
      </c>
      <c r="O154" s="101">
        <f t="shared" si="44"/>
        <v>2.6638563951672536E-3</v>
      </c>
      <c r="P154" s="101">
        <f t="shared" si="45"/>
        <v>-7.9496526213781863E-4</v>
      </c>
      <c r="R154" s="104">
        <f t="shared" si="34"/>
        <v>-2079.3509787022476</v>
      </c>
      <c r="S154" s="104">
        <f t="shared" si="35"/>
        <v>-15079.118726384557</v>
      </c>
      <c r="T154" s="104">
        <f t="shared" si="36"/>
        <v>8320.282326968596</v>
      </c>
      <c r="U154" s="104">
        <f t="shared" si="37"/>
        <v>12181.898700499622</v>
      </c>
      <c r="V154" s="104">
        <f t="shared" si="38"/>
        <v>4403.2351936475034</v>
      </c>
      <c r="W154" s="104">
        <f t="shared" si="46"/>
        <v>7746.9465160289155</v>
      </c>
    </row>
    <row r="155" spans="1:23" ht="13.8">
      <c r="A155" s="4"/>
      <c r="B155" s="7">
        <f t="shared" si="39"/>
        <v>1</v>
      </c>
      <c r="C155" s="32">
        <f t="shared" si="33"/>
        <v>42215</v>
      </c>
      <c r="D155" s="31">
        <f t="shared" si="40"/>
        <v>147</v>
      </c>
      <c r="E155" s="115">
        <v>42215</v>
      </c>
      <c r="F155" s="27">
        <v>1.0954999999999999</v>
      </c>
      <c r="G155" s="27">
        <v>0.70099999999999996</v>
      </c>
      <c r="H155" s="27">
        <v>1.0632999999999999</v>
      </c>
      <c r="I155" s="162">
        <v>8.9429999999999996</v>
      </c>
      <c r="J155" s="162">
        <v>1.5065</v>
      </c>
      <c r="L155" s="101">
        <f t="shared" si="41"/>
        <v>6.8228602179813622E-3</v>
      </c>
      <c r="M155" s="101">
        <f t="shared" si="42"/>
        <v>6.1153571795435607E-3</v>
      </c>
      <c r="N155" s="101">
        <f t="shared" si="43"/>
        <v>-1.0350506687415808E-3</v>
      </c>
      <c r="O155" s="101">
        <f t="shared" si="44"/>
        <v>6.0756576070046774E-3</v>
      </c>
      <c r="P155" s="101">
        <f t="shared" si="45"/>
        <v>2.3867942113876437E-3</v>
      </c>
      <c r="R155" s="104">
        <f t="shared" si="34"/>
        <v>31289.694987824139</v>
      </c>
      <c r="S155" s="104">
        <f t="shared" si="35"/>
        <v>-31016.880975559914</v>
      </c>
      <c r="T155" s="104">
        <f t="shared" si="36"/>
        <v>-2476.6209814360163</v>
      </c>
      <c r="U155" s="104">
        <f t="shared" si="37"/>
        <v>27784.172465799875</v>
      </c>
      <c r="V155" s="104">
        <f t="shared" si="38"/>
        <v>-13220.220772054588</v>
      </c>
      <c r="W155" s="104">
        <f t="shared" si="46"/>
        <v>12360.144724573496</v>
      </c>
    </row>
    <row r="156" spans="1:23" ht="13.8">
      <c r="A156" s="4"/>
      <c r="B156" s="7">
        <f t="shared" si="39"/>
        <v>1</v>
      </c>
      <c r="C156" s="32">
        <f t="shared" si="33"/>
        <v>42216</v>
      </c>
      <c r="D156" s="31">
        <f t="shared" si="40"/>
        <v>148</v>
      </c>
      <c r="E156" s="115">
        <v>42216</v>
      </c>
      <c r="F156" s="27">
        <v>1.0967</v>
      </c>
      <c r="G156" s="27">
        <v>0.70409999999999995</v>
      </c>
      <c r="H156" s="27">
        <v>1.0565</v>
      </c>
      <c r="I156" s="162">
        <v>9.0015000000000001</v>
      </c>
      <c r="J156" s="162">
        <v>1.514</v>
      </c>
      <c r="L156" s="101">
        <f t="shared" si="41"/>
        <v>-1.0947907306420185E-3</v>
      </c>
      <c r="M156" s="101">
        <f t="shared" si="42"/>
        <v>-4.4125044904973678E-3</v>
      </c>
      <c r="N156" s="101">
        <f t="shared" si="43"/>
        <v>6.4157216009289447E-3</v>
      </c>
      <c r="O156" s="101">
        <f t="shared" si="44"/>
        <v>-6.5201267514961303E-3</v>
      </c>
      <c r="P156" s="101">
        <f t="shared" si="45"/>
        <v>-4.9660754270381951E-3</v>
      </c>
      <c r="R156" s="104">
        <f t="shared" si="34"/>
        <v>-5020.7196018770128</v>
      </c>
      <c r="S156" s="104">
        <f t="shared" si="35"/>
        <v>22380.070790255239</v>
      </c>
      <c r="T156" s="104">
        <f t="shared" si="36"/>
        <v>15351.239516835623</v>
      </c>
      <c r="U156" s="104">
        <f t="shared" si="37"/>
        <v>-29816.743779897552</v>
      </c>
      <c r="V156" s="104">
        <f t="shared" si="38"/>
        <v>27506.608321272422</v>
      </c>
      <c r="W156" s="104">
        <f t="shared" si="46"/>
        <v>30400.455246588721</v>
      </c>
    </row>
    <row r="157" spans="1:23" ht="13.8">
      <c r="A157" s="4"/>
      <c r="B157" s="7">
        <f t="shared" si="39"/>
        <v>3</v>
      </c>
      <c r="C157" s="32">
        <f t="shared" si="33"/>
        <v>42219</v>
      </c>
      <c r="D157" s="31">
        <f t="shared" si="40"/>
        <v>149</v>
      </c>
      <c r="E157" s="115">
        <v>42219</v>
      </c>
      <c r="F157" s="27">
        <v>1.0951</v>
      </c>
      <c r="G157" s="27">
        <v>0.70279999999999998</v>
      </c>
      <c r="H157" s="27">
        <v>1.0598000000000001</v>
      </c>
      <c r="I157" s="162">
        <v>9.0005000000000006</v>
      </c>
      <c r="J157" s="162">
        <v>1.5071000000000001</v>
      </c>
      <c r="L157" s="101">
        <f t="shared" si="41"/>
        <v>1.4599874844498366E-3</v>
      </c>
      <c r="M157" s="101">
        <f t="shared" si="42"/>
        <v>1.8480352121452983E-3</v>
      </c>
      <c r="N157" s="101">
        <f t="shared" si="43"/>
        <v>-3.1186530025504341E-3</v>
      </c>
      <c r="O157" s="101">
        <f t="shared" si="44"/>
        <v>1.1109876691787775E-4</v>
      </c>
      <c r="P157" s="101">
        <f t="shared" si="45"/>
        <v>4.5678805717633665E-3</v>
      </c>
      <c r="R157" s="104">
        <f t="shared" si="34"/>
        <v>6695.5150208238983</v>
      </c>
      <c r="S157" s="104">
        <f t="shared" si="35"/>
        <v>-9373.1709417556249</v>
      </c>
      <c r="T157" s="104">
        <f t="shared" si="36"/>
        <v>-7462.167498838844</v>
      </c>
      <c r="U157" s="104">
        <f t="shared" si="37"/>
        <v>508.05813962018425</v>
      </c>
      <c r="V157" s="104">
        <f t="shared" si="38"/>
        <v>-25301.045783910213</v>
      </c>
      <c r="W157" s="104">
        <f t="shared" si="46"/>
        <v>-34932.811064060603</v>
      </c>
    </row>
    <row r="158" spans="1:23" ht="13.8">
      <c r="A158" s="4"/>
      <c r="B158" s="7">
        <f t="shared" si="39"/>
        <v>1</v>
      </c>
      <c r="C158" s="32">
        <f t="shared" si="33"/>
        <v>42220</v>
      </c>
      <c r="D158" s="31">
        <f t="shared" si="40"/>
        <v>150</v>
      </c>
      <c r="E158" s="115">
        <v>42220</v>
      </c>
      <c r="F158" s="27">
        <v>1.0972999999999999</v>
      </c>
      <c r="G158" s="27">
        <v>0.70274999999999999</v>
      </c>
      <c r="H158" s="27">
        <v>1.0640000000000001</v>
      </c>
      <c r="I158" s="162">
        <v>9.0015000000000001</v>
      </c>
      <c r="J158" s="162">
        <v>1.4831000000000001</v>
      </c>
      <c r="L158" s="101">
        <f t="shared" si="41"/>
        <v>-2.0069337150399108E-3</v>
      </c>
      <c r="M158" s="101">
        <f t="shared" si="42"/>
        <v>7.1146526300774296E-5</v>
      </c>
      <c r="N158" s="101">
        <f t="shared" si="43"/>
        <v>-3.9551798429279432E-3</v>
      </c>
      <c r="O158" s="101">
        <f t="shared" si="44"/>
        <v>-1.1109876691789452E-4</v>
      </c>
      <c r="P158" s="101">
        <f t="shared" si="45"/>
        <v>1.6052782677713862E-2</v>
      </c>
      <c r="R158" s="104">
        <f t="shared" si="34"/>
        <v>-9203.8150860664628</v>
      </c>
      <c r="S158" s="104">
        <f t="shared" si="35"/>
        <v>-360.85273080653758</v>
      </c>
      <c r="T158" s="104">
        <f t="shared" si="36"/>
        <v>-9463.7699198412593</v>
      </c>
      <c r="U158" s="104">
        <f t="shared" si="37"/>
        <v>-508.05813962026093</v>
      </c>
      <c r="V158" s="104">
        <f t="shared" si="38"/>
        <v>-88914.800443482221</v>
      </c>
      <c r="W158" s="104">
        <f t="shared" si="46"/>
        <v>-108451.29631981674</v>
      </c>
    </row>
    <row r="159" spans="1:23" ht="13.8">
      <c r="A159" s="4"/>
      <c r="B159" s="7">
        <f t="shared" si="39"/>
        <v>1</v>
      </c>
      <c r="C159" s="32">
        <f t="shared" si="33"/>
        <v>42221</v>
      </c>
      <c r="D159" s="31">
        <f t="shared" si="40"/>
        <v>151</v>
      </c>
      <c r="E159" s="115">
        <v>42221</v>
      </c>
      <c r="F159" s="27">
        <v>1.0883</v>
      </c>
      <c r="G159" s="27">
        <v>0.69630000000000003</v>
      </c>
      <c r="H159" s="27">
        <v>1.0658000000000001</v>
      </c>
      <c r="I159" s="162">
        <v>8.9954999999999998</v>
      </c>
      <c r="J159" s="162">
        <v>1.4755</v>
      </c>
      <c r="L159" s="101">
        <f t="shared" si="41"/>
        <v>8.235771294737437E-3</v>
      </c>
      <c r="M159" s="101">
        <f t="shared" si="42"/>
        <v>9.2206078381402035E-3</v>
      </c>
      <c r="N159" s="101">
        <f t="shared" si="43"/>
        <v>-1.6902999610921802E-3</v>
      </c>
      <c r="O159" s="101">
        <f t="shared" si="44"/>
        <v>6.6677782100319329E-4</v>
      </c>
      <c r="P159" s="101">
        <f t="shared" si="45"/>
        <v>5.1375763649228441E-3</v>
      </c>
      <c r="R159" s="104">
        <f t="shared" si="34"/>
        <v>37769.31720258142</v>
      </c>
      <c r="S159" s="104">
        <f t="shared" si="35"/>
        <v>-46766.60535783384</v>
      </c>
      <c r="T159" s="104">
        <f t="shared" si="36"/>
        <v>-4044.470937496244</v>
      </c>
      <c r="U159" s="104">
        <f t="shared" si="37"/>
        <v>3049.1958522752052</v>
      </c>
      <c r="V159" s="104">
        <f t="shared" si="38"/>
        <v>-28456.53531985154</v>
      </c>
      <c r="W159" s="104">
        <f t="shared" si="46"/>
        <v>-38449.098560325001</v>
      </c>
    </row>
    <row r="160" spans="1:23" ht="13.8">
      <c r="A160" s="4"/>
      <c r="B160" s="7">
        <f t="shared" si="39"/>
        <v>1</v>
      </c>
      <c r="C160" s="32">
        <f t="shared" si="33"/>
        <v>42222</v>
      </c>
      <c r="D160" s="31">
        <f t="shared" si="40"/>
        <v>152</v>
      </c>
      <c r="E160" s="115">
        <v>42222</v>
      </c>
      <c r="F160" s="27">
        <v>1.0885</v>
      </c>
      <c r="G160" s="27">
        <v>0.70140000000000002</v>
      </c>
      <c r="H160" s="27">
        <v>1.0712999999999999</v>
      </c>
      <c r="I160" s="162">
        <v>9.0259999999999998</v>
      </c>
      <c r="J160" s="162">
        <v>1.4849000000000001</v>
      </c>
      <c r="L160" s="101">
        <f t="shared" si="41"/>
        <v>-1.8375597258617207E-4</v>
      </c>
      <c r="M160" s="101">
        <f t="shared" si="42"/>
        <v>-7.2977357575766356E-3</v>
      </c>
      <c r="N160" s="101">
        <f t="shared" si="43"/>
        <v>-5.1471734058304462E-3</v>
      </c>
      <c r="O160" s="101">
        <f t="shared" si="44"/>
        <v>-3.3848491102723356E-3</v>
      </c>
      <c r="P160" s="101">
        <f t="shared" si="45"/>
        <v>-6.3505145190217889E-3</v>
      </c>
      <c r="R160" s="104">
        <f t="shared" si="34"/>
        <v>-842.70645311760723</v>
      </c>
      <c r="S160" s="104">
        <f t="shared" si="35"/>
        <v>37013.864397162921</v>
      </c>
      <c r="T160" s="104">
        <f t="shared" si="36"/>
        <v>-12315.916541040206</v>
      </c>
      <c r="U160" s="104">
        <f t="shared" si="37"/>
        <v>-15479.020960972239</v>
      </c>
      <c r="V160" s="104">
        <f t="shared" si="38"/>
        <v>35174.881670588562</v>
      </c>
      <c r="W160" s="104">
        <f t="shared" si="46"/>
        <v>43551.102112621433</v>
      </c>
    </row>
    <row r="161" spans="1:23" ht="13.8">
      <c r="A161" s="4"/>
      <c r="B161" s="7">
        <f t="shared" si="39"/>
        <v>1</v>
      </c>
      <c r="C161" s="32">
        <f t="shared" si="33"/>
        <v>42223</v>
      </c>
      <c r="D161" s="31">
        <f t="shared" si="40"/>
        <v>153</v>
      </c>
      <c r="E161" s="115">
        <v>42223</v>
      </c>
      <c r="F161" s="27">
        <v>1.0941000000000001</v>
      </c>
      <c r="G161" s="27">
        <v>0.70509999999999995</v>
      </c>
      <c r="H161" s="27">
        <v>1.0738000000000001</v>
      </c>
      <c r="I161" s="162">
        <v>9.0410000000000004</v>
      </c>
      <c r="J161" s="162">
        <v>1.4809000000000001</v>
      </c>
      <c r="L161" s="101">
        <f t="shared" si="41"/>
        <v>-5.131505808142132E-3</v>
      </c>
      <c r="M161" s="101">
        <f t="shared" si="42"/>
        <v>-5.2612990189170837E-3</v>
      </c>
      <c r="N161" s="101">
        <f t="shared" si="43"/>
        <v>-2.3308947199568437E-3</v>
      </c>
      <c r="O161" s="101">
        <f t="shared" si="44"/>
        <v>-1.6604863504199464E-3</v>
      </c>
      <c r="P161" s="101">
        <f t="shared" si="45"/>
        <v>2.6974188585582094E-3</v>
      </c>
      <c r="R161" s="104">
        <f t="shared" si="34"/>
        <v>-23533.129279397752</v>
      </c>
      <c r="S161" s="104">
        <f t="shared" si="35"/>
        <v>26685.127402282247</v>
      </c>
      <c r="T161" s="104">
        <f t="shared" si="36"/>
        <v>-5577.2562090917472</v>
      </c>
      <c r="U161" s="104">
        <f t="shared" si="37"/>
        <v>-7593.4560703329771</v>
      </c>
      <c r="V161" s="104">
        <f t="shared" si="38"/>
        <v>-14940.7404520688</v>
      </c>
      <c r="W161" s="104">
        <f t="shared" si="46"/>
        <v>-24959.454608609027</v>
      </c>
    </row>
    <row r="162" spans="1:23" ht="13.8">
      <c r="A162" s="4"/>
      <c r="B162" s="7">
        <f t="shared" si="39"/>
        <v>3</v>
      </c>
      <c r="C162" s="32">
        <f t="shared" si="33"/>
        <v>42226</v>
      </c>
      <c r="D162" s="31">
        <f t="shared" si="40"/>
        <v>154</v>
      </c>
      <c r="E162" s="115">
        <v>42226</v>
      </c>
      <c r="F162" s="27">
        <v>1.0960000000000001</v>
      </c>
      <c r="G162" s="27">
        <v>0.70709999999999995</v>
      </c>
      <c r="H162" s="27">
        <v>1.08</v>
      </c>
      <c r="I162" s="162">
        <v>9.0259999999999998</v>
      </c>
      <c r="J162" s="162">
        <v>1.4883999999999999</v>
      </c>
      <c r="L162" s="101">
        <f t="shared" si="41"/>
        <v>-1.7350810252166012E-3</v>
      </c>
      <c r="M162" s="101">
        <f t="shared" si="42"/>
        <v>-2.8324618852002435E-3</v>
      </c>
      <c r="N162" s="101">
        <f t="shared" si="43"/>
        <v>-5.7572821297962318E-3</v>
      </c>
      <c r="O162" s="101">
        <f t="shared" si="44"/>
        <v>1.6604863504199243E-3</v>
      </c>
      <c r="P162" s="101">
        <f t="shared" si="45"/>
        <v>-5.0517064290096962E-3</v>
      </c>
      <c r="R162" s="104">
        <f t="shared" si="34"/>
        <v>-7957.0963384401784</v>
      </c>
      <c r="S162" s="104">
        <f t="shared" si="35"/>
        <v>14366.149119620726</v>
      </c>
      <c r="T162" s="104">
        <f t="shared" si="36"/>
        <v>-13775.756249726071</v>
      </c>
      <c r="U162" s="104">
        <f t="shared" si="37"/>
        <v>7593.4560703328762</v>
      </c>
      <c r="V162" s="104">
        <f t="shared" si="38"/>
        <v>27980.910104641222</v>
      </c>
      <c r="W162" s="104">
        <f t="shared" si="46"/>
        <v>28207.662706428575</v>
      </c>
    </row>
    <row r="163" spans="1:23" ht="13.8">
      <c r="A163" s="4"/>
      <c r="B163" s="7">
        <f t="shared" si="39"/>
        <v>1</v>
      </c>
      <c r="C163" s="32">
        <f t="shared" si="33"/>
        <v>42227</v>
      </c>
      <c r="D163" s="31">
        <f t="shared" si="40"/>
        <v>155</v>
      </c>
      <c r="E163" s="115">
        <v>42227</v>
      </c>
      <c r="F163" s="27">
        <v>1.1054999999999999</v>
      </c>
      <c r="G163" s="27">
        <v>0.70879999999999999</v>
      </c>
      <c r="H163" s="27">
        <v>1.0859000000000001</v>
      </c>
      <c r="I163" s="162">
        <v>9.0835000000000008</v>
      </c>
      <c r="J163" s="162">
        <v>1.5092000000000001</v>
      </c>
      <c r="L163" s="101">
        <f t="shared" si="41"/>
        <v>-8.6305327895399905E-3</v>
      </c>
      <c r="M163" s="101">
        <f t="shared" si="42"/>
        <v>-2.4013006806761598E-3</v>
      </c>
      <c r="N163" s="101">
        <f t="shared" si="43"/>
        <v>-5.4480951045893953E-3</v>
      </c>
      <c r="O163" s="101">
        <f t="shared" si="44"/>
        <v>-6.3502794918533691E-3</v>
      </c>
      <c r="P163" s="101">
        <f t="shared" si="45"/>
        <v>-1.3877991617688044E-2</v>
      </c>
      <c r="R163" s="104">
        <f t="shared" si="34"/>
        <v>-39579.696775177137</v>
      </c>
      <c r="S163" s="104">
        <f t="shared" si="35"/>
        <v>12179.314341312534</v>
      </c>
      <c r="T163" s="104">
        <f t="shared" si="36"/>
        <v>-13035.947951504279</v>
      </c>
      <c r="U163" s="104">
        <f t="shared" si="37"/>
        <v>-29040.026943629935</v>
      </c>
      <c r="V163" s="104">
        <f t="shared" si="38"/>
        <v>76868.844487389782</v>
      </c>
      <c r="W163" s="104">
        <f t="shared" si="46"/>
        <v>7392.4871583909699</v>
      </c>
    </row>
    <row r="164" spans="1:23" ht="13.8">
      <c r="A164" s="4"/>
      <c r="B164" s="7">
        <f t="shared" si="39"/>
        <v>1</v>
      </c>
      <c r="C164" s="32">
        <f t="shared" si="33"/>
        <v>42228</v>
      </c>
      <c r="D164" s="31">
        <f t="shared" si="40"/>
        <v>156</v>
      </c>
      <c r="E164" s="115">
        <v>42228</v>
      </c>
      <c r="F164" s="27">
        <v>1.1154999999999999</v>
      </c>
      <c r="G164" s="27">
        <v>0.71489999999999998</v>
      </c>
      <c r="H164" s="27">
        <v>1.0864</v>
      </c>
      <c r="I164" s="162">
        <v>9.0760000000000005</v>
      </c>
      <c r="J164" s="162">
        <v>1.5127999999999999</v>
      </c>
      <c r="L164" s="101">
        <f t="shared" si="41"/>
        <v>-9.0050135750862435E-3</v>
      </c>
      <c r="M164" s="101">
        <f t="shared" si="42"/>
        <v>-8.5692734819349334E-3</v>
      </c>
      <c r="N164" s="101">
        <f t="shared" si="43"/>
        <v>-4.6034158157691268E-4</v>
      </c>
      <c r="O164" s="101">
        <f t="shared" si="44"/>
        <v>8.2601397906749451E-4</v>
      </c>
      <c r="P164" s="101">
        <f t="shared" si="45"/>
        <v>-2.382529254092193E-3</v>
      </c>
      <c r="R164" s="104">
        <f t="shared" si="34"/>
        <v>-41297.068842636814</v>
      </c>
      <c r="S164" s="104">
        <f t="shared" si="35"/>
        <v>43463.05993790472</v>
      </c>
      <c r="T164" s="104">
        <f t="shared" si="36"/>
        <v>-1101.4838731971931</v>
      </c>
      <c r="U164" s="104">
        <f t="shared" si="37"/>
        <v>3777.3877887907133</v>
      </c>
      <c r="V164" s="104">
        <f t="shared" si="38"/>
        <v>13196.597588807272</v>
      </c>
      <c r="W164" s="104">
        <f t="shared" si="46"/>
        <v>18038.492599668698</v>
      </c>
    </row>
    <row r="165" spans="1:23" ht="13.8">
      <c r="A165" s="4"/>
      <c r="B165" s="7">
        <f t="shared" si="39"/>
        <v>1</v>
      </c>
      <c r="C165" s="32">
        <f t="shared" si="33"/>
        <v>42229</v>
      </c>
      <c r="D165" s="31">
        <f t="shared" si="40"/>
        <v>157</v>
      </c>
      <c r="E165" s="115">
        <v>42229</v>
      </c>
      <c r="F165" s="27">
        <v>1.1109</v>
      </c>
      <c r="G165" s="27">
        <v>0.71060000000000001</v>
      </c>
      <c r="H165" s="27">
        <v>1.0849</v>
      </c>
      <c r="I165" s="162">
        <v>9.0745000000000005</v>
      </c>
      <c r="J165" s="162">
        <v>1.5121</v>
      </c>
      <c r="L165" s="101">
        <f t="shared" si="41"/>
        <v>4.13223728491037E-3</v>
      </c>
      <c r="M165" s="101">
        <f t="shared" si="42"/>
        <v>6.0329891858794098E-3</v>
      </c>
      <c r="N165" s="101">
        <f t="shared" si="43"/>
        <v>1.381660976026736E-3</v>
      </c>
      <c r="O165" s="101">
        <f t="shared" si="44"/>
        <v>1.6528470327711506E-4</v>
      </c>
      <c r="P165" s="101">
        <f t="shared" si="45"/>
        <v>4.6282522562428481E-4</v>
      </c>
      <c r="R165" s="104">
        <f t="shared" si="34"/>
        <v>18950.475333116847</v>
      </c>
      <c r="S165" s="104">
        <f t="shared" si="35"/>
        <v>-30599.113348801715</v>
      </c>
      <c r="T165" s="104">
        <f t="shared" si="36"/>
        <v>3305.9739641726724</v>
      </c>
      <c r="U165" s="104">
        <f t="shared" si="37"/>
        <v>755.85212315378374</v>
      </c>
      <c r="V165" s="104">
        <f t="shared" si="38"/>
        <v>-2563.543866679539</v>
      </c>
      <c r="W165" s="104">
        <f t="shared" si="46"/>
        <v>-10150.355795037951</v>
      </c>
    </row>
    <row r="166" spans="1:23" ht="13.8">
      <c r="A166" s="4"/>
      <c r="B166" s="7">
        <f t="shared" si="39"/>
        <v>1</v>
      </c>
      <c r="C166" s="32">
        <f t="shared" si="33"/>
        <v>42230</v>
      </c>
      <c r="D166" s="31">
        <f t="shared" si="40"/>
        <v>158</v>
      </c>
      <c r="E166" s="115">
        <v>42230</v>
      </c>
      <c r="F166" s="27">
        <v>1.1171</v>
      </c>
      <c r="G166" s="27">
        <v>0.71450000000000002</v>
      </c>
      <c r="H166" s="27">
        <v>1.0874999999999999</v>
      </c>
      <c r="I166" s="162">
        <v>9.1374999999999993</v>
      </c>
      <c r="J166" s="162">
        <v>1.5122</v>
      </c>
      <c r="L166" s="101">
        <f t="shared" si="41"/>
        <v>-5.5655439891259236E-3</v>
      </c>
      <c r="M166" s="101">
        <f t="shared" si="42"/>
        <v>-5.4733137829954068E-3</v>
      </c>
      <c r="N166" s="101">
        <f t="shared" si="43"/>
        <v>-2.3936671344341512E-3</v>
      </c>
      <c r="O166" s="101">
        <f t="shared" si="44"/>
        <v>-6.918542861578455E-3</v>
      </c>
      <c r="P166" s="101">
        <f t="shared" si="45"/>
        <v>-6.613100554605005E-5</v>
      </c>
      <c r="R166" s="104">
        <f t="shared" si="34"/>
        <v>-25523.632068867322</v>
      </c>
      <c r="S166" s="104">
        <f t="shared" si="35"/>
        <v>27760.458982991255</v>
      </c>
      <c r="T166" s="104">
        <f t="shared" si="36"/>
        <v>-5727.4551157200676</v>
      </c>
      <c r="U166" s="104">
        <f t="shared" si="37"/>
        <v>-31638.713125720813</v>
      </c>
      <c r="V166" s="104">
        <f t="shared" si="38"/>
        <v>366.29320157788703</v>
      </c>
      <c r="W166" s="104">
        <f t="shared" si="46"/>
        <v>-34763.048125739064</v>
      </c>
    </row>
    <row r="167" spans="1:23" ht="13.8">
      <c r="A167" s="4"/>
      <c r="B167" s="7">
        <f t="shared" si="39"/>
        <v>3</v>
      </c>
      <c r="C167" s="32">
        <f t="shared" si="33"/>
        <v>42233</v>
      </c>
      <c r="D167" s="31">
        <f t="shared" si="40"/>
        <v>159</v>
      </c>
      <c r="E167" s="115">
        <v>42233</v>
      </c>
      <c r="F167" s="27">
        <v>1.1100000000000001</v>
      </c>
      <c r="G167" s="27">
        <v>0.71050000000000002</v>
      </c>
      <c r="H167" s="27">
        <v>1.0841000000000001</v>
      </c>
      <c r="I167" s="162">
        <v>9.1585000000000001</v>
      </c>
      <c r="J167" s="162">
        <v>1.5096000000000001</v>
      </c>
      <c r="L167" s="101">
        <f t="shared" si="41"/>
        <v>6.3760262704226868E-3</v>
      </c>
      <c r="M167" s="101">
        <f t="shared" si="42"/>
        <v>5.6140498327666988E-3</v>
      </c>
      <c r="N167" s="101">
        <f t="shared" si="43"/>
        <v>3.1313342955929051E-3</v>
      </c>
      <c r="O167" s="101">
        <f t="shared" si="44"/>
        <v>-2.2955847422378188E-3</v>
      </c>
      <c r="P167" s="101">
        <f t="shared" si="45"/>
        <v>1.7208290698290296E-3</v>
      </c>
      <c r="R167" s="104">
        <f t="shared" si="34"/>
        <v>29240.510704014654</v>
      </c>
      <c r="S167" s="104">
        <f t="shared" si="35"/>
        <v>-28474.267379879111</v>
      </c>
      <c r="T167" s="104">
        <f t="shared" si="36"/>
        <v>7492.5107055718117</v>
      </c>
      <c r="U167" s="104">
        <f t="shared" si="37"/>
        <v>-10497.780901060116</v>
      </c>
      <c r="V167" s="104">
        <f t="shared" si="38"/>
        <v>-9531.5046875711923</v>
      </c>
      <c r="W167" s="104">
        <f t="shared" si="46"/>
        <v>-11770.531558923954</v>
      </c>
    </row>
    <row r="168" spans="1:23" ht="13.8">
      <c r="A168" s="4"/>
      <c r="B168" s="7">
        <f t="shared" si="39"/>
        <v>1</v>
      </c>
      <c r="C168" s="32">
        <f t="shared" si="33"/>
        <v>42234</v>
      </c>
      <c r="D168" s="31">
        <f t="shared" si="40"/>
        <v>160</v>
      </c>
      <c r="E168" s="115">
        <v>42234</v>
      </c>
      <c r="F168" s="27">
        <v>1.1060000000000001</v>
      </c>
      <c r="G168" s="27">
        <v>0.70420000000000005</v>
      </c>
      <c r="H168" s="27">
        <v>1.0798000000000001</v>
      </c>
      <c r="I168" s="162">
        <v>9.1555</v>
      </c>
      <c r="J168" s="162">
        <v>1.5065</v>
      </c>
      <c r="L168" s="101">
        <f t="shared" si="41"/>
        <v>3.6101122240997934E-3</v>
      </c>
      <c r="M168" s="101">
        <f t="shared" si="42"/>
        <v>8.9065408162032501E-3</v>
      </c>
      <c r="N168" s="101">
        <f t="shared" si="43"/>
        <v>3.9743108830594866E-3</v>
      </c>
      <c r="O168" s="101">
        <f t="shared" si="44"/>
        <v>3.2761821850308174E-4</v>
      </c>
      <c r="P168" s="101">
        <f t="shared" si="45"/>
        <v>2.0556354839846276E-3</v>
      </c>
      <c r="R168" s="104">
        <f t="shared" si="34"/>
        <v>16556.005363586144</v>
      </c>
      <c r="S168" s="104">
        <f t="shared" si="35"/>
        <v>-45173.668240382569</v>
      </c>
      <c r="T168" s="104">
        <f t="shared" si="36"/>
        <v>9509.5457806926697</v>
      </c>
      <c r="U168" s="104">
        <f t="shared" si="37"/>
        <v>1498.2083709479059</v>
      </c>
      <c r="V168" s="104">
        <f t="shared" si="38"/>
        <v>-11385.964820715062</v>
      </c>
      <c r="W168" s="104">
        <f t="shared" si="46"/>
        <v>-28995.873545870912</v>
      </c>
    </row>
    <row r="169" spans="1:23" ht="13.8">
      <c r="A169" s="4"/>
      <c r="B169" s="7">
        <f t="shared" si="39"/>
        <v>1</v>
      </c>
      <c r="C169" s="32">
        <f t="shared" si="33"/>
        <v>42235</v>
      </c>
      <c r="D169" s="31">
        <f t="shared" si="40"/>
        <v>161</v>
      </c>
      <c r="E169" s="115">
        <v>42235</v>
      </c>
      <c r="F169" s="27">
        <v>1.1041000000000001</v>
      </c>
      <c r="G169" s="27">
        <v>0.70489999999999997</v>
      </c>
      <c r="H169" s="27">
        <v>1.0754999999999999</v>
      </c>
      <c r="I169" s="162">
        <v>9.1679999999999993</v>
      </c>
      <c r="J169" s="162">
        <v>1.5025999999999999</v>
      </c>
      <c r="L169" s="101">
        <f t="shared" si="41"/>
        <v>1.719379637188722E-3</v>
      </c>
      <c r="M169" s="101">
        <f t="shared" si="42"/>
        <v>-9.9354205887767859E-4</v>
      </c>
      <c r="N169" s="101">
        <f t="shared" si="43"/>
        <v>3.9901690764019898E-3</v>
      </c>
      <c r="O169" s="101">
        <f t="shared" si="44"/>
        <v>-1.3643683727521858E-3</v>
      </c>
      <c r="P169" s="101">
        <f t="shared" si="45"/>
        <v>2.5921386352957066E-3</v>
      </c>
      <c r="R169" s="104">
        <f t="shared" si="34"/>
        <v>7885.0896394046276</v>
      </c>
      <c r="S169" s="104">
        <f t="shared" si="35"/>
        <v>5039.2111007850881</v>
      </c>
      <c r="T169" s="104">
        <f t="shared" si="36"/>
        <v>9547.4905263421388</v>
      </c>
      <c r="U169" s="104">
        <f t="shared" si="37"/>
        <v>-6239.2992869981981</v>
      </c>
      <c r="V169" s="104">
        <f t="shared" si="38"/>
        <v>-14357.603544906493</v>
      </c>
      <c r="W169" s="104">
        <f t="shared" si="46"/>
        <v>1874.8884346271643</v>
      </c>
    </row>
    <row r="170" spans="1:23" ht="13.8">
      <c r="A170" s="4"/>
      <c r="B170" s="7">
        <f t="shared" si="39"/>
        <v>1</v>
      </c>
      <c r="C170" s="32">
        <f t="shared" si="33"/>
        <v>42236</v>
      </c>
      <c r="D170" s="31">
        <f t="shared" si="40"/>
        <v>162</v>
      </c>
      <c r="E170" s="115">
        <v>42236</v>
      </c>
      <c r="F170" s="27">
        <v>1.1183000000000001</v>
      </c>
      <c r="G170" s="27">
        <v>0.71379999999999999</v>
      </c>
      <c r="H170" s="27">
        <v>1.0771999999999999</v>
      </c>
      <c r="I170" s="162">
        <v>9.2324999999999999</v>
      </c>
      <c r="J170" s="162">
        <v>1.5286999999999999</v>
      </c>
      <c r="L170" s="101">
        <f t="shared" si="41"/>
        <v>-1.2779151589051302E-2</v>
      </c>
      <c r="M170" s="101">
        <f t="shared" si="42"/>
        <v>-1.2546862276230114E-2</v>
      </c>
      <c r="N170" s="101">
        <f t="shared" si="43"/>
        <v>-1.5794122296591056E-3</v>
      </c>
      <c r="O170" s="101">
        <f t="shared" si="44"/>
        <v>-7.0107077721975218E-3</v>
      </c>
      <c r="P170" s="101">
        <f t="shared" si="45"/>
        <v>-1.7220760071928239E-2</v>
      </c>
      <c r="R170" s="104">
        <f t="shared" si="34"/>
        <v>-58605.297873578049</v>
      </c>
      <c r="S170" s="104">
        <f t="shared" si="35"/>
        <v>63637.25329738119</v>
      </c>
      <c r="T170" s="104">
        <f t="shared" si="36"/>
        <v>-3779.1439438091743</v>
      </c>
      <c r="U170" s="104">
        <f t="shared" si="37"/>
        <v>-32060.186147667093</v>
      </c>
      <c r="V170" s="104">
        <f t="shared" si="38"/>
        <v>95384.113522344604</v>
      </c>
      <c r="W170" s="104">
        <f t="shared" si="46"/>
        <v>64576.738854671479</v>
      </c>
    </row>
    <row r="171" spans="1:23" ht="13.8">
      <c r="A171" s="4"/>
      <c r="B171" s="7">
        <f t="shared" si="39"/>
        <v>1</v>
      </c>
      <c r="C171" s="32">
        <f t="shared" si="33"/>
        <v>42237</v>
      </c>
      <c r="D171" s="31">
        <f t="shared" si="40"/>
        <v>163</v>
      </c>
      <c r="E171" s="115">
        <v>42237</v>
      </c>
      <c r="F171" s="27">
        <v>1.1281000000000001</v>
      </c>
      <c r="G171" s="27">
        <v>0.7198</v>
      </c>
      <c r="H171" s="27">
        <v>1.0765</v>
      </c>
      <c r="I171" s="162">
        <v>9.2744999999999997</v>
      </c>
      <c r="J171" s="162">
        <v>1.5384</v>
      </c>
      <c r="L171" s="101">
        <f t="shared" si="41"/>
        <v>-8.7251265767319848E-3</v>
      </c>
      <c r="M171" s="101">
        <f t="shared" si="42"/>
        <v>-8.3705845888704025E-3</v>
      </c>
      <c r="N171" s="101">
        <f t="shared" si="43"/>
        <v>6.5004413302615336E-4</v>
      </c>
      <c r="O171" s="101">
        <f t="shared" si="44"/>
        <v>-4.5388309400148028E-3</v>
      </c>
      <c r="P171" s="101">
        <f t="shared" si="45"/>
        <v>-6.3252142675816131E-3</v>
      </c>
      <c r="R171" s="104">
        <f t="shared" si="34"/>
        <v>-40013.504687756118</v>
      </c>
      <c r="S171" s="104">
        <f t="shared" si="35"/>
        <v>42455.316715977606</v>
      </c>
      <c r="T171" s="104">
        <f t="shared" si="36"/>
        <v>1555.395293516689</v>
      </c>
      <c r="U171" s="104">
        <f t="shared" si="37"/>
        <v>-20756.215999579905</v>
      </c>
      <c r="V171" s="104">
        <f t="shared" si="38"/>
        <v>35034.746040951199</v>
      </c>
      <c r="W171" s="104">
        <f t="shared" si="46"/>
        <v>18275.737363109471</v>
      </c>
    </row>
    <row r="172" spans="1:23" ht="13.8">
      <c r="A172" s="4"/>
      <c r="B172" s="7">
        <f t="shared" si="39"/>
        <v>3</v>
      </c>
      <c r="C172" s="32">
        <f t="shared" si="33"/>
        <v>42240</v>
      </c>
      <c r="D172" s="31">
        <f t="shared" si="40"/>
        <v>164</v>
      </c>
      <c r="E172" s="115">
        <v>42240</v>
      </c>
      <c r="F172" s="27">
        <v>1.1496999999999999</v>
      </c>
      <c r="G172" s="27">
        <v>0.73019999999999996</v>
      </c>
      <c r="H172" s="27">
        <v>1.0777000000000001</v>
      </c>
      <c r="I172" s="162">
        <v>9.3689999999999998</v>
      </c>
      <c r="J172" s="162">
        <v>1.5903</v>
      </c>
      <c r="L172" s="101">
        <f t="shared" si="41"/>
        <v>-1.8966237148819735E-2</v>
      </c>
      <c r="M172" s="101">
        <f t="shared" si="42"/>
        <v>-1.4345073576606117E-2</v>
      </c>
      <c r="N172" s="101">
        <f t="shared" si="43"/>
        <v>-1.1141027983684348E-3</v>
      </c>
      <c r="O172" s="101">
        <f t="shared" si="44"/>
        <v>-1.0137668284455116E-2</v>
      </c>
      <c r="P172" s="101">
        <f t="shared" si="45"/>
        <v>-3.3179762387300207E-2</v>
      </c>
      <c r="R172" s="104">
        <f t="shared" si="34"/>
        <v>-86979.324871598874</v>
      </c>
      <c r="S172" s="104">
        <f t="shared" si="35"/>
        <v>72757.719074791792</v>
      </c>
      <c r="T172" s="104">
        <f t="shared" si="36"/>
        <v>-2665.7732314404525</v>
      </c>
      <c r="U172" s="104">
        <f t="shared" si="37"/>
        <v>-46359.874475420496</v>
      </c>
      <c r="V172" s="104">
        <f t="shared" si="38"/>
        <v>183779.4736687422</v>
      </c>
      <c r="W172" s="104">
        <f t="shared" si="46"/>
        <v>120532.22016507416</v>
      </c>
    </row>
    <row r="173" spans="1:23" ht="13.8">
      <c r="A173" s="4"/>
      <c r="B173" s="7">
        <f t="shared" si="39"/>
        <v>1</v>
      </c>
      <c r="C173" s="32">
        <f t="shared" si="33"/>
        <v>42241</v>
      </c>
      <c r="D173" s="31">
        <f t="shared" si="40"/>
        <v>165</v>
      </c>
      <c r="E173" s="115">
        <v>42241</v>
      </c>
      <c r="F173" s="27">
        <v>1.1506000000000001</v>
      </c>
      <c r="G173" s="27">
        <v>0.72899999999999998</v>
      </c>
      <c r="H173" s="27">
        <v>1.0833999999999999</v>
      </c>
      <c r="I173" s="162">
        <v>9.3885000000000005</v>
      </c>
      <c r="J173" s="162">
        <v>1.5936999999999999</v>
      </c>
      <c r="L173" s="101">
        <f t="shared" si="41"/>
        <v>-7.8250666949863869E-4</v>
      </c>
      <c r="M173" s="101">
        <f t="shared" si="42"/>
        <v>1.644737212878245E-3</v>
      </c>
      <c r="N173" s="101">
        <f t="shared" si="43"/>
        <v>-5.2751036210122804E-3</v>
      </c>
      <c r="O173" s="101">
        <f t="shared" si="44"/>
        <v>-2.0791690816776261E-3</v>
      </c>
      <c r="P173" s="101">
        <f t="shared" si="45"/>
        <v>-2.135679203717772E-3</v>
      </c>
      <c r="R173" s="104">
        <f t="shared" si="34"/>
        <v>-3588.5822415096409</v>
      </c>
      <c r="S173" s="104">
        <f t="shared" si="35"/>
        <v>-8342.0504919266732</v>
      </c>
      <c r="T173" s="104">
        <f t="shared" si="36"/>
        <v>-12622.021995243878</v>
      </c>
      <c r="U173" s="104">
        <f t="shared" si="37"/>
        <v>-9508.1053093394694</v>
      </c>
      <c r="V173" s="104">
        <f t="shared" si="38"/>
        <v>11829.319191711886</v>
      </c>
      <c r="W173" s="104">
        <f t="shared" si="46"/>
        <v>-22231.440846307782</v>
      </c>
    </row>
    <row r="174" spans="1:23" ht="13.8">
      <c r="A174" s="4"/>
      <c r="B174" s="7">
        <f t="shared" si="39"/>
        <v>1</v>
      </c>
      <c r="C174" s="32">
        <f t="shared" si="33"/>
        <v>42242</v>
      </c>
      <c r="D174" s="31">
        <f t="shared" si="40"/>
        <v>166</v>
      </c>
      <c r="E174" s="115">
        <v>42242</v>
      </c>
      <c r="F174" s="27">
        <v>1.1402000000000001</v>
      </c>
      <c r="G174" s="27">
        <v>0.73140000000000005</v>
      </c>
      <c r="H174" s="27">
        <v>1.0778000000000001</v>
      </c>
      <c r="I174" s="162">
        <v>9.5020000000000007</v>
      </c>
      <c r="J174" s="162">
        <v>1.5963000000000001</v>
      </c>
      <c r="L174" s="101">
        <f t="shared" si="41"/>
        <v>9.0798598317115512E-3</v>
      </c>
      <c r="M174" s="101">
        <f t="shared" si="42"/>
        <v>-3.2867737066228091E-3</v>
      </c>
      <c r="N174" s="101">
        <f t="shared" si="43"/>
        <v>5.1823177244020762E-3</v>
      </c>
      <c r="O174" s="101">
        <f t="shared" si="44"/>
        <v>-1.2016766714000841E-2</v>
      </c>
      <c r="P174" s="101">
        <f t="shared" si="45"/>
        <v>-1.6300944048454615E-3</v>
      </c>
      <c r="R174" s="104">
        <f t="shared" si="34"/>
        <v>41640.31441208499</v>
      </c>
      <c r="S174" s="104">
        <f t="shared" si="35"/>
        <v>16670.403029431647</v>
      </c>
      <c r="T174" s="104">
        <f t="shared" si="36"/>
        <v>12400.008227931818</v>
      </c>
      <c r="U174" s="104">
        <f t="shared" si="37"/>
        <v>-54953.050428344446</v>
      </c>
      <c r="V174" s="104">
        <f t="shared" si="38"/>
        <v>9028.9342116423977</v>
      </c>
      <c r="W174" s="104">
        <f t="shared" si="46"/>
        <v>24786.609452746405</v>
      </c>
    </row>
    <row r="175" spans="1:23" ht="13.8">
      <c r="A175" s="4"/>
      <c r="B175" s="7">
        <f t="shared" si="39"/>
        <v>1</v>
      </c>
      <c r="C175" s="32">
        <f t="shared" si="33"/>
        <v>42243</v>
      </c>
      <c r="D175" s="31">
        <f t="shared" si="40"/>
        <v>167</v>
      </c>
      <c r="E175" s="115">
        <v>42243</v>
      </c>
      <c r="F175" s="27">
        <v>1.1284000000000001</v>
      </c>
      <c r="G175" s="27">
        <v>0.73119999999999996</v>
      </c>
      <c r="H175" s="27">
        <v>1.0770999999999999</v>
      </c>
      <c r="I175" s="162">
        <v>9.4024999999999999</v>
      </c>
      <c r="J175" s="162">
        <v>1.579</v>
      </c>
      <c r="L175" s="101">
        <f t="shared" si="41"/>
        <v>1.0402985469640295E-2</v>
      </c>
      <c r="M175" s="101">
        <f t="shared" si="42"/>
        <v>2.7348557534069578E-4</v>
      </c>
      <c r="N175" s="101">
        <f t="shared" si="43"/>
        <v>6.4968214267200751E-4</v>
      </c>
      <c r="O175" s="101">
        <f t="shared" si="44"/>
        <v>1.0526691402375192E-2</v>
      </c>
      <c r="P175" s="101">
        <f t="shared" si="45"/>
        <v>1.0896716014791179E-2</v>
      </c>
      <c r="R175" s="104">
        <f t="shared" si="34"/>
        <v>47708.179840758457</v>
      </c>
      <c r="S175" s="104">
        <f t="shared" si="35"/>
        <v>-1387.1094181138274</v>
      </c>
      <c r="T175" s="104">
        <f t="shared" si="36"/>
        <v>1554.5291398749112</v>
      </c>
      <c r="U175" s="104">
        <f t="shared" si="37"/>
        <v>48138.889373991005</v>
      </c>
      <c r="V175" s="104">
        <f t="shared" si="38"/>
        <v>-60355.8491631207</v>
      </c>
      <c r="W175" s="104">
        <f t="shared" si="46"/>
        <v>35658.639773389848</v>
      </c>
    </row>
    <row r="176" spans="1:23" ht="13.8">
      <c r="A176" s="4"/>
      <c r="B176" s="7">
        <f t="shared" si="39"/>
        <v>1</v>
      </c>
      <c r="C176" s="32">
        <f t="shared" si="33"/>
        <v>42244</v>
      </c>
      <c r="D176" s="31">
        <f t="shared" si="40"/>
        <v>168</v>
      </c>
      <c r="E176" s="115">
        <v>42244</v>
      </c>
      <c r="F176" s="27">
        <v>1.1268</v>
      </c>
      <c r="G176" s="27">
        <v>0.73209999999999997</v>
      </c>
      <c r="H176" s="27">
        <v>1.0807</v>
      </c>
      <c r="I176" s="162">
        <v>9.34</v>
      </c>
      <c r="J176" s="162">
        <v>1.5789</v>
      </c>
      <c r="L176" s="101">
        <f t="shared" si="41"/>
        <v>1.4189431256238292E-3</v>
      </c>
      <c r="M176" s="101">
        <f t="shared" si="42"/>
        <v>-1.230096512656715E-3</v>
      </c>
      <c r="N176" s="101">
        <f t="shared" si="43"/>
        <v>-3.3367349523954707E-3</v>
      </c>
      <c r="O176" s="101">
        <f t="shared" si="44"/>
        <v>6.6693591216032567E-3</v>
      </c>
      <c r="P176" s="101">
        <f t="shared" si="45"/>
        <v>6.3333227799093091E-5</v>
      </c>
      <c r="R176" s="104">
        <f t="shared" si="34"/>
        <v>6507.2852421671478</v>
      </c>
      <c r="S176" s="104">
        <f t="shared" si="35"/>
        <v>6239.0071424041316</v>
      </c>
      <c r="T176" s="104">
        <f t="shared" si="36"/>
        <v>-7983.9838204642947</v>
      </c>
      <c r="U176" s="104">
        <f t="shared" si="37"/>
        <v>30499.18808086609</v>
      </c>
      <c r="V176" s="104">
        <f t="shared" si="38"/>
        <v>-350.79658301335286</v>
      </c>
      <c r="W176" s="104">
        <f t="shared" si="46"/>
        <v>34910.700061959717</v>
      </c>
    </row>
    <row r="177" spans="1:23" ht="13.8">
      <c r="A177" s="4"/>
      <c r="B177" s="7">
        <f t="shared" si="39"/>
        <v>3</v>
      </c>
      <c r="C177" s="32">
        <f t="shared" si="33"/>
        <v>42247</v>
      </c>
      <c r="D177" s="31">
        <f t="shared" si="40"/>
        <v>169</v>
      </c>
      <c r="E177" s="115">
        <v>42247</v>
      </c>
      <c r="F177" s="27">
        <v>1.1214999999999999</v>
      </c>
      <c r="G177" s="27">
        <v>0.72753000000000001</v>
      </c>
      <c r="H177" s="27">
        <v>1.0825</v>
      </c>
      <c r="I177" s="162">
        <v>9.3584999999999994</v>
      </c>
      <c r="J177" s="162">
        <v>1.5752999999999999</v>
      </c>
      <c r="L177" s="101">
        <f t="shared" si="41"/>
        <v>4.7146820419546572E-3</v>
      </c>
      <c r="M177" s="101">
        <f t="shared" si="42"/>
        <v>6.2618813437735994E-3</v>
      </c>
      <c r="N177" s="101">
        <f t="shared" si="43"/>
        <v>-1.6642015675249926E-3</v>
      </c>
      <c r="O177" s="101">
        <f t="shared" si="44"/>
        <v>-1.9787689960624058E-3</v>
      </c>
      <c r="P177" s="101">
        <f t="shared" si="45"/>
        <v>2.2826717159195975E-3</v>
      </c>
      <c r="R177" s="104">
        <f t="shared" si="34"/>
        <v>21621.571942592022</v>
      </c>
      <c r="S177" s="104">
        <f t="shared" si="35"/>
        <v>-31760.046489615092</v>
      </c>
      <c r="T177" s="104">
        <f t="shared" si="36"/>
        <v>-3982.0239181934535</v>
      </c>
      <c r="U177" s="104">
        <f t="shared" si="37"/>
        <v>-9048.9725742922747</v>
      </c>
      <c r="V177" s="104">
        <f t="shared" si="38"/>
        <v>-12643.49640643593</v>
      </c>
      <c r="W177" s="104">
        <f t="shared" si="46"/>
        <v>-35812.967445944727</v>
      </c>
    </row>
    <row r="178" spans="1:23" ht="13.8">
      <c r="A178" s="4"/>
      <c r="B178" s="7">
        <f t="shared" si="39"/>
        <v>1</v>
      </c>
      <c r="C178" s="32">
        <f t="shared" si="33"/>
        <v>42248</v>
      </c>
      <c r="D178" s="31">
        <f t="shared" si="40"/>
        <v>170</v>
      </c>
      <c r="E178" s="115">
        <v>42248</v>
      </c>
      <c r="F178" s="27">
        <v>1.1235999999999999</v>
      </c>
      <c r="G178" s="27">
        <v>0.73280000000000001</v>
      </c>
      <c r="H178" s="27">
        <v>1.0825</v>
      </c>
      <c r="I178" s="162">
        <v>9.3559999999999999</v>
      </c>
      <c r="J178" s="162">
        <v>1.5955999999999999</v>
      </c>
      <c r="L178" s="101">
        <f t="shared" si="41"/>
        <v>-1.8707412698256353E-3</v>
      </c>
      <c r="M178" s="101">
        <f t="shared" si="42"/>
        <v>-7.217578051097219E-3</v>
      </c>
      <c r="N178" s="101">
        <f t="shared" si="43"/>
        <v>0</v>
      </c>
      <c r="O178" s="101">
        <f t="shared" si="44"/>
        <v>2.6717251488104723E-4</v>
      </c>
      <c r="P178" s="101">
        <f t="shared" si="45"/>
        <v>-1.2804110719328269E-2</v>
      </c>
      <c r="R178" s="104">
        <f t="shared" si="34"/>
        <v>-8579.23537400233</v>
      </c>
      <c r="S178" s="104">
        <f t="shared" si="35"/>
        <v>36607.307270873942</v>
      </c>
      <c r="T178" s="104">
        <f t="shared" si="36"/>
        <v>0</v>
      </c>
      <c r="U178" s="104">
        <f t="shared" si="37"/>
        <v>1221.7882757280902</v>
      </c>
      <c r="V178" s="104">
        <f t="shared" si="38"/>
        <v>70920.722738361976</v>
      </c>
      <c r="W178" s="104">
        <f t="shared" si="46"/>
        <v>100170.58291096168</v>
      </c>
    </row>
    <row r="179" spans="1:23" ht="13.8">
      <c r="A179" s="4"/>
      <c r="B179" s="7">
        <f t="shared" si="39"/>
        <v>1</v>
      </c>
      <c r="C179" s="32">
        <f t="shared" si="33"/>
        <v>42249</v>
      </c>
      <c r="D179" s="31">
        <f t="shared" si="40"/>
        <v>171</v>
      </c>
      <c r="E179" s="115">
        <v>42249</v>
      </c>
      <c r="F179" s="27">
        <v>1.1254999999999999</v>
      </c>
      <c r="G179" s="27">
        <v>0.7369</v>
      </c>
      <c r="H179" s="27">
        <v>1.0867</v>
      </c>
      <c r="I179" s="162">
        <v>9.3015000000000008</v>
      </c>
      <c r="J179" s="162">
        <v>1.6061000000000001</v>
      </c>
      <c r="L179" s="101">
        <f t="shared" si="41"/>
        <v>-1.6895651166983626E-3</v>
      </c>
      <c r="M179" s="101">
        <f t="shared" si="42"/>
        <v>-5.5793844130331395E-3</v>
      </c>
      <c r="N179" s="101">
        <f t="shared" si="43"/>
        <v>-3.8724001921609584E-3</v>
      </c>
      <c r="O179" s="101">
        <f t="shared" si="44"/>
        <v>5.8421712460272612E-3</v>
      </c>
      <c r="P179" s="101">
        <f t="shared" si="45"/>
        <v>-6.5590390376000819E-3</v>
      </c>
      <c r="R179" s="104">
        <f t="shared" si="34"/>
        <v>-7748.3599948644996</v>
      </c>
      <c r="S179" s="104">
        <f t="shared" si="35"/>
        <v>28298.44556501598</v>
      </c>
      <c r="T179" s="104">
        <f t="shared" si="36"/>
        <v>-9265.69863104656</v>
      </c>
      <c r="U179" s="104">
        <f t="shared" si="37"/>
        <v>26716.432026587278</v>
      </c>
      <c r="V179" s="104">
        <f t="shared" si="38"/>
        <v>36329.878678222791</v>
      </c>
      <c r="W179" s="104">
        <f t="shared" si="46"/>
        <v>74330.697643914988</v>
      </c>
    </row>
    <row r="180" spans="1:23" ht="13.8">
      <c r="A180" s="4"/>
      <c r="B180" s="7">
        <f t="shared" si="39"/>
        <v>1</v>
      </c>
      <c r="C180" s="32">
        <f t="shared" si="33"/>
        <v>42250</v>
      </c>
      <c r="D180" s="31">
        <f t="shared" si="40"/>
        <v>172</v>
      </c>
      <c r="E180" s="115">
        <v>42250</v>
      </c>
      <c r="F180" s="27">
        <v>1.1229</v>
      </c>
      <c r="G180" s="27">
        <v>0.73450000000000004</v>
      </c>
      <c r="H180" s="27">
        <v>1.0903</v>
      </c>
      <c r="I180" s="162">
        <v>9.2729999999999997</v>
      </c>
      <c r="J180" s="162">
        <v>1.6034999999999999</v>
      </c>
      <c r="L180" s="101">
        <f t="shared" si="41"/>
        <v>2.3127567682938569E-3</v>
      </c>
      <c r="M180" s="101">
        <f t="shared" si="42"/>
        <v>3.2622021590214779E-3</v>
      </c>
      <c r="N180" s="101">
        <f t="shared" si="43"/>
        <v>-3.3073066435301418E-3</v>
      </c>
      <c r="O180" s="101">
        <f t="shared" si="44"/>
        <v>3.0687256578165209E-3</v>
      </c>
      <c r="P180" s="101">
        <f t="shared" si="45"/>
        <v>1.6201399356421456E-3</v>
      </c>
      <c r="R180" s="104">
        <f t="shared" si="34"/>
        <v>10606.32220930227</v>
      </c>
      <c r="S180" s="104">
        <f t="shared" si="35"/>
        <v>-16545.776986347002</v>
      </c>
      <c r="T180" s="104">
        <f t="shared" si="36"/>
        <v>-7913.5691350917768</v>
      </c>
      <c r="U180" s="104">
        <f t="shared" si="37"/>
        <v>14033.378515059851</v>
      </c>
      <c r="V180" s="104">
        <f t="shared" si="38"/>
        <v>-8973.7973758362023</v>
      </c>
      <c r="W180" s="104">
        <f t="shared" si="46"/>
        <v>-8793.4427729128602</v>
      </c>
    </row>
    <row r="181" spans="1:23" ht="13.8">
      <c r="A181" s="4"/>
      <c r="B181" s="7">
        <f t="shared" si="39"/>
        <v>1</v>
      </c>
      <c r="C181" s="32">
        <f t="shared" si="33"/>
        <v>42251</v>
      </c>
      <c r="D181" s="31">
        <f t="shared" si="40"/>
        <v>173</v>
      </c>
      <c r="E181" s="115">
        <v>42251</v>
      </c>
      <c r="F181" s="27">
        <v>1.1137999999999999</v>
      </c>
      <c r="G181" s="27">
        <v>0.73150000000000004</v>
      </c>
      <c r="H181" s="27">
        <v>1.0839000000000001</v>
      </c>
      <c r="I181" s="162">
        <v>9.2164999999999999</v>
      </c>
      <c r="J181" s="162">
        <v>1.5948</v>
      </c>
      <c r="L181" s="101">
        <f t="shared" si="41"/>
        <v>8.1370324229249284E-3</v>
      </c>
      <c r="M181" s="101">
        <f t="shared" si="42"/>
        <v>4.0927751537529851E-3</v>
      </c>
      <c r="N181" s="101">
        <f t="shared" si="43"/>
        <v>5.8872398906317106E-3</v>
      </c>
      <c r="O181" s="101">
        <f t="shared" si="44"/>
        <v>6.1115958639977484E-3</v>
      </c>
      <c r="P181" s="101">
        <f t="shared" si="45"/>
        <v>5.4404036260095158E-3</v>
      </c>
      <c r="R181" s="104">
        <f t="shared" si="34"/>
        <v>37316.499896678979</v>
      </c>
      <c r="S181" s="104">
        <f t="shared" si="35"/>
        <v>-20758.414607135051</v>
      </c>
      <c r="T181" s="104">
        <f t="shared" si="36"/>
        <v>14086.713120636465</v>
      </c>
      <c r="U181" s="104">
        <f t="shared" si="37"/>
        <v>27948.51924025677</v>
      </c>
      <c r="V181" s="104">
        <f t="shared" si="38"/>
        <v>-30133.866037456592</v>
      </c>
      <c r="W181" s="104">
        <f t="shared" si="46"/>
        <v>28459.451612980574</v>
      </c>
    </row>
    <row r="182" spans="1:23" ht="13.8">
      <c r="A182" s="4"/>
      <c r="B182" s="7">
        <f t="shared" si="39"/>
        <v>3</v>
      </c>
      <c r="C182" s="32">
        <f t="shared" si="33"/>
        <v>42254</v>
      </c>
      <c r="D182" s="31">
        <f t="shared" si="40"/>
        <v>174</v>
      </c>
      <c r="E182" s="115">
        <v>42254</v>
      </c>
      <c r="F182" s="27">
        <v>1.1146</v>
      </c>
      <c r="G182" s="27">
        <v>0.73035000000000005</v>
      </c>
      <c r="H182" s="27">
        <v>1.0871</v>
      </c>
      <c r="I182" s="162">
        <v>9.2645</v>
      </c>
      <c r="J182" s="162">
        <v>1.6062000000000001</v>
      </c>
      <c r="L182" s="101">
        <f t="shared" si="41"/>
        <v>-7.1800397986786083E-4</v>
      </c>
      <c r="M182" s="101">
        <f t="shared" si="42"/>
        <v>1.5733491633593024E-3</v>
      </c>
      <c r="N182" s="101">
        <f t="shared" si="43"/>
        <v>-2.9479523882503353E-3</v>
      </c>
      <c r="O182" s="101">
        <f t="shared" si="44"/>
        <v>-5.1945357862409596E-3</v>
      </c>
      <c r="P182" s="101">
        <f t="shared" si="45"/>
        <v>-7.1228042471618951E-3</v>
      </c>
      <c r="R182" s="104">
        <f t="shared" si="34"/>
        <v>-3292.7723582700196</v>
      </c>
      <c r="S182" s="104">
        <f t="shared" si="35"/>
        <v>-7979.9727636766802</v>
      </c>
      <c r="T182" s="104">
        <f t="shared" si="36"/>
        <v>-7053.7230277738327</v>
      </c>
      <c r="U182" s="104">
        <f t="shared" si="37"/>
        <v>-23754.774791504649</v>
      </c>
      <c r="V182" s="104">
        <f t="shared" si="38"/>
        <v>39452.519288984819</v>
      </c>
      <c r="W182" s="104">
        <f t="shared" si="46"/>
        <v>-2628.7236522403618</v>
      </c>
    </row>
    <row r="183" spans="1:23" ht="13.8">
      <c r="A183" s="4"/>
      <c r="B183" s="7">
        <f t="shared" si="39"/>
        <v>1</v>
      </c>
      <c r="C183" s="32">
        <f t="shared" si="33"/>
        <v>42255</v>
      </c>
      <c r="D183" s="31">
        <f t="shared" si="40"/>
        <v>175</v>
      </c>
      <c r="E183" s="115">
        <v>42255</v>
      </c>
      <c r="F183" s="27">
        <v>1.1162000000000001</v>
      </c>
      <c r="G183" s="27">
        <v>0.72440000000000004</v>
      </c>
      <c r="H183" s="27">
        <v>1.0920000000000001</v>
      </c>
      <c r="I183" s="162">
        <v>9.2245000000000008</v>
      </c>
      <c r="J183" s="162">
        <v>1.5975999999999999</v>
      </c>
      <c r="L183" s="101">
        <f t="shared" si="41"/>
        <v>-1.4344632188972068E-3</v>
      </c>
      <c r="M183" s="101">
        <f t="shared" si="42"/>
        <v>8.1801452875613911E-3</v>
      </c>
      <c r="N183" s="101">
        <f t="shared" si="43"/>
        <v>-4.4972770948957562E-3</v>
      </c>
      <c r="O183" s="101">
        <f t="shared" si="44"/>
        <v>4.3269038246492031E-3</v>
      </c>
      <c r="P183" s="101">
        <f t="shared" si="45"/>
        <v>5.368637652756381E-3</v>
      </c>
      <c r="R183" s="104">
        <f t="shared" si="34"/>
        <v>-6578.4605219166488</v>
      </c>
      <c r="S183" s="104">
        <f t="shared" si="35"/>
        <v>-41489.415139283228</v>
      </c>
      <c r="T183" s="104">
        <f t="shared" si="36"/>
        <v>-10760.874949331839</v>
      </c>
      <c r="U183" s="104">
        <f t="shared" si="37"/>
        <v>19787.066665570579</v>
      </c>
      <c r="V183" s="104">
        <f t="shared" si="38"/>
        <v>-29736.361298337833</v>
      </c>
      <c r="W183" s="104">
        <f t="shared" si="46"/>
        <v>-68778.04524329897</v>
      </c>
    </row>
    <row r="184" spans="1:23" ht="13.8">
      <c r="A184" s="4"/>
      <c r="B184" s="7">
        <f t="shared" si="39"/>
        <v>1</v>
      </c>
      <c r="C184" s="32">
        <f t="shared" si="33"/>
        <v>42256</v>
      </c>
      <c r="D184" s="31">
        <f t="shared" si="40"/>
        <v>176</v>
      </c>
      <c r="E184" s="115">
        <v>42256</v>
      </c>
      <c r="F184" s="27">
        <v>1.1138999999999999</v>
      </c>
      <c r="G184" s="27">
        <v>0.72509999999999997</v>
      </c>
      <c r="H184" s="27">
        <v>1.0892999999999999</v>
      </c>
      <c r="I184" s="162">
        <v>9.1999999999999993</v>
      </c>
      <c r="J184" s="162">
        <v>1.5860000000000001</v>
      </c>
      <c r="L184" s="101">
        <f t="shared" si="41"/>
        <v>2.0626885031893708E-3</v>
      </c>
      <c r="M184" s="101">
        <f t="shared" si="42"/>
        <v>-9.65850368288627E-4</v>
      </c>
      <c r="N184" s="101">
        <f t="shared" si="43"/>
        <v>2.4755892164507621E-3</v>
      </c>
      <c r="O184" s="101">
        <f t="shared" si="44"/>
        <v>2.6595038606885874E-3</v>
      </c>
      <c r="P184" s="101">
        <f t="shared" si="45"/>
        <v>7.2873799068119737E-3</v>
      </c>
      <c r="R184" s="104">
        <f t="shared" si="34"/>
        <v>9459.5070187121983</v>
      </c>
      <c r="S184" s="104">
        <f t="shared" si="35"/>
        <v>4898.7597999378086</v>
      </c>
      <c r="T184" s="104">
        <f t="shared" si="36"/>
        <v>5923.4744539925941</v>
      </c>
      <c r="U184" s="104">
        <f t="shared" si="37"/>
        <v>12161.994424050734</v>
      </c>
      <c r="V184" s="104">
        <f t="shared" si="38"/>
        <v>-40364.087845628681</v>
      </c>
      <c r="W184" s="104">
        <f t="shared" si="46"/>
        <v>-7920.3521489353443</v>
      </c>
    </row>
    <row r="185" spans="1:23" ht="13.8">
      <c r="A185" s="4"/>
      <c r="B185" s="7">
        <f t="shared" si="39"/>
        <v>1</v>
      </c>
      <c r="C185" s="32">
        <f t="shared" si="33"/>
        <v>42257</v>
      </c>
      <c r="D185" s="31">
        <f t="shared" si="40"/>
        <v>177</v>
      </c>
      <c r="E185" s="115">
        <v>42257</v>
      </c>
      <c r="F185" s="27">
        <v>1.1185</v>
      </c>
      <c r="G185" s="27">
        <v>0.72655000000000003</v>
      </c>
      <c r="H185" s="27">
        <v>1.0923</v>
      </c>
      <c r="I185" s="162">
        <v>9.1760000000000002</v>
      </c>
      <c r="J185" s="162">
        <v>1.5831</v>
      </c>
      <c r="L185" s="101">
        <f t="shared" si="41"/>
        <v>-4.1211310790403534E-3</v>
      </c>
      <c r="M185" s="101">
        <f t="shared" si="42"/>
        <v>-1.9977273891579887E-3</v>
      </c>
      <c r="N185" s="101">
        <f t="shared" si="43"/>
        <v>-2.7502767610977381E-3</v>
      </c>
      <c r="O185" s="101">
        <f t="shared" si="44"/>
        <v>2.6121042279249611E-3</v>
      </c>
      <c r="P185" s="101">
        <f t="shared" si="45"/>
        <v>1.8301731150616013E-3</v>
      </c>
      <c r="R185" s="104">
        <f t="shared" si="34"/>
        <v>-18899.542178539101</v>
      </c>
      <c r="S185" s="104">
        <f t="shared" si="35"/>
        <v>10132.404507524487</v>
      </c>
      <c r="T185" s="104">
        <f t="shared" si="36"/>
        <v>-6580.7340036520827</v>
      </c>
      <c r="U185" s="104">
        <f t="shared" si="37"/>
        <v>11945.234419339173</v>
      </c>
      <c r="V185" s="104">
        <f t="shared" si="38"/>
        <v>-10137.150708994925</v>
      </c>
      <c r="W185" s="104">
        <f t="shared" si="46"/>
        <v>-13539.78796432245</v>
      </c>
    </row>
    <row r="186" spans="1:23" ht="13.8">
      <c r="A186" s="4"/>
      <c r="B186" s="7">
        <f t="shared" si="39"/>
        <v>1</v>
      </c>
      <c r="C186" s="32">
        <f t="shared" si="33"/>
        <v>42258</v>
      </c>
      <c r="D186" s="31">
        <f t="shared" si="40"/>
        <v>178</v>
      </c>
      <c r="E186" s="115">
        <v>42258</v>
      </c>
      <c r="F186" s="27">
        <v>1.1268</v>
      </c>
      <c r="G186" s="27">
        <v>0.73060000000000003</v>
      </c>
      <c r="H186" s="27">
        <v>1.1031</v>
      </c>
      <c r="I186" s="162">
        <v>9.2710000000000008</v>
      </c>
      <c r="J186" s="162">
        <v>1.5954999999999999</v>
      </c>
      <c r="L186" s="101">
        <f t="shared" si="41"/>
        <v>-7.3932550720332358E-3</v>
      </c>
      <c r="M186" s="101">
        <f t="shared" si="42"/>
        <v>-5.5588105944771983E-3</v>
      </c>
      <c r="N186" s="101">
        <f t="shared" si="43"/>
        <v>-9.8388331258384819E-3</v>
      </c>
      <c r="O186" s="101">
        <f t="shared" si="44"/>
        <v>-1.0299868797775814E-2</v>
      </c>
      <c r="P186" s="101">
        <f t="shared" si="45"/>
        <v>-7.8022166385662865E-3</v>
      </c>
      <c r="R186" s="104">
        <f t="shared" si="34"/>
        <v>-33905.530639692151</v>
      </c>
      <c r="S186" s="104">
        <f t="shared" si="35"/>
        <v>28194.095865950647</v>
      </c>
      <c r="T186" s="104">
        <f t="shared" si="36"/>
        <v>-23541.901172746326</v>
      </c>
      <c r="U186" s="104">
        <f t="shared" si="37"/>
        <v>-47101.62250133753</v>
      </c>
      <c r="V186" s="104">
        <f t="shared" si="38"/>
        <v>43215.718381215585</v>
      </c>
      <c r="W186" s="104">
        <f t="shared" si="46"/>
        <v>-33139.240066609782</v>
      </c>
    </row>
    <row r="187" spans="1:23" ht="13.8">
      <c r="A187" s="4"/>
      <c r="B187" s="7">
        <f t="shared" si="39"/>
        <v>3</v>
      </c>
      <c r="C187" s="32">
        <f t="shared" si="33"/>
        <v>42261</v>
      </c>
      <c r="D187" s="31">
        <f t="shared" si="40"/>
        <v>179</v>
      </c>
      <c r="E187" s="115">
        <v>42261</v>
      </c>
      <c r="F187" s="27">
        <v>1.1305000000000001</v>
      </c>
      <c r="G187" s="27">
        <v>0.73340000000000005</v>
      </c>
      <c r="H187" s="27">
        <v>1.0979000000000001</v>
      </c>
      <c r="I187" s="162">
        <v>9.2569999999999997</v>
      </c>
      <c r="J187" s="162">
        <v>1.5873999999999999</v>
      </c>
      <c r="L187" s="101">
        <f t="shared" si="41"/>
        <v>-3.2782557158070429E-3</v>
      </c>
      <c r="M187" s="101">
        <f t="shared" si="42"/>
        <v>-3.8251412760434891E-3</v>
      </c>
      <c r="N187" s="101">
        <f t="shared" si="43"/>
        <v>4.7251337346492332E-3</v>
      </c>
      <c r="O187" s="101">
        <f t="shared" si="44"/>
        <v>1.5112265397712636E-3</v>
      </c>
      <c r="P187" s="101">
        <f t="shared" si="45"/>
        <v>5.0897090615230813E-3</v>
      </c>
      <c r="R187" s="104">
        <f t="shared" si="34"/>
        <v>-15034.108594128855</v>
      </c>
      <c r="S187" s="104">
        <f t="shared" si="35"/>
        <v>19400.984797849149</v>
      </c>
      <c r="T187" s="104">
        <f t="shared" si="36"/>
        <v>11306.079693230091</v>
      </c>
      <c r="U187" s="104">
        <f t="shared" si="37"/>
        <v>6910.8862829087393</v>
      </c>
      <c r="V187" s="104">
        <f t="shared" si="38"/>
        <v>-28191.402986410914</v>
      </c>
      <c r="W187" s="104">
        <f t="shared" si="46"/>
        <v>-5607.5608065517918</v>
      </c>
    </row>
    <row r="188" spans="1:23" ht="13.8">
      <c r="A188" s="4"/>
      <c r="B188" s="7">
        <f t="shared" si="39"/>
        <v>1</v>
      </c>
      <c r="C188" s="32">
        <f t="shared" si="33"/>
        <v>42262</v>
      </c>
      <c r="D188" s="31">
        <f t="shared" si="40"/>
        <v>180</v>
      </c>
      <c r="E188" s="115">
        <v>42262</v>
      </c>
      <c r="F188" s="27">
        <v>1.1319999999999999</v>
      </c>
      <c r="G188" s="27">
        <v>0.73460000000000003</v>
      </c>
      <c r="H188" s="27">
        <v>1.0971</v>
      </c>
      <c r="I188" s="162">
        <v>9.2565000000000008</v>
      </c>
      <c r="J188" s="162">
        <v>1.5885</v>
      </c>
      <c r="L188" s="101">
        <f t="shared" si="41"/>
        <v>-1.3259670451036057E-3</v>
      </c>
      <c r="M188" s="101">
        <f t="shared" si="42"/>
        <v>-1.6348777483412959E-3</v>
      </c>
      <c r="N188" s="101">
        <f t="shared" si="43"/>
        <v>7.2892941724159329E-4</v>
      </c>
      <c r="O188" s="101">
        <f t="shared" si="44"/>
        <v>5.4014637979959119E-5</v>
      </c>
      <c r="P188" s="101">
        <f t="shared" si="45"/>
        <v>-6.9271705279578795E-4</v>
      </c>
      <c r="R188" s="104">
        <f t="shared" si="34"/>
        <v>-6080.8961461434428</v>
      </c>
      <c r="S188" s="104">
        <f t="shared" si="35"/>
        <v>8292.043627397441</v>
      </c>
      <c r="T188" s="104">
        <f t="shared" si="36"/>
        <v>1744.1483235997789</v>
      </c>
      <c r="U188" s="104">
        <f t="shared" si="37"/>
        <v>247.01063068180449</v>
      </c>
      <c r="V188" s="104">
        <f t="shared" si="38"/>
        <v>3836.8923164109196</v>
      </c>
      <c r="W188" s="104">
        <f t="shared" si="46"/>
        <v>8039.1987519465019</v>
      </c>
    </row>
    <row r="189" spans="1:23" ht="13.8">
      <c r="A189" s="4"/>
      <c r="B189" s="7">
        <f t="shared" si="39"/>
        <v>1</v>
      </c>
      <c r="C189" s="32">
        <f t="shared" si="33"/>
        <v>42263</v>
      </c>
      <c r="D189" s="31">
        <f t="shared" si="40"/>
        <v>181</v>
      </c>
      <c r="E189" s="115">
        <v>42263</v>
      </c>
      <c r="F189" s="27">
        <v>1.1228</v>
      </c>
      <c r="G189" s="27">
        <v>0.72665000000000002</v>
      </c>
      <c r="H189" s="27">
        <v>1.0943000000000001</v>
      </c>
      <c r="I189" s="162">
        <v>9.2385000000000002</v>
      </c>
      <c r="J189" s="162">
        <v>1.5677000000000001</v>
      </c>
      <c r="L189" s="101">
        <f t="shared" si="41"/>
        <v>8.1604142754007052E-3</v>
      </c>
      <c r="M189" s="101">
        <f t="shared" si="42"/>
        <v>1.0881202313387395E-2</v>
      </c>
      <c r="N189" s="101">
        <f t="shared" si="43"/>
        <v>2.5554453990478394E-3</v>
      </c>
      <c r="O189" s="101">
        <f t="shared" si="44"/>
        <v>1.9464726340236548E-3</v>
      </c>
      <c r="P189" s="101">
        <f t="shared" si="45"/>
        <v>1.3180597635085323E-2</v>
      </c>
      <c r="R189" s="104">
        <f t="shared" si="34"/>
        <v>37423.729270994641</v>
      </c>
      <c r="S189" s="104">
        <f t="shared" si="35"/>
        <v>-55189.083338303797</v>
      </c>
      <c r="T189" s="104">
        <f t="shared" si="36"/>
        <v>6114.5506044556059</v>
      </c>
      <c r="U189" s="104">
        <f t="shared" si="37"/>
        <v>8901.2802994892918</v>
      </c>
      <c r="V189" s="104">
        <f t="shared" si="38"/>
        <v>-73006.047112097775</v>
      </c>
      <c r="W189" s="104">
        <f t="shared" si="46"/>
        <v>-75755.570275462029</v>
      </c>
    </row>
    <row r="190" spans="1:23" ht="13.8">
      <c r="A190" s="4"/>
      <c r="B190" s="7">
        <f t="shared" si="39"/>
        <v>1</v>
      </c>
      <c r="C190" s="32">
        <f t="shared" si="33"/>
        <v>42264</v>
      </c>
      <c r="D190" s="31">
        <f t="shared" si="40"/>
        <v>182</v>
      </c>
      <c r="E190" s="115">
        <v>42264</v>
      </c>
      <c r="F190" s="27">
        <v>1.1312</v>
      </c>
      <c r="G190" s="27">
        <v>0.72865000000000002</v>
      </c>
      <c r="H190" s="27">
        <v>1.095</v>
      </c>
      <c r="I190" s="162">
        <v>9.2164999999999999</v>
      </c>
      <c r="J190" s="162">
        <v>1.5775999999999999</v>
      </c>
      <c r="L190" s="101">
        <f t="shared" si="41"/>
        <v>-7.4534506545808907E-3</v>
      </c>
      <c r="M190" s="101">
        <f t="shared" si="42"/>
        <v>-2.7485759075261407E-3</v>
      </c>
      <c r="N190" s="101">
        <f t="shared" si="43"/>
        <v>-6.394738262037558E-4</v>
      </c>
      <c r="O190" s="101">
        <f t="shared" si="44"/>
        <v>2.3841788589792651E-3</v>
      </c>
      <c r="P190" s="101">
        <f t="shared" si="45"/>
        <v>-6.2951277738854464E-3</v>
      </c>
      <c r="R190" s="104">
        <f t="shared" si="34"/>
        <v>-34181.588093216793</v>
      </c>
      <c r="S190" s="104">
        <f t="shared" si="35"/>
        <v>13940.682330249916</v>
      </c>
      <c r="T190" s="104">
        <f t="shared" si="36"/>
        <v>-1530.1031561874177</v>
      </c>
      <c r="U190" s="104">
        <f t="shared" si="37"/>
        <v>10902.924570802408</v>
      </c>
      <c r="V190" s="104">
        <f t="shared" si="38"/>
        <v>34868.099881419454</v>
      </c>
      <c r="W190" s="104">
        <f t="shared" si="46"/>
        <v>24000.01553306757</v>
      </c>
    </row>
    <row r="191" spans="1:23" ht="13.8">
      <c r="A191" s="4"/>
      <c r="B191" s="7">
        <f t="shared" si="39"/>
        <v>1</v>
      </c>
      <c r="C191" s="32">
        <f t="shared" si="33"/>
        <v>42265</v>
      </c>
      <c r="D191" s="31">
        <f t="shared" si="40"/>
        <v>183</v>
      </c>
      <c r="E191" s="115">
        <v>42265</v>
      </c>
      <c r="F191" s="27">
        <v>1.1418999999999999</v>
      </c>
      <c r="G191" s="27">
        <v>0.7298</v>
      </c>
      <c r="H191" s="27">
        <v>1.0912999999999999</v>
      </c>
      <c r="I191" s="162">
        <v>9.2370000000000001</v>
      </c>
      <c r="J191" s="162">
        <v>1.5709</v>
      </c>
      <c r="L191" s="101">
        <f t="shared" si="41"/>
        <v>-9.4145255652940251E-3</v>
      </c>
      <c r="M191" s="101">
        <f t="shared" si="42"/>
        <v>-1.577017022641587E-3</v>
      </c>
      <c r="N191" s="101">
        <f t="shared" si="43"/>
        <v>3.3847171315569916E-3</v>
      </c>
      <c r="O191" s="101">
        <f t="shared" si="44"/>
        <v>-2.221801656381799E-3</v>
      </c>
      <c r="P191" s="101">
        <f t="shared" si="45"/>
        <v>4.2560013424768799E-3</v>
      </c>
      <c r="R191" s="104">
        <f t="shared" si="34"/>
        <v>-43175.094312613306</v>
      </c>
      <c r="S191" s="104">
        <f t="shared" si="35"/>
        <v>7998.5760196196497</v>
      </c>
      <c r="T191" s="104">
        <f t="shared" si="36"/>
        <v>8098.793341616456</v>
      </c>
      <c r="U191" s="104">
        <f t="shared" si="37"/>
        <v>-10160.368539290566</v>
      </c>
      <c r="V191" s="104">
        <f t="shared" si="38"/>
        <v>-23573.577095694956</v>
      </c>
      <c r="W191" s="104">
        <f t="shared" si="46"/>
        <v>-60811.670586362721</v>
      </c>
    </row>
    <row r="192" spans="1:23" ht="13.8">
      <c r="A192" s="4"/>
      <c r="B192" s="7">
        <f t="shared" si="39"/>
        <v>3</v>
      </c>
      <c r="C192" s="32">
        <f t="shared" si="33"/>
        <v>42268</v>
      </c>
      <c r="D192" s="31">
        <f t="shared" si="40"/>
        <v>184</v>
      </c>
      <c r="E192" s="115">
        <v>42268</v>
      </c>
      <c r="F192" s="27">
        <v>1.125</v>
      </c>
      <c r="G192" s="27">
        <v>0.72430000000000005</v>
      </c>
      <c r="H192" s="27">
        <v>1.0906</v>
      </c>
      <c r="I192" s="162">
        <v>9.2204999999999995</v>
      </c>
      <c r="J192" s="162">
        <v>1.5692999999999999</v>
      </c>
      <c r="L192" s="101">
        <f t="shared" si="41"/>
        <v>1.4910506069081677E-2</v>
      </c>
      <c r="M192" s="101">
        <f t="shared" si="42"/>
        <v>7.5648528010669163E-3</v>
      </c>
      <c r="N192" s="101">
        <f t="shared" si="43"/>
        <v>6.4164262708281817E-4</v>
      </c>
      <c r="O192" s="101">
        <f t="shared" si="44"/>
        <v>1.7878915774362828E-3</v>
      </c>
      <c r="P192" s="101">
        <f t="shared" si="45"/>
        <v>1.0190434612190305E-3</v>
      </c>
      <c r="R192" s="104">
        <f t="shared" si="34"/>
        <v>68379.707646084556</v>
      </c>
      <c r="S192" s="104">
        <f t="shared" si="35"/>
        <v>-38368.672841090949</v>
      </c>
      <c r="T192" s="104">
        <f t="shared" si="36"/>
        <v>1535.292561811563</v>
      </c>
      <c r="U192" s="104">
        <f t="shared" si="37"/>
        <v>8176.0841625390212</v>
      </c>
      <c r="V192" s="104">
        <f t="shared" si="38"/>
        <v>-5644.3825233687994</v>
      </c>
      <c r="W192" s="104">
        <f t="shared" si="46"/>
        <v>34078.029005975397</v>
      </c>
    </row>
    <row r="193" spans="1:23" ht="13.8">
      <c r="A193" s="4"/>
      <c r="B193" s="7">
        <f t="shared" si="39"/>
        <v>1</v>
      </c>
      <c r="C193" s="32">
        <f t="shared" si="33"/>
        <v>42269</v>
      </c>
      <c r="D193" s="31">
        <f t="shared" si="40"/>
        <v>185</v>
      </c>
      <c r="E193" s="115">
        <v>42269</v>
      </c>
      <c r="F193" s="27">
        <v>1.1154999999999999</v>
      </c>
      <c r="G193" s="27">
        <v>0.72230000000000005</v>
      </c>
      <c r="H193" s="27">
        <v>1.0860000000000001</v>
      </c>
      <c r="I193" s="162">
        <v>9.2144999999999992</v>
      </c>
      <c r="J193" s="162">
        <v>1.5731999999999999</v>
      </c>
      <c r="L193" s="101">
        <f t="shared" si="41"/>
        <v>8.4803007659333494E-3</v>
      </c>
      <c r="M193" s="101">
        <f t="shared" si="42"/>
        <v>2.7651061444791698E-3</v>
      </c>
      <c r="N193" s="101">
        <f t="shared" si="43"/>
        <v>4.226781998080336E-3</v>
      </c>
      <c r="O193" s="101">
        <f t="shared" si="44"/>
        <v>6.509357430820249E-4</v>
      </c>
      <c r="P193" s="101">
        <f t="shared" si="45"/>
        <v>-2.4821015129793556E-3</v>
      </c>
      <c r="R193" s="104">
        <f t="shared" si="34"/>
        <v>38890.731437199545</v>
      </c>
      <c r="S193" s="104">
        <f t="shared" si="35"/>
        <v>-14024.523122703542</v>
      </c>
      <c r="T193" s="104">
        <f t="shared" si="36"/>
        <v>10113.646893372877</v>
      </c>
      <c r="U193" s="104">
        <f t="shared" si="37"/>
        <v>2976.749533925909</v>
      </c>
      <c r="V193" s="104">
        <f t="shared" si="38"/>
        <v>13748.118636989784</v>
      </c>
      <c r="W193" s="104">
        <f t="shared" si="46"/>
        <v>51704.723378784576</v>
      </c>
    </row>
    <row r="194" spans="1:23" ht="13.8">
      <c r="A194" s="4"/>
      <c r="B194" s="7">
        <f t="shared" si="39"/>
        <v>1</v>
      </c>
      <c r="C194" s="32">
        <f t="shared" si="33"/>
        <v>42270</v>
      </c>
      <c r="D194" s="31">
        <f t="shared" si="40"/>
        <v>186</v>
      </c>
      <c r="E194" s="115">
        <v>42270</v>
      </c>
      <c r="F194" s="27">
        <v>1.115</v>
      </c>
      <c r="G194" s="27">
        <v>0.72970000000000002</v>
      </c>
      <c r="H194" s="27">
        <v>1.0882000000000001</v>
      </c>
      <c r="I194" s="162">
        <v>9.2370000000000001</v>
      </c>
      <c r="J194" s="162">
        <v>1.5812999999999999</v>
      </c>
      <c r="L194" s="101">
        <f t="shared" si="41"/>
        <v>4.4832997836800496E-4</v>
      </c>
      <c r="M194" s="101">
        <f t="shared" si="42"/>
        <v>-1.0192925714773246E-2</v>
      </c>
      <c r="N194" s="101">
        <f t="shared" si="43"/>
        <v>-2.023733557944149E-3</v>
      </c>
      <c r="O194" s="101">
        <f t="shared" si="44"/>
        <v>-2.4388273205183252E-3</v>
      </c>
      <c r="P194" s="101">
        <f t="shared" si="45"/>
        <v>-5.1355319716164015E-3</v>
      </c>
      <c r="R194" s="104">
        <f t="shared" si="34"/>
        <v>2056.0450938247536</v>
      </c>
      <c r="S194" s="104">
        <f t="shared" si="35"/>
        <v>51698.168137325847</v>
      </c>
      <c r="T194" s="104">
        <f t="shared" si="36"/>
        <v>-4842.295301866021</v>
      </c>
      <c r="U194" s="104">
        <f t="shared" si="37"/>
        <v>-11152.83369646501</v>
      </c>
      <c r="V194" s="104">
        <f t="shared" si="38"/>
        <v>28445.211624357755</v>
      </c>
      <c r="W194" s="104">
        <f t="shared" si="46"/>
        <v>66204.29585717732</v>
      </c>
    </row>
    <row r="195" spans="1:23" ht="13.8">
      <c r="A195" s="4"/>
      <c r="B195" s="7">
        <f t="shared" si="39"/>
        <v>1</v>
      </c>
      <c r="C195" s="32">
        <f t="shared" si="33"/>
        <v>42271</v>
      </c>
      <c r="D195" s="31">
        <f t="shared" si="40"/>
        <v>187</v>
      </c>
      <c r="E195" s="115">
        <v>42271</v>
      </c>
      <c r="F195" s="27">
        <v>1.1241000000000001</v>
      </c>
      <c r="G195" s="27">
        <v>0.73870000000000002</v>
      </c>
      <c r="H195" s="27">
        <v>1.0928</v>
      </c>
      <c r="I195" s="162">
        <v>9.4629999999999992</v>
      </c>
      <c r="J195" s="162">
        <v>1.6147</v>
      </c>
      <c r="L195" s="101">
        <f t="shared" si="41"/>
        <v>-8.1283105735323463E-3</v>
      </c>
      <c r="M195" s="101">
        <f t="shared" si="42"/>
        <v>-1.2258393763117716E-2</v>
      </c>
      <c r="N195" s="101">
        <f t="shared" si="43"/>
        <v>-4.2182547647006338E-3</v>
      </c>
      <c r="O195" s="101">
        <f t="shared" si="44"/>
        <v>-2.4172299915622582E-2</v>
      </c>
      <c r="P195" s="101">
        <f t="shared" si="45"/>
        <v>-2.0901887358304557E-2</v>
      </c>
      <c r="R195" s="104">
        <f t="shared" si="34"/>
        <v>-37276.501421185611</v>
      </c>
      <c r="S195" s="104">
        <f t="shared" si="35"/>
        <v>62174.150934965815</v>
      </c>
      <c r="T195" s="104">
        <f t="shared" si="36"/>
        <v>-10093.243326919992</v>
      </c>
      <c r="U195" s="104">
        <f t="shared" si="37"/>
        <v>-110540.68434936092</v>
      </c>
      <c r="V195" s="104">
        <f t="shared" si="38"/>
        <v>115773.51918779404</v>
      </c>
      <c r="W195" s="104">
        <f t="shared" si="46"/>
        <v>20037.241025293333</v>
      </c>
    </row>
    <row r="196" spans="1:23" ht="13.8">
      <c r="A196" s="4"/>
      <c r="B196" s="7">
        <f t="shared" si="39"/>
        <v>1</v>
      </c>
      <c r="C196" s="32">
        <f t="shared" si="33"/>
        <v>42272</v>
      </c>
      <c r="D196" s="31">
        <f t="shared" si="40"/>
        <v>188</v>
      </c>
      <c r="E196" s="115">
        <v>42272</v>
      </c>
      <c r="F196" s="27">
        <v>1.1151</v>
      </c>
      <c r="G196" s="27">
        <v>0.73475000000000001</v>
      </c>
      <c r="H196" s="27">
        <v>1.0922000000000001</v>
      </c>
      <c r="I196" s="162">
        <v>9.5129999999999999</v>
      </c>
      <c r="J196" s="162">
        <v>1.5894999999999999</v>
      </c>
      <c r="L196" s="101">
        <f t="shared" si="41"/>
        <v>8.038628496435312E-3</v>
      </c>
      <c r="M196" s="101">
        <f t="shared" si="42"/>
        <v>5.3615792356652486E-3</v>
      </c>
      <c r="N196" s="101">
        <f t="shared" si="43"/>
        <v>5.491990984721703E-4</v>
      </c>
      <c r="O196" s="101">
        <f t="shared" si="44"/>
        <v>-5.2698266982244106E-3</v>
      </c>
      <c r="P196" s="101">
        <f t="shared" si="45"/>
        <v>1.5729679536717976E-2</v>
      </c>
      <c r="R196" s="104">
        <f t="shared" si="34"/>
        <v>36865.218652876021</v>
      </c>
      <c r="S196" s="104">
        <f t="shared" si="35"/>
        <v>-27193.745207548909</v>
      </c>
      <c r="T196" s="104">
        <f t="shared" si="36"/>
        <v>1314.0979966861023</v>
      </c>
      <c r="U196" s="104">
        <f t="shared" si="37"/>
        <v>-24099.08248936501</v>
      </c>
      <c r="V196" s="104">
        <f t="shared" si="38"/>
        <v>-87125.163601005333</v>
      </c>
      <c r="W196" s="104">
        <f t="shared" si="46"/>
        <v>-100238.67464835713</v>
      </c>
    </row>
    <row r="197" spans="1:23" ht="13.8">
      <c r="A197" s="4"/>
      <c r="B197" s="7">
        <f t="shared" si="39"/>
        <v>3</v>
      </c>
      <c r="C197" s="32">
        <f t="shared" si="33"/>
        <v>42275</v>
      </c>
      <c r="D197" s="31">
        <f t="shared" si="40"/>
        <v>189</v>
      </c>
      <c r="E197" s="115">
        <v>42275</v>
      </c>
      <c r="F197" s="27">
        <v>1.117</v>
      </c>
      <c r="G197" s="27">
        <v>0.73519999999999996</v>
      </c>
      <c r="H197" s="27">
        <v>1.0941000000000001</v>
      </c>
      <c r="I197" s="162">
        <v>9.5820000000000007</v>
      </c>
      <c r="J197" s="162">
        <v>1.5967</v>
      </c>
      <c r="L197" s="101">
        <f t="shared" si="41"/>
        <v>-1.7024330978845695E-3</v>
      </c>
      <c r="M197" s="101">
        <f t="shared" si="42"/>
        <v>-6.1226574245054556E-4</v>
      </c>
      <c r="N197" s="101">
        <f t="shared" si="43"/>
        <v>-1.7380967646908774E-3</v>
      </c>
      <c r="O197" s="101">
        <f t="shared" si="44"/>
        <v>-7.2270542366105403E-3</v>
      </c>
      <c r="P197" s="101">
        <f t="shared" si="45"/>
        <v>-4.5194979947983374E-3</v>
      </c>
      <c r="R197" s="104">
        <f t="shared" si="34"/>
        <v>-7807.3726660261254</v>
      </c>
      <c r="S197" s="104">
        <f t="shared" si="35"/>
        <v>3105.3907566554954</v>
      </c>
      <c r="T197" s="104">
        <f t="shared" si="36"/>
        <v>-4158.8369006447247</v>
      </c>
      <c r="U197" s="104">
        <f t="shared" si="37"/>
        <v>-33049.545303240178</v>
      </c>
      <c r="V197" s="104">
        <f t="shared" si="38"/>
        <v>25033.059400355705</v>
      </c>
      <c r="W197" s="104">
        <f t="shared" si="46"/>
        <v>-16877.30471289983</v>
      </c>
    </row>
    <row r="198" spans="1:23" ht="13.8">
      <c r="A198" s="4"/>
      <c r="B198" s="7">
        <f t="shared" si="39"/>
        <v>1</v>
      </c>
      <c r="C198" s="32">
        <f t="shared" si="33"/>
        <v>42276</v>
      </c>
      <c r="D198" s="31">
        <f t="shared" si="40"/>
        <v>190</v>
      </c>
      <c r="E198" s="115">
        <v>42276</v>
      </c>
      <c r="F198" s="27">
        <v>1.1204000000000001</v>
      </c>
      <c r="G198" s="27">
        <v>0.73909999999999998</v>
      </c>
      <c r="H198" s="27">
        <v>1.0901000000000001</v>
      </c>
      <c r="I198" s="162">
        <v>9.5220000000000002</v>
      </c>
      <c r="J198" s="162">
        <v>1.6009</v>
      </c>
      <c r="L198" s="101">
        <f t="shared" si="41"/>
        <v>-3.0392443167528418E-3</v>
      </c>
      <c r="M198" s="101">
        <f t="shared" si="42"/>
        <v>-5.290658749363763E-3</v>
      </c>
      <c r="N198" s="101">
        <f t="shared" si="43"/>
        <v>3.6626723484313073E-3</v>
      </c>
      <c r="O198" s="101">
        <f t="shared" si="44"/>
        <v>6.2814276886034946E-3</v>
      </c>
      <c r="P198" s="101">
        <f t="shared" si="45"/>
        <v>-2.6269717383931197E-3</v>
      </c>
      <c r="R198" s="104">
        <f t="shared" si="34"/>
        <v>-13938.000285283606</v>
      </c>
      <c r="S198" s="104">
        <f t="shared" si="35"/>
        <v>26834.03894383298</v>
      </c>
      <c r="T198" s="104">
        <f t="shared" si="36"/>
        <v>8763.8716250279103</v>
      </c>
      <c r="U198" s="104">
        <f t="shared" si="37"/>
        <v>28725.165491616848</v>
      </c>
      <c r="V198" s="104">
        <f t="shared" si="38"/>
        <v>14550.540711808626</v>
      </c>
      <c r="W198" s="104">
        <f t="shared" si="46"/>
        <v>64935.616487002757</v>
      </c>
    </row>
    <row r="199" spans="1:23" ht="13.8">
      <c r="A199" s="4"/>
      <c r="B199" s="7">
        <f t="shared" si="39"/>
        <v>1</v>
      </c>
      <c r="C199" s="32">
        <f t="shared" si="33"/>
        <v>42277</v>
      </c>
      <c r="D199" s="31">
        <f t="shared" si="40"/>
        <v>191</v>
      </c>
      <c r="E199" s="115">
        <v>42277</v>
      </c>
      <c r="F199" s="27">
        <v>1.1203000000000001</v>
      </c>
      <c r="G199" s="27">
        <v>0.73850000000000005</v>
      </c>
      <c r="H199" s="27">
        <v>1.0914999999999999</v>
      </c>
      <c r="I199" s="162">
        <v>9.5244999999999997</v>
      </c>
      <c r="J199" s="162">
        <v>1.5939000000000001</v>
      </c>
      <c r="L199" s="101">
        <f t="shared" si="41"/>
        <v>8.9257821275934876E-5</v>
      </c>
      <c r="M199" s="101">
        <f t="shared" si="42"/>
        <v>8.1212781940642731E-4</v>
      </c>
      <c r="N199" s="101">
        <f t="shared" si="43"/>
        <v>-1.2834618556856134E-3</v>
      </c>
      <c r="O199" s="101">
        <f t="shared" si="44"/>
        <v>-2.6251542428860984E-4</v>
      </c>
      <c r="P199" s="101">
        <f t="shared" si="45"/>
        <v>4.3821279590415211E-3</v>
      </c>
      <c r="R199" s="104">
        <f t="shared" si="34"/>
        <v>409.33712750574648</v>
      </c>
      <c r="S199" s="104">
        <f t="shared" si="35"/>
        <v>-4119.0843268700601</v>
      </c>
      <c r="T199" s="104">
        <f t="shared" si="36"/>
        <v>-3071.0076875061677</v>
      </c>
      <c r="U199" s="104">
        <f t="shared" si="37"/>
        <v>-1200.4912546352696</v>
      </c>
      <c r="V199" s="104">
        <f t="shared" si="38"/>
        <v>-24272.180145870538</v>
      </c>
      <c r="W199" s="104">
        <f t="shared" si="46"/>
        <v>-32253.426287376289</v>
      </c>
    </row>
    <row r="200" spans="1:23" ht="13.8">
      <c r="A200" s="4"/>
      <c r="B200" s="7">
        <f t="shared" si="39"/>
        <v>1</v>
      </c>
      <c r="C200" s="32">
        <f t="shared" si="33"/>
        <v>42278</v>
      </c>
      <c r="D200" s="31">
        <f t="shared" si="40"/>
        <v>192</v>
      </c>
      <c r="E200" s="115">
        <v>42278</v>
      </c>
      <c r="F200" s="27">
        <v>1.1153</v>
      </c>
      <c r="G200" s="27">
        <v>0.73670000000000002</v>
      </c>
      <c r="H200" s="27">
        <v>1.0903</v>
      </c>
      <c r="I200" s="162">
        <v>9.4565000000000001</v>
      </c>
      <c r="J200" s="162">
        <v>1.5777000000000001</v>
      </c>
      <c r="L200" s="101">
        <f t="shared" si="41"/>
        <v>4.473079564186546E-3</v>
      </c>
      <c r="M200" s="101">
        <f t="shared" si="42"/>
        <v>2.440348282666711E-3</v>
      </c>
      <c r="N200" s="101">
        <f t="shared" si="43"/>
        <v>1.1000092776624012E-3</v>
      </c>
      <c r="O200" s="101">
        <f t="shared" si="44"/>
        <v>7.1650904502437232E-3</v>
      </c>
      <c r="P200" s="101">
        <f t="shared" si="45"/>
        <v>1.0215752861599002E-2</v>
      </c>
      <c r="R200" s="104">
        <f t="shared" si="34"/>
        <v>20513.580924727758</v>
      </c>
      <c r="S200" s="104">
        <f t="shared" si="35"/>
        <v>-12377.362433642009</v>
      </c>
      <c r="T200" s="104">
        <f t="shared" si="36"/>
        <v>2632.0509121985333</v>
      </c>
      <c r="U200" s="104">
        <f t="shared" si="37"/>
        <v>32766.18296809727</v>
      </c>
      <c r="V200" s="104">
        <f t="shared" si="38"/>
        <v>-56584.060552320807</v>
      </c>
      <c r="W200" s="104">
        <f t="shared" si="46"/>
        <v>-13049.608180939256</v>
      </c>
    </row>
    <row r="201" spans="1:23" ht="13.8">
      <c r="A201" s="4"/>
      <c r="B201" s="7">
        <f t="shared" si="39"/>
        <v>1</v>
      </c>
      <c r="C201" s="32">
        <f t="shared" si="33"/>
        <v>42279</v>
      </c>
      <c r="D201" s="31">
        <f t="shared" si="40"/>
        <v>193</v>
      </c>
      <c r="E201" s="115">
        <v>42279</v>
      </c>
      <c r="F201" s="27">
        <v>1.1160000000000001</v>
      </c>
      <c r="G201" s="27">
        <v>0.73580000000000001</v>
      </c>
      <c r="H201" s="27">
        <v>1.0923</v>
      </c>
      <c r="I201" s="162">
        <v>9.4124999999999996</v>
      </c>
      <c r="J201" s="162">
        <v>1.587</v>
      </c>
      <c r="L201" s="101">
        <f t="shared" si="41"/>
        <v>-6.2743694076519306E-4</v>
      </c>
      <c r="M201" s="101">
        <f t="shared" si="42"/>
        <v>1.2224110180938275E-3</v>
      </c>
      <c r="N201" s="101">
        <f t="shared" si="43"/>
        <v>-1.8326771371614348E-3</v>
      </c>
      <c r="O201" s="101">
        <f t="shared" si="44"/>
        <v>4.6637426203602088E-3</v>
      </c>
      <c r="P201" s="101">
        <f t="shared" si="45"/>
        <v>-5.8773512630007976E-3</v>
      </c>
      <c r="R201" s="104">
        <f t="shared" si="34"/>
        <v>-2877.4311466760291</v>
      </c>
      <c r="S201" s="104">
        <f t="shared" si="35"/>
        <v>-6200.0265787025055</v>
      </c>
      <c r="T201" s="104">
        <f t="shared" si="36"/>
        <v>-4385.1444061288821</v>
      </c>
      <c r="U201" s="104">
        <f t="shared" si="37"/>
        <v>21327.441024786785</v>
      </c>
      <c r="V201" s="104">
        <f t="shared" si="38"/>
        <v>32554.07645999399</v>
      </c>
      <c r="W201" s="104">
        <f t="shared" si="46"/>
        <v>40418.915353273362</v>
      </c>
    </row>
    <row r="202" spans="1:23" ht="13.8">
      <c r="A202" s="4"/>
      <c r="B202" s="7">
        <f t="shared" si="39"/>
        <v>3</v>
      </c>
      <c r="C202" s="32">
        <f t="shared" ref="C202:C265" si="47">E202</f>
        <v>42282</v>
      </c>
      <c r="D202" s="31">
        <f t="shared" si="40"/>
        <v>194</v>
      </c>
      <c r="E202" s="115">
        <v>42282</v>
      </c>
      <c r="F202" s="27">
        <v>1.1235999999999999</v>
      </c>
      <c r="G202" s="27">
        <v>0.74019999999999997</v>
      </c>
      <c r="H202" s="27">
        <v>1.0938000000000001</v>
      </c>
      <c r="I202" s="162">
        <v>9.3870000000000005</v>
      </c>
      <c r="J202" s="162">
        <v>1.5852999999999999</v>
      </c>
      <c r="L202" s="101">
        <f t="shared" si="41"/>
        <v>-6.7869522888321515E-3</v>
      </c>
      <c r="M202" s="101">
        <f t="shared" si="42"/>
        <v>-5.9620772813815818E-3</v>
      </c>
      <c r="N202" s="101">
        <f t="shared" si="43"/>
        <v>-1.3723070631749821E-3</v>
      </c>
      <c r="O202" s="101">
        <f t="shared" si="44"/>
        <v>2.7128397711570079E-3</v>
      </c>
      <c r="P202" s="101">
        <f t="shared" si="45"/>
        <v>1.0717776772268997E-3</v>
      </c>
      <c r="R202" s="104">
        <f t="shared" ref="R202:R265" si="48">R$5*L202</f>
        <v>-31125.020919350314</v>
      </c>
      <c r="S202" s="104">
        <f t="shared" ref="S202:S265" si="49">S$5*M202</f>
        <v>30239.450611698339</v>
      </c>
      <c r="T202" s="104">
        <f t="shared" ref="T202:T265" si="50">T$5*N202</f>
        <v>-3283.592357622586</v>
      </c>
      <c r="U202" s="104">
        <f t="shared" ref="U202:U265" si="51">U$5*O202</f>
        <v>12405.9012125713</v>
      </c>
      <c r="V202" s="104">
        <f t="shared" ref="V202:V265" si="52">V$5*P202</f>
        <v>-5936.4722119305661</v>
      </c>
      <c r="W202" s="104">
        <f t="shared" si="46"/>
        <v>2300.2663353661737</v>
      </c>
    </row>
    <row r="203" spans="1:23" ht="13.8">
      <c r="A203" s="4"/>
      <c r="B203" s="7">
        <f t="shared" ref="B203:B266" si="53">E203-E202</f>
        <v>1</v>
      </c>
      <c r="C203" s="32">
        <f t="shared" si="47"/>
        <v>42283</v>
      </c>
      <c r="D203" s="31">
        <f t="shared" ref="D203:D266" si="54">D202+1</f>
        <v>195</v>
      </c>
      <c r="E203" s="115">
        <v>42283</v>
      </c>
      <c r="F203" s="27">
        <v>1.1224000000000001</v>
      </c>
      <c r="G203" s="27">
        <v>0.7399</v>
      </c>
      <c r="H203" s="27">
        <v>1.0935999999999999</v>
      </c>
      <c r="I203" s="162">
        <v>9.3765000000000001</v>
      </c>
      <c r="J203" s="162">
        <v>1.5781000000000001</v>
      </c>
      <c r="L203" s="101">
        <f t="shared" ref="L203:L266" si="55">LN(F202/F203)</f>
        <v>1.0685664418372133E-3</v>
      </c>
      <c r="M203" s="101">
        <f t="shared" ref="M203:M266" si="56">LN(G202/G203)</f>
        <v>4.0537802055039778E-4</v>
      </c>
      <c r="N203" s="101">
        <f t="shared" ref="N203:N266" si="57">LN(H202/H203)</f>
        <v>1.8286550293280995E-4</v>
      </c>
      <c r="O203" s="101">
        <f t="shared" ref="O203:O266" si="58">LN(I202/I203)</f>
        <v>1.1191942970150324E-3</v>
      </c>
      <c r="P203" s="101">
        <f t="shared" ref="P203:P266" si="59">LN(J202/J203)</f>
        <v>4.5520720950951018E-3</v>
      </c>
      <c r="R203" s="104">
        <f t="shared" si="48"/>
        <v>4900.4547903816165</v>
      </c>
      <c r="S203" s="104">
        <f t="shared" si="49"/>
        <v>-2056.063357276907</v>
      </c>
      <c r="T203" s="104">
        <f t="shared" si="50"/>
        <v>437.55204940340786</v>
      </c>
      <c r="U203" s="104">
        <f t="shared" si="51"/>
        <v>5118.1105622467267</v>
      </c>
      <c r="V203" s="104">
        <f t="shared" si="52"/>
        <v>-25213.484170668817</v>
      </c>
      <c r="W203" s="104">
        <f t="shared" ref="W203:W266" si="60">SUM(R203:V203)</f>
        <v>-16813.430125913972</v>
      </c>
    </row>
    <row r="204" spans="1:23" ht="13.8">
      <c r="A204" s="4"/>
      <c r="B204" s="7">
        <f t="shared" si="53"/>
        <v>1</v>
      </c>
      <c r="C204" s="32">
        <f t="shared" si="47"/>
        <v>42284</v>
      </c>
      <c r="D204" s="31">
        <f t="shared" si="54"/>
        <v>196</v>
      </c>
      <c r="E204" s="115">
        <v>42284</v>
      </c>
      <c r="F204" s="27">
        <v>1.1266</v>
      </c>
      <c r="G204" s="27">
        <v>0.73580000000000001</v>
      </c>
      <c r="H204" s="27">
        <v>1.0882000000000001</v>
      </c>
      <c r="I204" s="162">
        <v>9.2579999999999991</v>
      </c>
      <c r="J204" s="162">
        <v>1.5586</v>
      </c>
      <c r="L204" s="101">
        <f t="shared" si="55"/>
        <v>-3.734997672362387E-3</v>
      </c>
      <c r="M204" s="101">
        <f t="shared" si="56"/>
        <v>5.5566992608313591E-3</v>
      </c>
      <c r="N204" s="101">
        <f t="shared" si="57"/>
        <v>4.9500513579147209E-3</v>
      </c>
      <c r="O204" s="101">
        <f t="shared" si="58"/>
        <v>1.2718516448761102E-2</v>
      </c>
      <c r="P204" s="101">
        <f t="shared" si="59"/>
        <v>1.2433609344626595E-2</v>
      </c>
      <c r="R204" s="104">
        <f t="shared" si="48"/>
        <v>-17128.731091464295</v>
      </c>
      <c r="S204" s="104">
        <f t="shared" si="49"/>
        <v>-28183.387254422323</v>
      </c>
      <c r="T204" s="104">
        <f t="shared" si="50"/>
        <v>11844.252095506083</v>
      </c>
      <c r="U204" s="104">
        <f t="shared" si="51"/>
        <v>58162.173937202082</v>
      </c>
      <c r="V204" s="104">
        <f t="shared" si="52"/>
        <v>-68868.55169381341</v>
      </c>
      <c r="W204" s="104">
        <f t="shared" si="60"/>
        <v>-44174.244006991859</v>
      </c>
    </row>
    <row r="205" spans="1:23" ht="13.8">
      <c r="A205" s="4"/>
      <c r="B205" s="7">
        <f t="shared" si="53"/>
        <v>1</v>
      </c>
      <c r="C205" s="32">
        <f t="shared" si="47"/>
        <v>42285</v>
      </c>
      <c r="D205" s="31">
        <f t="shared" si="54"/>
        <v>197</v>
      </c>
      <c r="E205" s="115">
        <v>42285</v>
      </c>
      <c r="F205" s="27">
        <v>1.1254</v>
      </c>
      <c r="G205" s="27">
        <v>0.73660000000000003</v>
      </c>
      <c r="H205" s="27">
        <v>1.0934999999999999</v>
      </c>
      <c r="I205" s="162">
        <v>9.2185000000000006</v>
      </c>
      <c r="J205" s="162">
        <v>1.5664</v>
      </c>
      <c r="L205" s="101">
        <f t="shared" si="55"/>
        <v>1.0657194614351604E-3</v>
      </c>
      <c r="M205" s="101">
        <f t="shared" si="56"/>
        <v>-1.0866613402909951E-3</v>
      </c>
      <c r="N205" s="101">
        <f t="shared" si="57"/>
        <v>-4.8586060649974038E-3</v>
      </c>
      <c r="O205" s="101">
        <f t="shared" si="58"/>
        <v>4.2757080807701931E-3</v>
      </c>
      <c r="P205" s="101">
        <f t="shared" si="59"/>
        <v>-4.9920103667853545E-3</v>
      </c>
      <c r="R205" s="104">
        <f t="shared" si="48"/>
        <v>4887.3985140443438</v>
      </c>
      <c r="S205" s="104">
        <f t="shared" si="49"/>
        <v>5511.5088886866743</v>
      </c>
      <c r="T205" s="104">
        <f t="shared" si="50"/>
        <v>-11625.446062205376</v>
      </c>
      <c r="U205" s="104">
        <f t="shared" si="51"/>
        <v>19552.946925872046</v>
      </c>
      <c r="V205" s="104">
        <f t="shared" si="52"/>
        <v>27650.259427652491</v>
      </c>
      <c r="W205" s="104">
        <f t="shared" si="60"/>
        <v>45976.667694050178</v>
      </c>
    </row>
    <row r="206" spans="1:23" ht="13.8">
      <c r="A206" s="4"/>
      <c r="B206" s="7">
        <f t="shared" si="53"/>
        <v>1</v>
      </c>
      <c r="C206" s="32">
        <f t="shared" si="47"/>
        <v>42286</v>
      </c>
      <c r="D206" s="31">
        <f t="shared" si="54"/>
        <v>198</v>
      </c>
      <c r="E206" s="115">
        <v>42286</v>
      </c>
      <c r="F206" s="27">
        <v>1.1362000000000001</v>
      </c>
      <c r="G206" s="27">
        <v>0.74070000000000003</v>
      </c>
      <c r="H206" s="27">
        <v>1.0919000000000001</v>
      </c>
      <c r="I206" s="162">
        <v>9.1895000000000007</v>
      </c>
      <c r="J206" s="162">
        <v>1.5502</v>
      </c>
      <c r="L206" s="101">
        <f t="shared" si="55"/>
        <v>-9.5508331238480654E-3</v>
      </c>
      <c r="M206" s="101">
        <f t="shared" si="56"/>
        <v>-5.5506810082786157E-3</v>
      </c>
      <c r="N206" s="101">
        <f t="shared" si="57"/>
        <v>1.464263096801826E-3</v>
      </c>
      <c r="O206" s="101">
        <f t="shared" si="58"/>
        <v>3.1508066049166987E-3</v>
      </c>
      <c r="P206" s="101">
        <f t="shared" si="59"/>
        <v>1.0396037928834942E-2</v>
      </c>
      <c r="R206" s="104">
        <f t="shared" si="48"/>
        <v>-43800.201935432633</v>
      </c>
      <c r="S206" s="104">
        <f t="shared" si="49"/>
        <v>28152.862884769194</v>
      </c>
      <c r="T206" s="104">
        <f t="shared" si="50"/>
        <v>3503.6204674800147</v>
      </c>
      <c r="U206" s="104">
        <f t="shared" si="51"/>
        <v>14408.737256105145</v>
      </c>
      <c r="V206" s="104">
        <f t="shared" si="52"/>
        <v>-57582.641988203439</v>
      </c>
      <c r="W206" s="104">
        <f t="shared" si="60"/>
        <v>-55317.623315281715</v>
      </c>
    </row>
    <row r="207" spans="1:23" ht="13.8">
      <c r="A207" s="4"/>
      <c r="B207" s="7">
        <f t="shared" si="53"/>
        <v>3</v>
      </c>
      <c r="C207" s="32">
        <f t="shared" si="47"/>
        <v>42289</v>
      </c>
      <c r="D207" s="31">
        <f t="shared" si="54"/>
        <v>199</v>
      </c>
      <c r="E207" s="115">
        <v>42289</v>
      </c>
      <c r="F207" s="27">
        <v>1.1373</v>
      </c>
      <c r="G207" s="27">
        <v>0.74009999999999998</v>
      </c>
      <c r="H207" s="27">
        <v>1.0928</v>
      </c>
      <c r="I207" s="162">
        <v>9.1579999999999995</v>
      </c>
      <c r="J207" s="162">
        <v>1.5428999999999999</v>
      </c>
      <c r="L207" s="101">
        <f t="shared" si="55"/>
        <v>-9.6767106737223434E-4</v>
      </c>
      <c r="M207" s="101">
        <f t="shared" si="56"/>
        <v>8.1037281582285574E-4</v>
      </c>
      <c r="N207" s="101">
        <f t="shared" si="57"/>
        <v>-8.2391179650500928E-4</v>
      </c>
      <c r="O207" s="101">
        <f t="shared" si="58"/>
        <v>3.4337136884882405E-3</v>
      </c>
      <c r="P207" s="101">
        <f t="shared" si="59"/>
        <v>4.720192398430946E-3</v>
      </c>
      <c r="R207" s="104">
        <f t="shared" si="48"/>
        <v>-4437.7477449739754</v>
      </c>
      <c r="S207" s="104">
        <f t="shared" si="49"/>
        <v>-4110.1830091440224</v>
      </c>
      <c r="T207" s="104">
        <f t="shared" si="50"/>
        <v>-1971.417732194519</v>
      </c>
      <c r="U207" s="104">
        <f t="shared" si="51"/>
        <v>15702.480207104543</v>
      </c>
      <c r="V207" s="104">
        <f t="shared" si="52"/>
        <v>-26144.686163601615</v>
      </c>
      <c r="W207" s="104">
        <f t="shared" si="60"/>
        <v>-20961.554442809589</v>
      </c>
    </row>
    <row r="208" spans="1:23" ht="13.8">
      <c r="A208" s="4"/>
      <c r="B208" s="7">
        <f t="shared" si="53"/>
        <v>1</v>
      </c>
      <c r="C208" s="32">
        <f t="shared" si="47"/>
        <v>42290</v>
      </c>
      <c r="D208" s="31">
        <f t="shared" si="54"/>
        <v>200</v>
      </c>
      <c r="E208" s="115">
        <v>42290</v>
      </c>
      <c r="F208" s="27">
        <v>1.1374</v>
      </c>
      <c r="G208" s="27">
        <v>0.748</v>
      </c>
      <c r="H208" s="27">
        <v>1.091</v>
      </c>
      <c r="I208" s="162">
        <v>9.2690000000000001</v>
      </c>
      <c r="J208" s="162">
        <v>1.5585</v>
      </c>
      <c r="L208" s="101">
        <f t="shared" si="55"/>
        <v>-8.7923682300420717E-5</v>
      </c>
      <c r="M208" s="101">
        <f t="shared" si="56"/>
        <v>-1.0617665771056592E-2</v>
      </c>
      <c r="N208" s="101">
        <f t="shared" si="57"/>
        <v>1.6485029834547983E-3</v>
      </c>
      <c r="O208" s="101">
        <f t="shared" si="58"/>
        <v>-1.2047684658791984E-2</v>
      </c>
      <c r="P208" s="101">
        <f t="shared" si="59"/>
        <v>-1.0060057758411596E-2</v>
      </c>
      <c r="R208" s="104">
        <f t="shared" si="48"/>
        <v>-403.21875481723833</v>
      </c>
      <c r="S208" s="104">
        <f t="shared" si="49"/>
        <v>53852.435072928849</v>
      </c>
      <c r="T208" s="104">
        <f t="shared" si="50"/>
        <v>3944.4610781690612</v>
      </c>
      <c r="U208" s="104">
        <f t="shared" si="51"/>
        <v>-55094.439157915847</v>
      </c>
      <c r="V208" s="104">
        <f t="shared" si="52"/>
        <v>55721.680533362807</v>
      </c>
      <c r="W208" s="104">
        <f t="shared" si="60"/>
        <v>58020.918771727636</v>
      </c>
    </row>
    <row r="209" spans="1:23" ht="13.8">
      <c r="A209" s="4"/>
      <c r="B209" s="7">
        <f t="shared" si="53"/>
        <v>1</v>
      </c>
      <c r="C209" s="32">
        <f t="shared" si="47"/>
        <v>42291</v>
      </c>
      <c r="D209" s="31">
        <f t="shared" si="54"/>
        <v>201</v>
      </c>
      <c r="E209" s="115">
        <v>42291</v>
      </c>
      <c r="F209" s="27">
        <v>1.141</v>
      </c>
      <c r="G209" s="27">
        <v>0.74180000000000001</v>
      </c>
      <c r="H209" s="27">
        <v>1.0901000000000001</v>
      </c>
      <c r="I209" s="162">
        <v>9.24</v>
      </c>
      <c r="J209" s="162">
        <v>1.5722</v>
      </c>
      <c r="L209" s="101">
        <f t="shared" si="55"/>
        <v>-3.1601149893763364E-3</v>
      </c>
      <c r="M209" s="101">
        <f t="shared" si="56"/>
        <v>8.3233129189867749E-3</v>
      </c>
      <c r="N209" s="101">
        <f t="shared" si="57"/>
        <v>8.2527169875798532E-4</v>
      </c>
      <c r="O209" s="101">
        <f t="shared" si="58"/>
        <v>3.1336132401027983E-3</v>
      </c>
      <c r="P209" s="101">
        <f t="shared" si="59"/>
        <v>-8.7520921522643569E-3</v>
      </c>
      <c r="R209" s="104">
        <f t="shared" si="48"/>
        <v>-14492.314217935336</v>
      </c>
      <c r="S209" s="104">
        <f t="shared" si="49"/>
        <v>-42215.556434566563</v>
      </c>
      <c r="T209" s="104">
        <f t="shared" si="50"/>
        <v>1974.6716429006656</v>
      </c>
      <c r="U209" s="104">
        <f t="shared" si="51"/>
        <v>14330.111460486563</v>
      </c>
      <c r="V209" s="104">
        <f t="shared" si="52"/>
        <v>48476.986377067005</v>
      </c>
      <c r="W209" s="104">
        <f t="shared" si="60"/>
        <v>8073.8988279523328</v>
      </c>
    </row>
    <row r="210" spans="1:23" ht="13.8">
      <c r="A210" s="4"/>
      <c r="B210" s="7">
        <f t="shared" si="53"/>
        <v>1</v>
      </c>
      <c r="C210" s="32">
        <f t="shared" si="47"/>
        <v>42292</v>
      </c>
      <c r="D210" s="31">
        <f t="shared" si="54"/>
        <v>202</v>
      </c>
      <c r="E210" s="115">
        <v>42292</v>
      </c>
      <c r="F210" s="27">
        <v>1.1438999999999999</v>
      </c>
      <c r="G210" s="27">
        <v>0.73970000000000002</v>
      </c>
      <c r="H210" s="27">
        <v>1.0872999999999999</v>
      </c>
      <c r="I210" s="162">
        <v>9.2170000000000005</v>
      </c>
      <c r="J210" s="162">
        <v>1.5611999999999999</v>
      </c>
      <c r="L210" s="101">
        <f t="shared" si="55"/>
        <v>-2.5384056695519869E-3</v>
      </c>
      <c r="M210" s="101">
        <f t="shared" si="56"/>
        <v>2.8349664616684608E-3</v>
      </c>
      <c r="N210" s="101">
        <f t="shared" si="57"/>
        <v>2.5718761306090998E-3</v>
      </c>
      <c r="O210" s="101">
        <f t="shared" si="58"/>
        <v>2.4922806420656384E-3</v>
      </c>
      <c r="P210" s="101">
        <f t="shared" si="59"/>
        <v>7.0211560531963863E-3</v>
      </c>
      <c r="R210" s="104">
        <f t="shared" si="48"/>
        <v>-11641.149989607209</v>
      </c>
      <c r="S210" s="104">
        <f t="shared" si="49"/>
        <v>-14378.852245199187</v>
      </c>
      <c r="T210" s="104">
        <f t="shared" si="50"/>
        <v>6153.8652928606043</v>
      </c>
      <c r="U210" s="104">
        <f t="shared" si="51"/>
        <v>11397.277409525495</v>
      </c>
      <c r="V210" s="104">
        <f t="shared" si="52"/>
        <v>-38889.499838504678</v>
      </c>
      <c r="W210" s="104">
        <f t="shared" si="60"/>
        <v>-47358.359370924976</v>
      </c>
    </row>
    <row r="211" spans="1:23" ht="13.8">
      <c r="A211" s="4"/>
      <c r="B211" s="7">
        <f t="shared" si="53"/>
        <v>1</v>
      </c>
      <c r="C211" s="32">
        <f t="shared" si="47"/>
        <v>42293</v>
      </c>
      <c r="D211" s="31">
        <f t="shared" si="54"/>
        <v>203</v>
      </c>
      <c r="E211" s="115">
        <v>42293</v>
      </c>
      <c r="F211" s="27">
        <v>1.1359999999999999</v>
      </c>
      <c r="G211" s="27">
        <v>0.73560000000000003</v>
      </c>
      <c r="H211" s="27">
        <v>1.0809</v>
      </c>
      <c r="I211" s="162">
        <v>9.2004999999999999</v>
      </c>
      <c r="J211" s="162">
        <v>1.5653999999999999</v>
      </c>
      <c r="L211" s="101">
        <f t="shared" si="55"/>
        <v>6.9301562505310662E-3</v>
      </c>
      <c r="M211" s="101">
        <f t="shared" si="56"/>
        <v>5.5582058636559047E-3</v>
      </c>
      <c r="N211" s="101">
        <f t="shared" si="57"/>
        <v>5.9035315815464283E-3</v>
      </c>
      <c r="O211" s="101">
        <f t="shared" si="58"/>
        <v>1.7917746072352279E-3</v>
      </c>
      <c r="P211" s="101">
        <f t="shared" si="59"/>
        <v>-2.6866260642778627E-3</v>
      </c>
      <c r="R211" s="104">
        <f t="shared" si="48"/>
        <v>31781.755505645677</v>
      </c>
      <c r="S211" s="104">
        <f t="shared" si="49"/>
        <v>-28191.028692054566</v>
      </c>
      <c r="T211" s="104">
        <f t="shared" si="50"/>
        <v>14125.695119065116</v>
      </c>
      <c r="U211" s="104">
        <f t="shared" si="51"/>
        <v>8193.8413793873424</v>
      </c>
      <c r="V211" s="104">
        <f t="shared" si="52"/>
        <v>14880.960215275532</v>
      </c>
      <c r="W211" s="104">
        <f t="shared" si="60"/>
        <v>40791.223527319104</v>
      </c>
    </row>
    <row r="212" spans="1:23" ht="13.8">
      <c r="A212" s="4"/>
      <c r="B212" s="7">
        <f t="shared" si="53"/>
        <v>3</v>
      </c>
      <c r="C212" s="32">
        <f t="shared" si="47"/>
        <v>42296</v>
      </c>
      <c r="D212" s="31">
        <f t="shared" si="54"/>
        <v>204</v>
      </c>
      <c r="E212" s="115">
        <v>42296</v>
      </c>
      <c r="F212" s="27">
        <v>1.1333</v>
      </c>
      <c r="G212" s="27">
        <v>0.73170000000000002</v>
      </c>
      <c r="H212" s="27">
        <v>1.0833999999999999</v>
      </c>
      <c r="I212" s="162">
        <v>9.1850000000000005</v>
      </c>
      <c r="J212" s="162">
        <v>1.5581</v>
      </c>
      <c r="L212" s="101">
        <f t="shared" si="55"/>
        <v>2.3795895421937691E-3</v>
      </c>
      <c r="M212" s="101">
        <f t="shared" si="56"/>
        <v>5.3158988401816633E-3</v>
      </c>
      <c r="N212" s="101">
        <f t="shared" si="57"/>
        <v>-2.3102168016412303E-3</v>
      </c>
      <c r="O212" s="101">
        <f t="shared" si="58"/>
        <v>1.686111737202908E-3</v>
      </c>
      <c r="P212" s="101">
        <f t="shared" si="59"/>
        <v>4.6742521474287127E-3</v>
      </c>
      <c r="R212" s="104">
        <f t="shared" si="48"/>
        <v>10912.817878817417</v>
      </c>
      <c r="S212" s="104">
        <f t="shared" si="49"/>
        <v>-26962.055815084572</v>
      </c>
      <c r="T212" s="104">
        <f t="shared" si="50"/>
        <v>-5527.7790502439284</v>
      </c>
      <c r="U212" s="104">
        <f t="shared" si="51"/>
        <v>7710.6417664228593</v>
      </c>
      <c r="V212" s="104">
        <f t="shared" si="52"/>
        <v>-25890.227585783956</v>
      </c>
      <c r="W212" s="104">
        <f t="shared" si="60"/>
        <v>-39756.602805872179</v>
      </c>
    </row>
    <row r="213" spans="1:23" ht="13.8">
      <c r="A213" s="4"/>
      <c r="B213" s="7">
        <f t="shared" si="53"/>
        <v>1</v>
      </c>
      <c r="C213" s="32">
        <f t="shared" si="47"/>
        <v>42297</v>
      </c>
      <c r="D213" s="31">
        <f t="shared" si="54"/>
        <v>205</v>
      </c>
      <c r="E213" s="115">
        <v>42297</v>
      </c>
      <c r="F213" s="27">
        <v>1.1373</v>
      </c>
      <c r="G213" s="27">
        <v>0.73519999999999996</v>
      </c>
      <c r="H213" s="27">
        <v>1.0823</v>
      </c>
      <c r="I213" s="162">
        <v>9.2355</v>
      </c>
      <c r="J213" s="162">
        <v>1.5611999999999999</v>
      </c>
      <c r="L213" s="101">
        <f t="shared" si="55"/>
        <v>-3.5233014514960965E-3</v>
      </c>
      <c r="M213" s="101">
        <f t="shared" si="56"/>
        <v>-4.771977151492893E-3</v>
      </c>
      <c r="N213" s="101">
        <f t="shared" si="57"/>
        <v>1.015837922697681E-3</v>
      </c>
      <c r="O213" s="101">
        <f t="shared" si="58"/>
        <v>-5.4830353701484898E-3</v>
      </c>
      <c r="P213" s="101">
        <f t="shared" si="59"/>
        <v>-1.9876260831508609E-3</v>
      </c>
      <c r="R213" s="104">
        <f t="shared" si="48"/>
        <v>-16157.890422103335</v>
      </c>
      <c r="S213" s="104">
        <f t="shared" si="49"/>
        <v>24203.303745046967</v>
      </c>
      <c r="T213" s="104">
        <f t="shared" si="50"/>
        <v>2430.6496184870166</v>
      </c>
      <c r="U213" s="104">
        <f t="shared" si="51"/>
        <v>-25074.092421641824</v>
      </c>
      <c r="V213" s="104">
        <f t="shared" si="52"/>
        <v>11009.267370508482</v>
      </c>
      <c r="W213" s="104">
        <f t="shared" si="60"/>
        <v>-3588.7621097026931</v>
      </c>
    </row>
    <row r="214" spans="1:23" ht="13.8">
      <c r="A214" s="4"/>
      <c r="B214" s="7">
        <f t="shared" si="53"/>
        <v>1</v>
      </c>
      <c r="C214" s="32">
        <f t="shared" si="47"/>
        <v>42298</v>
      </c>
      <c r="D214" s="31">
        <f t="shared" si="54"/>
        <v>206</v>
      </c>
      <c r="E214" s="115">
        <v>42298</v>
      </c>
      <c r="F214" s="27">
        <v>1.1354</v>
      </c>
      <c r="G214" s="27">
        <v>0.7349</v>
      </c>
      <c r="H214" s="27">
        <v>1.0864</v>
      </c>
      <c r="I214" s="162">
        <v>9.2624999999999993</v>
      </c>
      <c r="J214" s="162">
        <v>1.5707</v>
      </c>
      <c r="L214" s="101">
        <f t="shared" si="55"/>
        <v>1.6720204537730128E-3</v>
      </c>
      <c r="M214" s="101">
        <f t="shared" si="56"/>
        <v>4.0813550665175111E-4</v>
      </c>
      <c r="N214" s="101">
        <f t="shared" si="57"/>
        <v>-3.781071503330942E-3</v>
      </c>
      <c r="O214" s="101">
        <f t="shared" si="58"/>
        <v>-2.9192365849677838E-3</v>
      </c>
      <c r="P214" s="101">
        <f t="shared" si="59"/>
        <v>-6.0666235425268101E-3</v>
      </c>
      <c r="R214" s="104">
        <f t="shared" si="48"/>
        <v>7667.9000214721673</v>
      </c>
      <c r="S214" s="104">
        <f t="shared" si="49"/>
        <v>-2070.049231803343</v>
      </c>
      <c r="T214" s="104">
        <f t="shared" si="50"/>
        <v>-9047.1716025693368</v>
      </c>
      <c r="U214" s="104">
        <f t="shared" si="51"/>
        <v>-13349.760304416561</v>
      </c>
      <c r="V214" s="104">
        <f t="shared" si="52"/>
        <v>33602.437189807039</v>
      </c>
      <c r="W214" s="104">
        <f t="shared" si="60"/>
        <v>16803.356072489965</v>
      </c>
    </row>
    <row r="215" spans="1:23" ht="13.8">
      <c r="A215" s="4"/>
      <c r="B215" s="7">
        <f t="shared" si="53"/>
        <v>1</v>
      </c>
      <c r="C215" s="32">
        <f t="shared" si="47"/>
        <v>42299</v>
      </c>
      <c r="D215" s="31">
        <f t="shared" si="54"/>
        <v>207</v>
      </c>
      <c r="E215" s="115">
        <v>42299</v>
      </c>
      <c r="F215" s="27">
        <v>1.1313</v>
      </c>
      <c r="G215" s="27">
        <v>0.73140000000000005</v>
      </c>
      <c r="H215" s="27">
        <v>1.0886</v>
      </c>
      <c r="I215" s="162">
        <v>9.2739999999999991</v>
      </c>
      <c r="J215" s="162">
        <v>1.5691999999999999</v>
      </c>
      <c r="L215" s="101">
        <f t="shared" si="55"/>
        <v>3.6175978042046458E-3</v>
      </c>
      <c r="M215" s="101">
        <f t="shared" si="56"/>
        <v>4.773929819544654E-3</v>
      </c>
      <c r="N215" s="101">
        <f t="shared" si="57"/>
        <v>-2.0229891956679161E-3</v>
      </c>
      <c r="O215" s="101">
        <f t="shared" si="58"/>
        <v>-1.2407953470637621E-3</v>
      </c>
      <c r="P215" s="101">
        <f t="shared" si="59"/>
        <v>9.5544451358921777E-4</v>
      </c>
      <c r="R215" s="104">
        <f t="shared" si="48"/>
        <v>16590.334297611564</v>
      </c>
      <c r="S215" s="104">
        <f t="shared" si="49"/>
        <v>-24213.207610147248</v>
      </c>
      <c r="T215" s="104">
        <f t="shared" si="50"/>
        <v>-4840.5142265169761</v>
      </c>
      <c r="U215" s="104">
        <f t="shared" si="51"/>
        <v>-5674.1959714510022</v>
      </c>
      <c r="V215" s="104">
        <f t="shared" si="52"/>
        <v>-5292.1141440820738</v>
      </c>
      <c r="W215" s="104">
        <f t="shared" si="60"/>
        <v>-23429.69765458574</v>
      </c>
    </row>
    <row r="216" spans="1:23" ht="13.8">
      <c r="A216" s="4"/>
      <c r="B216" s="7">
        <f t="shared" si="53"/>
        <v>1</v>
      </c>
      <c r="C216" s="32">
        <f t="shared" si="47"/>
        <v>42300</v>
      </c>
      <c r="D216" s="31">
        <f t="shared" si="54"/>
        <v>208</v>
      </c>
      <c r="E216" s="115">
        <v>42300</v>
      </c>
      <c r="F216" s="27">
        <v>1.1084000000000001</v>
      </c>
      <c r="G216" s="27">
        <v>0.71955000000000002</v>
      </c>
      <c r="H216" s="27">
        <v>1.0792999999999999</v>
      </c>
      <c r="I216" s="162">
        <v>9.2524999999999995</v>
      </c>
      <c r="J216" s="162">
        <v>1.5249999999999999</v>
      </c>
      <c r="L216" s="101">
        <f t="shared" si="55"/>
        <v>2.0449879943597791E-2</v>
      </c>
      <c r="M216" s="101">
        <f t="shared" si="56"/>
        <v>1.6334489099098216E-2</v>
      </c>
      <c r="N216" s="101">
        <f t="shared" si="57"/>
        <v>8.579784168799176E-3</v>
      </c>
      <c r="O216" s="101">
        <f t="shared" si="58"/>
        <v>2.3210006910951027E-3</v>
      </c>
      <c r="P216" s="101">
        <f t="shared" si="59"/>
        <v>2.8571525293885427E-2</v>
      </c>
      <c r="R216" s="104">
        <f t="shared" si="48"/>
        <v>93783.323346775491</v>
      </c>
      <c r="S216" s="104">
        <f t="shared" si="49"/>
        <v>-82847.966080883169</v>
      </c>
      <c r="T216" s="104">
        <f t="shared" si="50"/>
        <v>20529.307530881637</v>
      </c>
      <c r="U216" s="104">
        <f t="shared" si="51"/>
        <v>10614.008830958368</v>
      </c>
      <c r="V216" s="104">
        <f t="shared" si="52"/>
        <v>-158254.89704028811</v>
      </c>
      <c r="W216" s="104">
        <f t="shared" si="60"/>
        <v>-116176.22341255579</v>
      </c>
    </row>
    <row r="217" spans="1:23" ht="13.8">
      <c r="A217" s="4"/>
      <c r="B217" s="7">
        <f t="shared" si="53"/>
        <v>3</v>
      </c>
      <c r="C217" s="32">
        <f t="shared" si="47"/>
        <v>42303</v>
      </c>
      <c r="D217" s="31">
        <f t="shared" si="54"/>
        <v>209</v>
      </c>
      <c r="E217" s="115">
        <v>42303</v>
      </c>
      <c r="F217" s="27">
        <v>1.1011</v>
      </c>
      <c r="G217" s="27">
        <v>0.71840000000000004</v>
      </c>
      <c r="H217" s="27">
        <v>1.0823</v>
      </c>
      <c r="I217" s="162">
        <v>9.2260000000000009</v>
      </c>
      <c r="J217" s="162">
        <v>1.5182</v>
      </c>
      <c r="L217" s="101">
        <f t="shared" si="55"/>
        <v>6.607853869277972E-3</v>
      </c>
      <c r="M217" s="101">
        <f t="shared" si="56"/>
        <v>1.5994996281928561E-3</v>
      </c>
      <c r="N217" s="101">
        <f t="shared" si="57"/>
        <v>-2.775723469800216E-3</v>
      </c>
      <c r="O217" s="101">
        <f t="shared" si="58"/>
        <v>2.8682001425451324E-3</v>
      </c>
      <c r="P217" s="101">
        <f t="shared" si="59"/>
        <v>4.4689874588442185E-3</v>
      </c>
      <c r="R217" s="104">
        <f t="shared" si="48"/>
        <v>30303.674044049731</v>
      </c>
      <c r="S217" s="104">
        <f t="shared" si="49"/>
        <v>-8112.607020578489</v>
      </c>
      <c r="T217" s="104">
        <f t="shared" si="50"/>
        <v>-6641.6217017950821</v>
      </c>
      <c r="U217" s="104">
        <f t="shared" si="51"/>
        <v>13116.36905526569</v>
      </c>
      <c r="V217" s="104">
        <f t="shared" si="52"/>
        <v>-24753.286459126713</v>
      </c>
      <c r="W217" s="104">
        <f t="shared" si="60"/>
        <v>3912.5279178151359</v>
      </c>
    </row>
    <row r="218" spans="1:23" ht="13.8">
      <c r="A218" s="4"/>
      <c r="B218" s="7">
        <f t="shared" si="53"/>
        <v>1</v>
      </c>
      <c r="C218" s="32">
        <f t="shared" si="47"/>
        <v>42304</v>
      </c>
      <c r="D218" s="31">
        <f t="shared" si="54"/>
        <v>210</v>
      </c>
      <c r="E218" s="115">
        <v>42304</v>
      </c>
      <c r="F218" s="27">
        <v>1.1061000000000001</v>
      </c>
      <c r="G218" s="27">
        <v>0.72140000000000004</v>
      </c>
      <c r="H218" s="27">
        <v>1.0880000000000001</v>
      </c>
      <c r="I218" s="162">
        <v>9.3629999999999995</v>
      </c>
      <c r="J218" s="162">
        <v>1.5299</v>
      </c>
      <c r="L218" s="101">
        <f t="shared" si="55"/>
        <v>-4.5306347886631508E-3</v>
      </c>
      <c r="M218" s="101">
        <f t="shared" si="56"/>
        <v>-4.1672514814488151E-3</v>
      </c>
      <c r="N218" s="101">
        <f t="shared" si="57"/>
        <v>-5.2527421147872209E-3</v>
      </c>
      <c r="O218" s="101">
        <f t="shared" si="58"/>
        <v>-1.4740166821123122E-2</v>
      </c>
      <c r="P218" s="101">
        <f t="shared" si="59"/>
        <v>-7.6769511906655159E-3</v>
      </c>
      <c r="R218" s="104">
        <f t="shared" si="48"/>
        <v>-20777.52967368242</v>
      </c>
      <c r="S218" s="104">
        <f t="shared" si="49"/>
        <v>21136.155975924696</v>
      </c>
      <c r="T218" s="104">
        <f t="shared" si="50"/>
        <v>-12568.516425742795</v>
      </c>
      <c r="U218" s="104">
        <f t="shared" si="51"/>
        <v>-67407.244387929284</v>
      </c>
      <c r="V218" s="104">
        <f t="shared" si="52"/>
        <v>42521.885260430652</v>
      </c>
      <c r="W218" s="104">
        <f t="shared" si="60"/>
        <v>-37095.24925099915</v>
      </c>
    </row>
    <row r="219" spans="1:23" ht="13.8">
      <c r="A219" s="4"/>
      <c r="B219" s="7">
        <f t="shared" si="53"/>
        <v>1</v>
      </c>
      <c r="C219" s="32">
        <f t="shared" si="47"/>
        <v>42305</v>
      </c>
      <c r="D219" s="31">
        <f t="shared" si="54"/>
        <v>211</v>
      </c>
      <c r="E219" s="115">
        <v>42305</v>
      </c>
      <c r="F219" s="27">
        <v>1.1085</v>
      </c>
      <c r="G219" s="27">
        <v>0.7248</v>
      </c>
      <c r="H219" s="27">
        <v>1.0899000000000001</v>
      </c>
      <c r="I219" s="162">
        <v>9.42</v>
      </c>
      <c r="J219" s="162">
        <v>1.5539000000000001</v>
      </c>
      <c r="L219" s="101">
        <f t="shared" si="55"/>
        <v>-2.167435148157626E-3</v>
      </c>
      <c r="M219" s="101">
        <f t="shared" si="56"/>
        <v>-4.7019862593308953E-3</v>
      </c>
      <c r="N219" s="101">
        <f t="shared" si="57"/>
        <v>-1.7448004793779769E-3</v>
      </c>
      <c r="O219" s="101">
        <f t="shared" si="58"/>
        <v>-6.0693366315196758E-3</v>
      </c>
      <c r="P219" s="101">
        <f t="shared" si="59"/>
        <v>-1.5565526019355236E-2</v>
      </c>
      <c r="R219" s="104">
        <f t="shared" si="48"/>
        <v>-9939.8760234027704</v>
      </c>
      <c r="S219" s="104">
        <f t="shared" si="49"/>
        <v>23848.312350787313</v>
      </c>
      <c r="T219" s="104">
        <f t="shared" si="50"/>
        <v>-4174.8772365906134</v>
      </c>
      <c r="U219" s="104">
        <f t="shared" si="51"/>
        <v>-27755.266446997088</v>
      </c>
      <c r="V219" s="104">
        <f t="shared" si="52"/>
        <v>86215.933249393653</v>
      </c>
      <c r="W219" s="104">
        <f t="shared" si="60"/>
        <v>68194.225893190494</v>
      </c>
    </row>
    <row r="220" spans="1:23" ht="13.8">
      <c r="A220" s="4"/>
      <c r="B220" s="7">
        <f t="shared" si="53"/>
        <v>1</v>
      </c>
      <c r="C220" s="32">
        <f t="shared" si="47"/>
        <v>42306</v>
      </c>
      <c r="D220" s="31">
        <f t="shared" si="54"/>
        <v>212</v>
      </c>
      <c r="E220" s="115">
        <v>42306</v>
      </c>
      <c r="F220" s="27">
        <v>1.093</v>
      </c>
      <c r="G220" s="27">
        <v>0.7167</v>
      </c>
      <c r="H220" s="27">
        <v>1.0851</v>
      </c>
      <c r="I220" s="162">
        <v>9.3670000000000009</v>
      </c>
      <c r="J220" s="162">
        <v>1.5446</v>
      </c>
      <c r="L220" s="101">
        <f t="shared" si="55"/>
        <v>1.4081540879827621E-2</v>
      </c>
      <c r="M220" s="101">
        <f t="shared" si="56"/>
        <v>1.1238411728896064E-2</v>
      </c>
      <c r="N220" s="101">
        <f t="shared" si="57"/>
        <v>4.4138002691042283E-3</v>
      </c>
      <c r="O220" s="101">
        <f t="shared" si="58"/>
        <v>5.6422143612780418E-3</v>
      </c>
      <c r="P220" s="101">
        <f t="shared" si="59"/>
        <v>6.0029226575250057E-3</v>
      </c>
      <c r="R220" s="104">
        <f t="shared" si="48"/>
        <v>64578.066237848667</v>
      </c>
      <c r="S220" s="104">
        <f t="shared" si="49"/>
        <v>-57000.837189942053</v>
      </c>
      <c r="T220" s="104">
        <f t="shared" si="50"/>
        <v>10561.135492643856</v>
      </c>
      <c r="U220" s="104">
        <f t="shared" si="51"/>
        <v>25802.022931974829</v>
      </c>
      <c r="V220" s="104">
        <f t="shared" si="52"/>
        <v>-33249.604189340898</v>
      </c>
      <c r="W220" s="104">
        <f t="shared" si="60"/>
        <v>10690.783283184399</v>
      </c>
    </row>
    <row r="221" spans="1:23" ht="13.8">
      <c r="A221" s="4"/>
      <c r="B221" s="7">
        <f t="shared" si="53"/>
        <v>1</v>
      </c>
      <c r="C221" s="32">
        <f t="shared" si="47"/>
        <v>42307</v>
      </c>
      <c r="D221" s="31">
        <f t="shared" si="54"/>
        <v>213</v>
      </c>
      <c r="E221" s="115">
        <v>42307</v>
      </c>
      <c r="F221" s="27">
        <v>1.1016999999999999</v>
      </c>
      <c r="G221" s="27">
        <v>0.71819999999999995</v>
      </c>
      <c r="H221" s="27">
        <v>1.0900000000000001</v>
      </c>
      <c r="I221" s="162">
        <v>9.3930000000000007</v>
      </c>
      <c r="J221" s="162">
        <v>1.5544</v>
      </c>
      <c r="L221" s="101">
        <f t="shared" si="55"/>
        <v>-7.9282321694806278E-3</v>
      </c>
      <c r="M221" s="101">
        <f t="shared" si="56"/>
        <v>-2.0907387921088403E-3</v>
      </c>
      <c r="N221" s="101">
        <f t="shared" si="57"/>
        <v>-4.5055475970274947E-3</v>
      </c>
      <c r="O221" s="101">
        <f t="shared" si="58"/>
        <v>-2.7718567853847612E-3</v>
      </c>
      <c r="P221" s="101">
        <f t="shared" si="59"/>
        <v>-6.3246419280668055E-3</v>
      </c>
      <c r="R221" s="104">
        <f t="shared" si="48"/>
        <v>-36358.94015854536</v>
      </c>
      <c r="S221" s="104">
        <f t="shared" si="49"/>
        <v>10604.155139580245</v>
      </c>
      <c r="T221" s="104">
        <f t="shared" si="50"/>
        <v>-10780.664221224564</v>
      </c>
      <c r="U221" s="104">
        <f t="shared" si="51"/>
        <v>-12675.787866458773</v>
      </c>
      <c r="V221" s="104">
        <f t="shared" si="52"/>
        <v>35031.575908098428</v>
      </c>
      <c r="W221" s="104">
        <f t="shared" si="60"/>
        <v>-14179.66119855002</v>
      </c>
    </row>
    <row r="222" spans="1:23" ht="13.8">
      <c r="A222" s="4"/>
      <c r="B222" s="7">
        <f t="shared" si="53"/>
        <v>3</v>
      </c>
      <c r="C222" s="32">
        <f t="shared" si="47"/>
        <v>42310</v>
      </c>
      <c r="D222" s="31">
        <f t="shared" si="54"/>
        <v>214</v>
      </c>
      <c r="E222" s="115">
        <v>42310</v>
      </c>
      <c r="F222" s="27">
        <v>1.1032</v>
      </c>
      <c r="G222" s="27">
        <v>0.71319999999999995</v>
      </c>
      <c r="H222" s="27">
        <v>1.0885</v>
      </c>
      <c r="I222" s="162">
        <v>9.3369999999999997</v>
      </c>
      <c r="J222" s="162">
        <v>1.5457000000000001</v>
      </c>
      <c r="L222" s="101">
        <f t="shared" si="55"/>
        <v>-1.3606061330728957E-3</v>
      </c>
      <c r="M222" s="101">
        <f t="shared" si="56"/>
        <v>6.9861958029971824E-3</v>
      </c>
      <c r="N222" s="101">
        <f t="shared" si="57"/>
        <v>1.3770945485872725E-3</v>
      </c>
      <c r="O222" s="101">
        <f t="shared" si="58"/>
        <v>5.9797295105896492E-3</v>
      </c>
      <c r="P222" s="101">
        <f t="shared" si="59"/>
        <v>5.6127369049573852E-3</v>
      </c>
      <c r="R222" s="104">
        <f t="shared" si="48"/>
        <v>-6239.7512981747068</v>
      </c>
      <c r="S222" s="104">
        <f t="shared" si="49"/>
        <v>-35433.744478305875</v>
      </c>
      <c r="T222" s="104">
        <f t="shared" si="50"/>
        <v>3295.0476295029594</v>
      </c>
      <c r="U222" s="104">
        <f t="shared" si="51"/>
        <v>27345.490277383233</v>
      </c>
      <c r="V222" s="104">
        <f t="shared" si="52"/>
        <v>-31088.403292152856</v>
      </c>
      <c r="W222" s="104">
        <f t="shared" si="60"/>
        <v>-42121.361161747249</v>
      </c>
    </row>
    <row r="223" spans="1:23" ht="13.8">
      <c r="A223" s="4"/>
      <c r="B223" s="7">
        <f t="shared" si="53"/>
        <v>1</v>
      </c>
      <c r="C223" s="32">
        <f t="shared" si="47"/>
        <v>42311</v>
      </c>
      <c r="D223" s="31">
        <f t="shared" si="54"/>
        <v>215</v>
      </c>
      <c r="E223" s="115">
        <v>42311</v>
      </c>
      <c r="F223" s="27">
        <v>1.0975999999999999</v>
      </c>
      <c r="G223" s="27">
        <v>0.71314999999999995</v>
      </c>
      <c r="H223" s="27">
        <v>1.0869</v>
      </c>
      <c r="I223" s="162">
        <v>9.3409999999999993</v>
      </c>
      <c r="J223" s="162">
        <v>1.5301</v>
      </c>
      <c r="L223" s="101">
        <f t="shared" si="55"/>
        <v>5.0890695074712281E-3</v>
      </c>
      <c r="M223" s="101">
        <f t="shared" si="56"/>
        <v>7.0109019554033268E-5</v>
      </c>
      <c r="N223" s="101">
        <f t="shared" si="57"/>
        <v>1.4709941054609342E-3</v>
      </c>
      <c r="O223" s="101">
        <f t="shared" si="58"/>
        <v>-4.2831138892271734E-4</v>
      </c>
      <c r="P223" s="101">
        <f t="shared" si="59"/>
        <v>1.0143789430505255E-2</v>
      </c>
      <c r="R223" s="104">
        <f t="shared" si="48"/>
        <v>23338.516043601896</v>
      </c>
      <c r="S223" s="104">
        <f t="shared" si="49"/>
        <v>-355.59053232324169</v>
      </c>
      <c r="T223" s="104">
        <f t="shared" si="50"/>
        <v>3519.7261111695575</v>
      </c>
      <c r="U223" s="104">
        <f t="shared" si="51"/>
        <v>-1958.6813919821836</v>
      </c>
      <c r="V223" s="104">
        <f t="shared" si="52"/>
        <v>-56185.46211344628</v>
      </c>
      <c r="W223" s="104">
        <f t="shared" si="60"/>
        <v>-31641.491882980248</v>
      </c>
    </row>
    <row r="224" spans="1:23" ht="13.8">
      <c r="A224" s="4"/>
      <c r="B224" s="7">
        <f t="shared" si="53"/>
        <v>1</v>
      </c>
      <c r="C224" s="32">
        <f t="shared" si="47"/>
        <v>42312</v>
      </c>
      <c r="D224" s="31">
        <f t="shared" si="54"/>
        <v>216</v>
      </c>
      <c r="E224" s="115">
        <v>42312</v>
      </c>
      <c r="F224" s="27">
        <v>1.0934999999999999</v>
      </c>
      <c r="G224" s="27">
        <v>0.70940000000000003</v>
      </c>
      <c r="H224" s="27">
        <v>1.0812999999999999</v>
      </c>
      <c r="I224" s="162">
        <v>9.3275000000000006</v>
      </c>
      <c r="J224" s="162">
        <v>1.5209999999999999</v>
      </c>
      <c r="L224" s="101">
        <f t="shared" si="55"/>
        <v>3.7424168547981894E-3</v>
      </c>
      <c r="M224" s="101">
        <f t="shared" si="56"/>
        <v>5.2722346299097335E-3</v>
      </c>
      <c r="N224" s="101">
        <f t="shared" si="57"/>
        <v>5.1655866176499032E-3</v>
      </c>
      <c r="O224" s="101">
        <f t="shared" si="58"/>
        <v>1.4462867775356381E-3</v>
      </c>
      <c r="P224" s="101">
        <f t="shared" si="59"/>
        <v>5.9650794684748933E-3</v>
      </c>
      <c r="R224" s="104">
        <f t="shared" si="48"/>
        <v>17162.755525214743</v>
      </c>
      <c r="S224" s="104">
        <f t="shared" si="49"/>
        <v>-26740.592444567701</v>
      </c>
      <c r="T224" s="104">
        <f t="shared" si="50"/>
        <v>12359.974815774849</v>
      </c>
      <c r="U224" s="104">
        <f t="shared" si="51"/>
        <v>6613.9147169399021</v>
      </c>
      <c r="V224" s="104">
        <f t="shared" si="52"/>
        <v>-33039.994449391757</v>
      </c>
      <c r="W224" s="104">
        <f t="shared" si="60"/>
        <v>-23643.941836029964</v>
      </c>
    </row>
    <row r="225" spans="1:23" ht="13.8">
      <c r="A225" s="4"/>
      <c r="B225" s="7">
        <f t="shared" si="53"/>
        <v>1</v>
      </c>
      <c r="C225" s="32">
        <f t="shared" si="47"/>
        <v>42313</v>
      </c>
      <c r="D225" s="31">
        <f t="shared" si="54"/>
        <v>217</v>
      </c>
      <c r="E225" s="115">
        <v>42313</v>
      </c>
      <c r="F225" s="27">
        <v>1.0883</v>
      </c>
      <c r="G225" s="27">
        <v>0.71260000000000001</v>
      </c>
      <c r="H225" s="27">
        <v>1.0832999999999999</v>
      </c>
      <c r="I225" s="162">
        <v>9.3064999999999998</v>
      </c>
      <c r="J225" s="162">
        <v>1.5233000000000001</v>
      </c>
      <c r="L225" s="101">
        <f t="shared" si="55"/>
        <v>4.7667154148064187E-3</v>
      </c>
      <c r="M225" s="101">
        <f t="shared" si="56"/>
        <v>-4.5007108322141463E-3</v>
      </c>
      <c r="N225" s="101">
        <f t="shared" si="57"/>
        <v>-1.8479170000303383E-3</v>
      </c>
      <c r="O225" s="101">
        <f t="shared" si="58"/>
        <v>2.2539453569251316E-3</v>
      </c>
      <c r="P225" s="101">
        <f t="shared" si="59"/>
        <v>-1.5110208833626173E-3</v>
      </c>
      <c r="R225" s="104">
        <f t="shared" si="48"/>
        <v>21860.197433032019</v>
      </c>
      <c r="S225" s="104">
        <f t="shared" si="49"/>
        <v>22827.450317238665</v>
      </c>
      <c r="T225" s="104">
        <f t="shared" si="50"/>
        <v>-4421.6096394504766</v>
      </c>
      <c r="U225" s="104">
        <f t="shared" si="51"/>
        <v>10307.362688295167</v>
      </c>
      <c r="V225" s="104">
        <f t="shared" si="52"/>
        <v>8369.3975684753332</v>
      </c>
      <c r="W225" s="104">
        <f t="shared" si="60"/>
        <v>58942.798367590702</v>
      </c>
    </row>
    <row r="226" spans="1:23" ht="13.8">
      <c r="A226" s="4"/>
      <c r="B226" s="7">
        <f t="shared" si="53"/>
        <v>1</v>
      </c>
      <c r="C226" s="32">
        <f t="shared" si="47"/>
        <v>42314</v>
      </c>
      <c r="D226" s="31">
        <f t="shared" si="54"/>
        <v>218</v>
      </c>
      <c r="E226" s="115">
        <v>42314</v>
      </c>
      <c r="F226" s="27">
        <v>1.0864</v>
      </c>
      <c r="G226" s="27">
        <v>0.71765000000000001</v>
      </c>
      <c r="H226" s="27">
        <v>1.083</v>
      </c>
      <c r="I226" s="162">
        <v>9.2714999999999996</v>
      </c>
      <c r="J226" s="162">
        <v>1.5204</v>
      </c>
      <c r="L226" s="101">
        <f t="shared" si="55"/>
        <v>1.747367897584288E-3</v>
      </c>
      <c r="M226" s="101">
        <f t="shared" si="56"/>
        <v>-7.0617318456536807E-3</v>
      </c>
      <c r="N226" s="101">
        <f t="shared" si="57"/>
        <v>2.7696995053107498E-4</v>
      </c>
      <c r="O226" s="101">
        <f t="shared" si="58"/>
        <v>3.7679019709500276E-3</v>
      </c>
      <c r="P226" s="101">
        <f t="shared" si="59"/>
        <v>1.9055760275618774E-3</v>
      </c>
      <c r="R226" s="104">
        <f t="shared" si="48"/>
        <v>8013.4440396177633</v>
      </c>
      <c r="S226" s="104">
        <f t="shared" si="49"/>
        <v>35816.860684874904</v>
      </c>
      <c r="T226" s="104">
        <f t="shared" si="50"/>
        <v>662.7207840429071</v>
      </c>
      <c r="U226" s="104">
        <f t="shared" si="51"/>
        <v>17230.73368624445</v>
      </c>
      <c r="V226" s="104">
        <f t="shared" si="52"/>
        <v>-10554.800100531707</v>
      </c>
      <c r="W226" s="104">
        <f t="shared" si="60"/>
        <v>51168.959094248319</v>
      </c>
    </row>
    <row r="227" spans="1:23" ht="13.8">
      <c r="A227" s="4"/>
      <c r="B227" s="7">
        <f t="shared" si="53"/>
        <v>3</v>
      </c>
      <c r="C227" s="32">
        <f t="shared" si="47"/>
        <v>42317</v>
      </c>
      <c r="D227" s="31">
        <f t="shared" si="54"/>
        <v>219</v>
      </c>
      <c r="E227" s="115">
        <v>42317</v>
      </c>
      <c r="F227" s="27">
        <v>1.0775999999999999</v>
      </c>
      <c r="G227" s="27">
        <v>0.71409999999999996</v>
      </c>
      <c r="H227" s="27">
        <v>1.0814999999999999</v>
      </c>
      <c r="I227" s="162">
        <v>9.2874999999999996</v>
      </c>
      <c r="J227" s="162">
        <v>1.5263</v>
      </c>
      <c r="L227" s="101">
        <f t="shared" si="55"/>
        <v>8.1331317082776015E-3</v>
      </c>
      <c r="M227" s="101">
        <f t="shared" si="56"/>
        <v>4.9589764623250735E-3</v>
      </c>
      <c r="N227" s="101">
        <f t="shared" si="57"/>
        <v>1.3860016078771529E-3</v>
      </c>
      <c r="O227" s="101">
        <f t="shared" si="58"/>
        <v>-1.7242312585769018E-3</v>
      </c>
      <c r="P227" s="101">
        <f t="shared" si="59"/>
        <v>-3.8730478059825968E-3</v>
      </c>
      <c r="R227" s="104">
        <f t="shared" si="48"/>
        <v>37298.611186130911</v>
      </c>
      <c r="S227" s="104">
        <f t="shared" si="49"/>
        <v>-25151.757808530856</v>
      </c>
      <c r="T227" s="104">
        <f t="shared" si="50"/>
        <v>3316.3600256845225</v>
      </c>
      <c r="U227" s="104">
        <f t="shared" si="51"/>
        <v>-7884.9635311891489</v>
      </c>
      <c r="V227" s="104">
        <f t="shared" si="52"/>
        <v>21452.434739249362</v>
      </c>
      <c r="W227" s="104">
        <f t="shared" si="60"/>
        <v>29030.68461134479</v>
      </c>
    </row>
    <row r="228" spans="1:23" ht="13.8">
      <c r="A228" s="4"/>
      <c r="B228" s="7">
        <f t="shared" si="53"/>
        <v>1</v>
      </c>
      <c r="C228" s="32">
        <f t="shared" si="47"/>
        <v>42318</v>
      </c>
      <c r="D228" s="31">
        <f t="shared" si="54"/>
        <v>220</v>
      </c>
      <c r="E228" s="115">
        <v>42318</v>
      </c>
      <c r="F228" s="27">
        <v>1.0710999999999999</v>
      </c>
      <c r="G228" s="27">
        <v>0.70840000000000003</v>
      </c>
      <c r="H228" s="27">
        <v>1.0765</v>
      </c>
      <c r="I228" s="162">
        <v>9.2765000000000004</v>
      </c>
      <c r="J228" s="162">
        <v>1.5188999999999999</v>
      </c>
      <c r="L228" s="101">
        <f t="shared" si="55"/>
        <v>6.0501883255702545E-3</v>
      </c>
      <c r="M228" s="101">
        <f t="shared" si="56"/>
        <v>8.0141026463856502E-3</v>
      </c>
      <c r="N228" s="101">
        <f t="shared" si="57"/>
        <v>4.6339285886957352E-3</v>
      </c>
      <c r="O228" s="101">
        <f t="shared" si="58"/>
        <v>1.1850895590821519E-3</v>
      </c>
      <c r="P228" s="101">
        <f t="shared" si="59"/>
        <v>4.8601172771032897E-3</v>
      </c>
      <c r="R228" s="104">
        <f t="shared" si="48"/>
        <v>27746.215117682314</v>
      </c>
      <c r="S228" s="104">
        <f t="shared" si="49"/>
        <v>-40647.252582459369</v>
      </c>
      <c r="T228" s="104">
        <f t="shared" si="50"/>
        <v>11087.848272387677</v>
      </c>
      <c r="U228" s="104">
        <f t="shared" si="51"/>
        <v>5419.4516588617053</v>
      </c>
      <c r="V228" s="104">
        <f t="shared" si="52"/>
        <v>-26919.716444270794</v>
      </c>
      <c r="W228" s="104">
        <f t="shared" si="60"/>
        <v>-23313.453977798468</v>
      </c>
    </row>
    <row r="229" spans="1:23" ht="13.8">
      <c r="A229" s="4"/>
      <c r="B229" s="7">
        <f t="shared" si="53"/>
        <v>1</v>
      </c>
      <c r="C229" s="32">
        <f t="shared" si="47"/>
        <v>42319</v>
      </c>
      <c r="D229" s="31">
        <f t="shared" si="54"/>
        <v>221</v>
      </c>
      <c r="E229" s="115">
        <v>42319</v>
      </c>
      <c r="F229" s="27">
        <v>1.0716000000000001</v>
      </c>
      <c r="G229" s="27">
        <v>0.70599999999999996</v>
      </c>
      <c r="H229" s="27">
        <v>1.0783</v>
      </c>
      <c r="I229" s="162">
        <v>9.2230000000000008</v>
      </c>
      <c r="J229" s="162">
        <v>1.5183</v>
      </c>
      <c r="L229" s="101">
        <f t="shared" si="55"/>
        <v>-4.6670089986982412E-4</v>
      </c>
      <c r="M229" s="101">
        <f t="shared" si="56"/>
        <v>3.3936684154364134E-3</v>
      </c>
      <c r="N229" s="101">
        <f t="shared" si="57"/>
        <v>-1.6706890836090211E-3</v>
      </c>
      <c r="O229" s="101">
        <f t="shared" si="58"/>
        <v>5.783956231213503E-3</v>
      </c>
      <c r="P229" s="101">
        <f t="shared" si="59"/>
        <v>3.9510075583117885E-4</v>
      </c>
      <c r="R229" s="104">
        <f t="shared" si="48"/>
        <v>-2140.2942960760715</v>
      </c>
      <c r="S229" s="104">
        <f t="shared" si="49"/>
        <v>-17212.569310622792</v>
      </c>
      <c r="T229" s="104">
        <f t="shared" si="50"/>
        <v>-3997.5469442020676</v>
      </c>
      <c r="U229" s="104">
        <f t="shared" si="51"/>
        <v>26450.212941130623</v>
      </c>
      <c r="V229" s="104">
        <f t="shared" si="52"/>
        <v>-2188.4246217679006</v>
      </c>
      <c r="W229" s="104">
        <f t="shared" si="60"/>
        <v>911.37776846179122</v>
      </c>
    </row>
    <row r="230" spans="1:23" ht="13.8">
      <c r="A230" s="4"/>
      <c r="B230" s="7">
        <f t="shared" si="53"/>
        <v>1</v>
      </c>
      <c r="C230" s="32">
        <f t="shared" si="47"/>
        <v>42320</v>
      </c>
      <c r="D230" s="31">
        <f t="shared" si="54"/>
        <v>222</v>
      </c>
      <c r="E230" s="115">
        <v>42320</v>
      </c>
      <c r="F230" s="27">
        <v>1.0726</v>
      </c>
      <c r="G230" s="27">
        <v>0.70640000000000003</v>
      </c>
      <c r="H230" s="27">
        <v>1.0769</v>
      </c>
      <c r="I230" s="162">
        <v>9.3239999999999998</v>
      </c>
      <c r="J230" s="162">
        <v>1.5073000000000001</v>
      </c>
      <c r="L230" s="101">
        <f t="shared" si="55"/>
        <v>-9.327488783710641E-4</v>
      </c>
      <c r="M230" s="101">
        <f t="shared" si="56"/>
        <v>-5.6641179650824657E-4</v>
      </c>
      <c r="N230" s="101">
        <f t="shared" si="57"/>
        <v>1.299183553191591E-3</v>
      </c>
      <c r="O230" s="101">
        <f t="shared" si="58"/>
        <v>-1.0891356919928784E-2</v>
      </c>
      <c r="P230" s="101">
        <f t="shared" si="59"/>
        <v>7.2713170716582976E-3</v>
      </c>
      <c r="R230" s="104">
        <f t="shared" si="48"/>
        <v>-4277.5942892027451</v>
      </c>
      <c r="S230" s="104">
        <f t="shared" si="49"/>
        <v>2872.8211222423834</v>
      </c>
      <c r="T230" s="104">
        <f t="shared" si="50"/>
        <v>3108.6258322820499</v>
      </c>
      <c r="U230" s="104">
        <f t="shared" si="51"/>
        <v>-49806.516203448606</v>
      </c>
      <c r="V230" s="104">
        <f t="shared" si="52"/>
        <v>-40275.1173654995</v>
      </c>
      <c r="W230" s="104">
        <f t="shared" si="60"/>
        <v>-88377.780903626408</v>
      </c>
    </row>
    <row r="231" spans="1:23" ht="13.8">
      <c r="A231" s="4"/>
      <c r="B231" s="7">
        <f t="shared" si="53"/>
        <v>1</v>
      </c>
      <c r="C231" s="32">
        <f t="shared" si="47"/>
        <v>42321</v>
      </c>
      <c r="D231" s="31">
        <f t="shared" si="54"/>
        <v>223</v>
      </c>
      <c r="E231" s="115">
        <v>42321</v>
      </c>
      <c r="F231" s="27">
        <v>1.0764</v>
      </c>
      <c r="G231" s="27">
        <v>0.70704999999999996</v>
      </c>
      <c r="H231" s="27">
        <v>1.0786</v>
      </c>
      <c r="I231" s="162">
        <v>9.3320000000000007</v>
      </c>
      <c r="J231" s="162">
        <v>1.5077</v>
      </c>
      <c r="L231" s="101">
        <f t="shared" si="55"/>
        <v>-3.536532303925899E-3</v>
      </c>
      <c r="M231" s="101">
        <f t="shared" si="56"/>
        <v>-9.1973546403513484E-4</v>
      </c>
      <c r="N231" s="101">
        <f t="shared" si="57"/>
        <v>-1.5773605682914383E-3</v>
      </c>
      <c r="O231" s="101">
        <f t="shared" si="58"/>
        <v>-8.5763298567291665E-4</v>
      </c>
      <c r="P231" s="101">
        <f t="shared" si="59"/>
        <v>-2.6533996838928739E-4</v>
      </c>
      <c r="R231" s="104">
        <f t="shared" si="48"/>
        <v>-16218.567223874295</v>
      </c>
      <c r="S231" s="104">
        <f t="shared" si="49"/>
        <v>4664.8665939588464</v>
      </c>
      <c r="T231" s="104">
        <f t="shared" si="50"/>
        <v>-3774.2348241463233</v>
      </c>
      <c r="U231" s="104">
        <f t="shared" si="51"/>
        <v>-3921.9824959890707</v>
      </c>
      <c r="V231" s="104">
        <f t="shared" si="52"/>
        <v>1469.692252905606</v>
      </c>
      <c r="W231" s="104">
        <f t="shared" si="60"/>
        <v>-17780.225697145237</v>
      </c>
    </row>
    <row r="232" spans="1:23" ht="13.8">
      <c r="A232" s="4"/>
      <c r="B232" s="7">
        <f t="shared" si="53"/>
        <v>3</v>
      </c>
      <c r="C232" s="32">
        <f t="shared" si="47"/>
        <v>42324</v>
      </c>
      <c r="D232" s="31">
        <f t="shared" si="54"/>
        <v>224</v>
      </c>
      <c r="E232" s="115">
        <v>42324</v>
      </c>
      <c r="F232" s="27">
        <v>1.0723</v>
      </c>
      <c r="G232" s="27">
        <v>0.70579999999999998</v>
      </c>
      <c r="H232" s="27">
        <v>1.0790999999999999</v>
      </c>
      <c r="I232" s="162">
        <v>9.3049999999999997</v>
      </c>
      <c r="J232" s="162">
        <v>1.5109999999999999</v>
      </c>
      <c r="L232" s="101">
        <f t="shared" si="55"/>
        <v>3.8162656266506716E-3</v>
      </c>
      <c r="M232" s="101">
        <f t="shared" si="56"/>
        <v>1.7694735126157516E-3</v>
      </c>
      <c r="N232" s="101">
        <f t="shared" si="57"/>
        <v>-4.6345646656125253E-4</v>
      </c>
      <c r="O232" s="101">
        <f t="shared" si="58"/>
        <v>2.8974640649696106E-3</v>
      </c>
      <c r="P232" s="101">
        <f t="shared" si="59"/>
        <v>-2.1863724878666154E-3</v>
      </c>
      <c r="R232" s="104">
        <f t="shared" si="48"/>
        <v>17501.426621011167</v>
      </c>
      <c r="S232" s="104">
        <f t="shared" si="49"/>
        <v>-8974.7087077430679</v>
      </c>
      <c r="T232" s="104">
        <f t="shared" si="50"/>
        <v>-1108.9370247577399</v>
      </c>
      <c r="U232" s="104">
        <f t="shared" si="51"/>
        <v>13250.193888766855</v>
      </c>
      <c r="V232" s="104">
        <f t="shared" si="52"/>
        <v>12110.104357400123</v>
      </c>
      <c r="W232" s="104">
        <f t="shared" si="60"/>
        <v>32778.079134677333</v>
      </c>
    </row>
    <row r="233" spans="1:23" ht="13.8">
      <c r="A233" s="4"/>
      <c r="B233" s="7">
        <f t="shared" si="53"/>
        <v>1</v>
      </c>
      <c r="C233" s="32">
        <f t="shared" si="47"/>
        <v>42325</v>
      </c>
      <c r="D233" s="31">
        <f t="shared" si="54"/>
        <v>225</v>
      </c>
      <c r="E233" s="115">
        <v>42325</v>
      </c>
      <c r="F233" s="27">
        <v>1.0669999999999999</v>
      </c>
      <c r="G233" s="27">
        <v>0.70169999999999999</v>
      </c>
      <c r="H233" s="27">
        <v>1.0806</v>
      </c>
      <c r="I233" s="162">
        <v>9.2370000000000001</v>
      </c>
      <c r="J233" s="162">
        <v>1.496</v>
      </c>
      <c r="L233" s="101">
        <f t="shared" si="55"/>
        <v>4.9549019243467825E-3</v>
      </c>
      <c r="M233" s="101">
        <f t="shared" si="56"/>
        <v>5.825948982926597E-3</v>
      </c>
      <c r="N233" s="101">
        <f t="shared" si="57"/>
        <v>-1.3890820402774509E-3</v>
      </c>
      <c r="O233" s="101">
        <f t="shared" si="58"/>
        <v>7.3347324837411167E-3</v>
      </c>
      <c r="P233" s="101">
        <f t="shared" si="59"/>
        <v>9.9768037383170007E-3</v>
      </c>
      <c r="R233" s="104">
        <f t="shared" si="48"/>
        <v>22723.222366303096</v>
      </c>
      <c r="S233" s="104">
        <f t="shared" si="49"/>
        <v>-29549.012570776107</v>
      </c>
      <c r="T233" s="104">
        <f t="shared" si="50"/>
        <v>-3323.7307407083085</v>
      </c>
      <c r="U233" s="104">
        <f t="shared" si="51"/>
        <v>33541.961298776485</v>
      </c>
      <c r="V233" s="104">
        <f t="shared" si="52"/>
        <v>-55260.544621200643</v>
      </c>
      <c r="W233" s="104">
        <f t="shared" si="60"/>
        <v>-31868.104267605479</v>
      </c>
    </row>
    <row r="234" spans="1:23" ht="13.8">
      <c r="A234" s="4"/>
      <c r="B234" s="7">
        <f t="shared" si="53"/>
        <v>1</v>
      </c>
      <c r="C234" s="32">
        <f t="shared" si="47"/>
        <v>42326</v>
      </c>
      <c r="D234" s="31">
        <f t="shared" si="54"/>
        <v>226</v>
      </c>
      <c r="E234" s="115">
        <v>42326</v>
      </c>
      <c r="F234" s="27">
        <v>1.0666</v>
      </c>
      <c r="G234" s="27">
        <v>0.70089999999999997</v>
      </c>
      <c r="H234" s="27">
        <v>1.0838000000000001</v>
      </c>
      <c r="I234" s="162">
        <v>9.2334999999999994</v>
      </c>
      <c r="J234" s="162">
        <v>1.5027999999999999</v>
      </c>
      <c r="L234" s="101">
        <f t="shared" si="55"/>
        <v>3.7495313525137453E-4</v>
      </c>
      <c r="M234" s="101">
        <f t="shared" si="56"/>
        <v>1.1407387519639942E-3</v>
      </c>
      <c r="N234" s="101">
        <f t="shared" si="57"/>
        <v>-2.956941722048544E-3</v>
      </c>
      <c r="O234" s="101">
        <f t="shared" si="58"/>
        <v>3.789827066828491E-4</v>
      </c>
      <c r="P234" s="101">
        <f t="shared" si="59"/>
        <v>-4.5351551653912622E-3</v>
      </c>
      <c r="R234" s="104">
        <f t="shared" si="48"/>
        <v>1719.5382672246808</v>
      </c>
      <c r="S234" s="104">
        <f t="shared" si="49"/>
        <v>-5785.7876580345273</v>
      </c>
      <c r="T234" s="104">
        <f t="shared" si="50"/>
        <v>-7075.2322865629158</v>
      </c>
      <c r="U234" s="104">
        <f t="shared" si="51"/>
        <v>1733.0997836171875</v>
      </c>
      <c r="V234" s="104">
        <f t="shared" si="52"/>
        <v>25119.782943976104</v>
      </c>
      <c r="W234" s="104">
        <f t="shared" si="60"/>
        <v>15711.401050220531</v>
      </c>
    </row>
    <row r="235" spans="1:23" ht="13.8">
      <c r="A235" s="4"/>
      <c r="B235" s="7">
        <f t="shared" si="53"/>
        <v>1</v>
      </c>
      <c r="C235" s="32">
        <f t="shared" si="47"/>
        <v>42327</v>
      </c>
      <c r="D235" s="31">
        <f t="shared" si="54"/>
        <v>227</v>
      </c>
      <c r="E235" s="115">
        <v>42327</v>
      </c>
      <c r="F235" s="27">
        <v>1.0687</v>
      </c>
      <c r="G235" s="27">
        <v>0.69979999999999998</v>
      </c>
      <c r="H235" s="27">
        <v>1.0892999999999999</v>
      </c>
      <c r="I235" s="162">
        <v>9.2555999999999994</v>
      </c>
      <c r="J235" s="162">
        <v>1.4924999999999999</v>
      </c>
      <c r="L235" s="101">
        <f t="shared" si="55"/>
        <v>-1.9669373643491994E-3</v>
      </c>
      <c r="M235" s="101">
        <f t="shared" si="56"/>
        <v>1.5706435726914429E-3</v>
      </c>
      <c r="N235" s="101">
        <f t="shared" si="57"/>
        <v>-5.0619039563858425E-3</v>
      </c>
      <c r="O235" s="101">
        <f t="shared" si="58"/>
        <v>-2.3905988420264029E-3</v>
      </c>
      <c r="P235" s="101">
        <f t="shared" si="59"/>
        <v>6.8774684330567722E-3</v>
      </c>
      <c r="R235" s="104">
        <f t="shared" si="48"/>
        <v>-9020.3914816314482</v>
      </c>
      <c r="S235" s="104">
        <f t="shared" si="49"/>
        <v>-7966.2501010014239</v>
      </c>
      <c r="T235" s="104">
        <f t="shared" si="50"/>
        <v>-12111.887778055341</v>
      </c>
      <c r="U235" s="104">
        <f t="shared" si="51"/>
        <v>-10932.283354286774</v>
      </c>
      <c r="V235" s="104">
        <f t="shared" si="52"/>
        <v>-38093.628099167574</v>
      </c>
      <c r="W235" s="104">
        <f t="shared" si="60"/>
        <v>-78124.440814142567</v>
      </c>
    </row>
    <row r="236" spans="1:23" ht="13.8">
      <c r="A236" s="4"/>
      <c r="B236" s="7">
        <f t="shared" si="53"/>
        <v>1</v>
      </c>
      <c r="C236" s="32">
        <f t="shared" si="47"/>
        <v>42328</v>
      </c>
      <c r="D236" s="31">
        <f t="shared" si="54"/>
        <v>228</v>
      </c>
      <c r="E236" s="115">
        <v>42328</v>
      </c>
      <c r="F236" s="27">
        <v>1.0688</v>
      </c>
      <c r="G236" s="27">
        <v>0.70099999999999996</v>
      </c>
      <c r="H236" s="27">
        <v>1.0844</v>
      </c>
      <c r="I236" s="162">
        <v>9.2035</v>
      </c>
      <c r="J236" s="162">
        <v>1.4824999999999999</v>
      </c>
      <c r="L236" s="101">
        <f t="shared" si="55"/>
        <v>-9.3567251530195578E-5</v>
      </c>
      <c r="M236" s="101">
        <f t="shared" si="56"/>
        <v>-1.7133071010024062E-3</v>
      </c>
      <c r="N236" s="101">
        <f t="shared" si="57"/>
        <v>4.508449463889311E-3</v>
      </c>
      <c r="O236" s="101">
        <f t="shared" si="58"/>
        <v>5.6449272551769951E-3</v>
      </c>
      <c r="P236" s="101">
        <f t="shared" si="59"/>
        <v>6.7227143948767375E-3</v>
      </c>
      <c r="R236" s="104">
        <f t="shared" si="48"/>
        <v>-429.10021130332331</v>
      </c>
      <c r="S236" s="104">
        <f t="shared" si="49"/>
        <v>8689.8346026518811</v>
      </c>
      <c r="T236" s="104">
        <f t="shared" si="50"/>
        <v>10787.607672953402</v>
      </c>
      <c r="U236" s="104">
        <f t="shared" si="51"/>
        <v>25814.429080715505</v>
      </c>
      <c r="V236" s="104">
        <f t="shared" si="52"/>
        <v>-37236.460547668619</v>
      </c>
      <c r="W236" s="104">
        <f t="shared" si="60"/>
        <v>7626.3105973488491</v>
      </c>
    </row>
    <row r="237" spans="1:23" ht="13.8">
      <c r="A237" s="4"/>
      <c r="B237" s="7">
        <f t="shared" si="53"/>
        <v>3</v>
      </c>
      <c r="C237" s="32">
        <f t="shared" si="47"/>
        <v>42331</v>
      </c>
      <c r="D237" s="31">
        <f t="shared" si="54"/>
        <v>229</v>
      </c>
      <c r="E237" s="115">
        <v>42331</v>
      </c>
      <c r="F237" s="27">
        <v>1.0630999999999999</v>
      </c>
      <c r="G237" s="27">
        <v>0.70250000000000001</v>
      </c>
      <c r="H237" s="27">
        <v>1.0848</v>
      </c>
      <c r="I237" s="162">
        <v>9.1754999999999995</v>
      </c>
      <c r="J237" s="162">
        <v>1.4793000000000001</v>
      </c>
      <c r="L237" s="101">
        <f t="shared" si="55"/>
        <v>5.3473554878217628E-3</v>
      </c>
      <c r="M237" s="101">
        <f t="shared" si="56"/>
        <v>-2.1375141733108666E-3</v>
      </c>
      <c r="N237" s="101">
        <f t="shared" si="57"/>
        <v>-3.6879956162059828E-4</v>
      </c>
      <c r="O237" s="101">
        <f t="shared" si="58"/>
        <v>3.0469581220475815E-3</v>
      </c>
      <c r="P237" s="101">
        <f t="shared" si="59"/>
        <v>2.1608489736902495E-3</v>
      </c>
      <c r="R237" s="104">
        <f t="shared" si="48"/>
        <v>24523.017746201695</v>
      </c>
      <c r="S237" s="104">
        <f t="shared" si="49"/>
        <v>10841.39826189252</v>
      </c>
      <c r="T237" s="104">
        <f t="shared" si="50"/>
        <v>-882.44639594742375</v>
      </c>
      <c r="U237" s="104">
        <f t="shared" si="51"/>
        <v>13933.834892446488</v>
      </c>
      <c r="V237" s="104">
        <f t="shared" si="52"/>
        <v>-11968.732097202606</v>
      </c>
      <c r="W237" s="104">
        <f t="shared" si="60"/>
        <v>36447.072407390675</v>
      </c>
    </row>
    <row r="238" spans="1:23" ht="13.8">
      <c r="A238" s="4"/>
      <c r="B238" s="7">
        <f t="shared" si="53"/>
        <v>1</v>
      </c>
      <c r="C238" s="32">
        <f t="shared" si="47"/>
        <v>42332</v>
      </c>
      <c r="D238" s="31">
        <f t="shared" si="54"/>
        <v>230</v>
      </c>
      <c r="E238" s="115">
        <v>42332</v>
      </c>
      <c r="F238" s="27">
        <v>1.0650999999999999</v>
      </c>
      <c r="G238" s="27">
        <v>0.70620000000000005</v>
      </c>
      <c r="H238" s="27">
        <v>1.0831999999999999</v>
      </c>
      <c r="I238" s="162">
        <v>9.2089999999999996</v>
      </c>
      <c r="J238" s="162">
        <v>1.4762999999999999</v>
      </c>
      <c r="L238" s="101">
        <f t="shared" si="55"/>
        <v>-1.8795231545604676E-3</v>
      </c>
      <c r="M238" s="101">
        <f t="shared" si="56"/>
        <v>-5.2530822863852801E-3</v>
      </c>
      <c r="N238" s="101">
        <f t="shared" si="57"/>
        <v>1.4760150281206794E-3</v>
      </c>
      <c r="O238" s="101">
        <f t="shared" si="58"/>
        <v>-3.6443783706378002E-3</v>
      </c>
      <c r="P238" s="101">
        <f t="shared" si="59"/>
        <v>2.0300453581480835E-3</v>
      </c>
      <c r="R238" s="104">
        <f t="shared" si="48"/>
        <v>-8619.50917208586</v>
      </c>
      <c r="S238" s="104">
        <f t="shared" si="49"/>
        <v>26643.452417900389</v>
      </c>
      <c r="T238" s="104">
        <f t="shared" si="50"/>
        <v>3531.7399408117435</v>
      </c>
      <c r="U238" s="104">
        <f t="shared" si="51"/>
        <v>-16665.856394490111</v>
      </c>
      <c r="V238" s="104">
        <f t="shared" si="52"/>
        <v>-11244.223605016754</v>
      </c>
      <c r="W238" s="104">
        <f t="shared" si="60"/>
        <v>-6354.3968128805918</v>
      </c>
    </row>
    <row r="239" spans="1:23" ht="13.8">
      <c r="A239" s="4"/>
      <c r="B239" s="7">
        <f t="shared" si="53"/>
        <v>1</v>
      </c>
      <c r="C239" s="32">
        <f t="shared" si="47"/>
        <v>42333</v>
      </c>
      <c r="D239" s="31">
        <f t="shared" si="54"/>
        <v>231</v>
      </c>
      <c r="E239" s="115">
        <v>42333</v>
      </c>
      <c r="F239" s="27">
        <v>1.0586</v>
      </c>
      <c r="G239" s="27">
        <v>0.70174999999999998</v>
      </c>
      <c r="H239" s="27">
        <v>1.0820000000000001</v>
      </c>
      <c r="I239" s="162">
        <v>9.1809999999999992</v>
      </c>
      <c r="J239" s="162">
        <v>1.4601</v>
      </c>
      <c r="L239" s="101">
        <f t="shared" si="55"/>
        <v>6.1214110252327918E-3</v>
      </c>
      <c r="M239" s="101">
        <f t="shared" si="56"/>
        <v>6.3212682522943084E-3</v>
      </c>
      <c r="N239" s="101">
        <f t="shared" si="57"/>
        <v>1.1084427515835524E-3</v>
      </c>
      <c r="O239" s="101">
        <f t="shared" si="58"/>
        <v>3.0451355776670323E-3</v>
      </c>
      <c r="P239" s="101">
        <f t="shared" si="59"/>
        <v>1.1034031032523988E-2</v>
      </c>
      <c r="R239" s="104">
        <f t="shared" si="48"/>
        <v>28072.843024081008</v>
      </c>
      <c r="S239" s="104">
        <f t="shared" si="49"/>
        <v>-32061.254844092724</v>
      </c>
      <c r="T239" s="104">
        <f t="shared" si="50"/>
        <v>2652.2301353904859</v>
      </c>
      <c r="U239" s="104">
        <f t="shared" si="51"/>
        <v>13925.500339930333</v>
      </c>
      <c r="V239" s="104">
        <f t="shared" si="52"/>
        <v>-61116.423678127132</v>
      </c>
      <c r="W239" s="104">
        <f t="shared" si="60"/>
        <v>-48527.105022818025</v>
      </c>
    </row>
    <row r="240" spans="1:23" ht="13.8">
      <c r="A240" s="4"/>
      <c r="B240" s="7">
        <f t="shared" si="53"/>
        <v>1</v>
      </c>
      <c r="C240" s="32">
        <f t="shared" si="47"/>
        <v>42334</v>
      </c>
      <c r="D240" s="31">
        <f t="shared" si="54"/>
        <v>232</v>
      </c>
      <c r="E240" s="115">
        <v>42334</v>
      </c>
      <c r="F240" s="27">
        <v>1.0611999999999999</v>
      </c>
      <c r="G240" s="27">
        <v>0.70279999999999998</v>
      </c>
      <c r="H240" s="27">
        <v>1.0868</v>
      </c>
      <c r="I240" s="162">
        <v>9.1929999999999996</v>
      </c>
      <c r="J240" s="162">
        <v>1.4684999999999999</v>
      </c>
      <c r="L240" s="101">
        <f t="shared" si="55"/>
        <v>-2.4530628396973717E-3</v>
      </c>
      <c r="M240" s="101">
        <f t="shared" si="56"/>
        <v>-1.4951410709502528E-3</v>
      </c>
      <c r="N240" s="101">
        <f t="shared" si="57"/>
        <v>-4.4264181457657646E-3</v>
      </c>
      <c r="O240" s="101">
        <f t="shared" si="58"/>
        <v>-1.3061937200547094E-3</v>
      </c>
      <c r="P240" s="101">
        <f t="shared" si="59"/>
        <v>-5.7365451311564815E-3</v>
      </c>
      <c r="R240" s="104">
        <f t="shared" si="48"/>
        <v>-11249.767046056486</v>
      </c>
      <c r="S240" s="104">
        <f t="shared" si="49"/>
        <v>7583.3040127995419</v>
      </c>
      <c r="T240" s="104">
        <f t="shared" si="50"/>
        <v>-10591.326959617279</v>
      </c>
      <c r="U240" s="104">
        <f t="shared" si="51"/>
        <v>-5973.2647787630385</v>
      </c>
      <c r="V240" s="104">
        <f t="shared" si="52"/>
        <v>31774.165003799095</v>
      </c>
      <c r="W240" s="104">
        <f t="shared" si="60"/>
        <v>11543.110232161835</v>
      </c>
    </row>
    <row r="241" spans="1:23" ht="13.8">
      <c r="A241" s="4"/>
      <c r="B241" s="7">
        <f t="shared" si="53"/>
        <v>1</v>
      </c>
      <c r="C241" s="32">
        <f t="shared" si="47"/>
        <v>42335</v>
      </c>
      <c r="D241" s="31">
        <f t="shared" si="54"/>
        <v>233</v>
      </c>
      <c r="E241" s="115">
        <v>42335</v>
      </c>
      <c r="F241" s="27">
        <v>1.0580000000000001</v>
      </c>
      <c r="G241" s="27">
        <v>0.70289999999999997</v>
      </c>
      <c r="H241" s="27">
        <v>1.0900000000000001</v>
      </c>
      <c r="I241" s="162">
        <v>9.1884999999999994</v>
      </c>
      <c r="J241" s="162">
        <v>1.4689000000000001</v>
      </c>
      <c r="L241" s="101">
        <f t="shared" si="55"/>
        <v>3.0200098453397927E-3</v>
      </c>
      <c r="M241" s="101">
        <f t="shared" si="56"/>
        <v>-1.4227786891747951E-4</v>
      </c>
      <c r="N241" s="101">
        <f t="shared" si="57"/>
        <v>-2.9400976709967764E-3</v>
      </c>
      <c r="O241" s="101">
        <f t="shared" si="58"/>
        <v>4.8962272827568867E-4</v>
      </c>
      <c r="P241" s="101">
        <f t="shared" si="59"/>
        <v>-2.7234969869455568E-4</v>
      </c>
      <c r="R241" s="104">
        <f t="shared" si="48"/>
        <v>13849.790835794929</v>
      </c>
      <c r="S241" s="104">
        <f t="shared" si="49"/>
        <v>721.62845049046791</v>
      </c>
      <c r="T241" s="104">
        <f t="shared" si="50"/>
        <v>-7034.9286265518494</v>
      </c>
      <c r="U241" s="104">
        <f t="shared" si="51"/>
        <v>2239.0600665026464</v>
      </c>
      <c r="V241" s="104">
        <f t="shared" si="52"/>
        <v>1508.5184666386831</v>
      </c>
      <c r="W241" s="104">
        <f t="shared" si="60"/>
        <v>11284.069192874877</v>
      </c>
    </row>
    <row r="242" spans="1:23" ht="13.8">
      <c r="A242" s="4"/>
      <c r="B242" s="7">
        <f t="shared" si="53"/>
        <v>3</v>
      </c>
      <c r="C242" s="32">
        <f t="shared" si="47"/>
        <v>42338</v>
      </c>
      <c r="D242" s="31">
        <f t="shared" si="54"/>
        <v>234</v>
      </c>
      <c r="E242" s="115">
        <v>42338</v>
      </c>
      <c r="F242" s="27">
        <v>1.0579000000000001</v>
      </c>
      <c r="G242" s="27">
        <v>0.70479999999999998</v>
      </c>
      <c r="H242" s="27">
        <v>1.0903</v>
      </c>
      <c r="I242" s="162">
        <v>9.1935000000000002</v>
      </c>
      <c r="J242" s="162">
        <v>1.4671000000000001</v>
      </c>
      <c r="L242" s="101">
        <f t="shared" si="55"/>
        <v>9.4522425515907964E-5</v>
      </c>
      <c r="M242" s="101">
        <f t="shared" si="56"/>
        <v>-2.699440440110099E-3</v>
      </c>
      <c r="N242" s="101">
        <f t="shared" si="57"/>
        <v>-2.7519148914660092E-4</v>
      </c>
      <c r="O242" s="101">
        <f t="shared" si="58"/>
        <v>-5.4401045841714045E-4</v>
      </c>
      <c r="P242" s="101">
        <f t="shared" si="59"/>
        <v>1.2261581917707618E-3</v>
      </c>
      <c r="R242" s="104">
        <f t="shared" si="48"/>
        <v>433.48064732551802</v>
      </c>
      <c r="S242" s="104">
        <f t="shared" si="49"/>
        <v>13691.468931951631</v>
      </c>
      <c r="T242" s="104">
        <f t="shared" si="50"/>
        <v>-658.4653645620258</v>
      </c>
      <c r="U242" s="104">
        <f t="shared" si="51"/>
        <v>-2487.7768593204801</v>
      </c>
      <c r="V242" s="104">
        <f t="shared" si="52"/>
        <v>-6791.5708523729145</v>
      </c>
      <c r="W242" s="104">
        <f t="shared" si="60"/>
        <v>4187.1365030217285</v>
      </c>
    </row>
    <row r="243" spans="1:23" ht="13.8">
      <c r="A243" s="4"/>
      <c r="B243" s="7">
        <f t="shared" si="53"/>
        <v>1</v>
      </c>
      <c r="C243" s="32">
        <f t="shared" si="47"/>
        <v>42339</v>
      </c>
      <c r="D243" s="31">
        <f t="shared" si="54"/>
        <v>235</v>
      </c>
      <c r="E243" s="115">
        <v>42339</v>
      </c>
      <c r="F243" s="27">
        <v>1.06</v>
      </c>
      <c r="G243" s="27">
        <v>0.7036</v>
      </c>
      <c r="H243" s="27">
        <v>1.0908</v>
      </c>
      <c r="I243" s="162">
        <v>9.2014999999999993</v>
      </c>
      <c r="J243" s="162">
        <v>1.454</v>
      </c>
      <c r="L243" s="101">
        <f t="shared" si="55"/>
        <v>-1.9830971133839321E-3</v>
      </c>
      <c r="M243" s="101">
        <f t="shared" si="56"/>
        <v>1.7040617585665975E-3</v>
      </c>
      <c r="N243" s="101">
        <f t="shared" si="57"/>
        <v>-4.5848425909728784E-4</v>
      </c>
      <c r="O243" s="101">
        <f t="shared" si="58"/>
        <v>-8.698016313530186E-4</v>
      </c>
      <c r="P243" s="101">
        <f t="shared" si="59"/>
        <v>8.9692840521337133E-3</v>
      </c>
      <c r="R243" s="104">
        <f t="shared" si="48"/>
        <v>-9094.5002281427714</v>
      </c>
      <c r="S243" s="104">
        <f t="shared" si="49"/>
        <v>-8642.9425442666379</v>
      </c>
      <c r="T243" s="104">
        <f t="shared" si="50"/>
        <v>-1097.0397585646949</v>
      </c>
      <c r="U243" s="104">
        <f t="shared" si="51"/>
        <v>-3977.6300936847292</v>
      </c>
      <c r="V243" s="104">
        <f t="shared" si="52"/>
        <v>-49679.991165865089</v>
      </c>
      <c r="W243" s="104">
        <f t="shared" si="60"/>
        <v>-72492.103790523921</v>
      </c>
    </row>
    <row r="244" spans="1:23" ht="13.8">
      <c r="A244" s="4"/>
      <c r="B244" s="7">
        <f t="shared" si="53"/>
        <v>1</v>
      </c>
      <c r="C244" s="32">
        <f t="shared" si="47"/>
        <v>42340</v>
      </c>
      <c r="D244" s="31">
        <f t="shared" si="54"/>
        <v>236</v>
      </c>
      <c r="E244" s="115">
        <v>42340</v>
      </c>
      <c r="F244" s="27">
        <v>1.0611999999999999</v>
      </c>
      <c r="G244" s="27">
        <v>0.70589999999999997</v>
      </c>
      <c r="H244" s="27">
        <v>1.0880000000000001</v>
      </c>
      <c r="I244" s="162">
        <v>9.1404999999999994</v>
      </c>
      <c r="J244" s="162">
        <v>1.4489000000000001</v>
      </c>
      <c r="L244" s="101">
        <f t="shared" si="55"/>
        <v>-1.1314351574716491E-3</v>
      </c>
      <c r="M244" s="101">
        <f t="shared" si="56"/>
        <v>-3.2635715380233002E-3</v>
      </c>
      <c r="N244" s="101">
        <f t="shared" si="57"/>
        <v>2.5702235555454035E-3</v>
      </c>
      <c r="O244" s="101">
        <f t="shared" si="58"/>
        <v>6.6514256781093775E-3</v>
      </c>
      <c r="P244" s="101">
        <f t="shared" si="59"/>
        <v>3.5137312667880742E-3</v>
      </c>
      <c r="R244" s="104">
        <f t="shared" si="48"/>
        <v>-5188.7712549771277</v>
      </c>
      <c r="S244" s="104">
        <f t="shared" si="49"/>
        <v>16552.722429476969</v>
      </c>
      <c r="T244" s="104">
        <f t="shared" si="50"/>
        <v>6149.9110882986924</v>
      </c>
      <c r="U244" s="104">
        <f t="shared" si="51"/>
        <v>30417.177882272088</v>
      </c>
      <c r="V244" s="104">
        <f t="shared" si="52"/>
        <v>-19462.215409682412</v>
      </c>
      <c r="W244" s="104">
        <f t="shared" si="60"/>
        <v>28468.824735388214</v>
      </c>
    </row>
    <row r="245" spans="1:23" ht="13.8">
      <c r="A245" s="4"/>
      <c r="B245" s="7">
        <f t="shared" si="53"/>
        <v>1</v>
      </c>
      <c r="C245" s="32">
        <f t="shared" si="47"/>
        <v>42341</v>
      </c>
      <c r="D245" s="31">
        <f t="shared" si="54"/>
        <v>237</v>
      </c>
      <c r="E245" s="115">
        <v>42341</v>
      </c>
      <c r="F245" s="27">
        <v>1.0670999999999999</v>
      </c>
      <c r="G245" s="27">
        <v>0.71220000000000006</v>
      </c>
      <c r="H245" s="27">
        <v>1.0840000000000001</v>
      </c>
      <c r="I245" s="162">
        <v>9.1739999999999995</v>
      </c>
      <c r="J245" s="162">
        <v>1.4550000000000001</v>
      </c>
      <c r="L245" s="101">
        <f t="shared" si="55"/>
        <v>-5.5443453589346364E-3</v>
      </c>
      <c r="M245" s="101">
        <f t="shared" si="56"/>
        <v>-8.8851864422510342E-3</v>
      </c>
      <c r="N245" s="101">
        <f t="shared" si="57"/>
        <v>3.683245416296368E-3</v>
      </c>
      <c r="O245" s="101">
        <f t="shared" si="58"/>
        <v>-3.6583076099773806E-3</v>
      </c>
      <c r="P245" s="101">
        <f t="shared" si="59"/>
        <v>-4.2012527789162648E-3</v>
      </c>
      <c r="R245" s="104">
        <f t="shared" si="48"/>
        <v>-25426.414970516551</v>
      </c>
      <c r="S245" s="104">
        <f t="shared" si="49"/>
        <v>45065.359591232998</v>
      </c>
      <c r="T245" s="104">
        <f t="shared" si="50"/>
        <v>8813.0979026062469</v>
      </c>
      <c r="U245" s="104">
        <f t="shared" si="51"/>
        <v>-16729.555242114788</v>
      </c>
      <c r="V245" s="104">
        <f t="shared" si="52"/>
        <v>23270.330132144045</v>
      </c>
      <c r="W245" s="104">
        <f t="shared" si="60"/>
        <v>34992.81741335195</v>
      </c>
    </row>
    <row r="246" spans="1:23" ht="13.8">
      <c r="A246" s="4"/>
      <c r="B246" s="7">
        <f t="shared" si="53"/>
        <v>1</v>
      </c>
      <c r="C246" s="32">
        <f t="shared" si="47"/>
        <v>42342</v>
      </c>
      <c r="D246" s="31">
        <f t="shared" si="54"/>
        <v>238</v>
      </c>
      <c r="E246" s="115">
        <v>42342</v>
      </c>
      <c r="F246" s="27">
        <v>1.0902000000000001</v>
      </c>
      <c r="G246" s="27">
        <v>0.72009999999999996</v>
      </c>
      <c r="H246" s="27">
        <v>1.0882000000000001</v>
      </c>
      <c r="I246" s="162">
        <v>9.2494999999999994</v>
      </c>
      <c r="J246" s="162">
        <v>1.4899</v>
      </c>
      <c r="L246" s="101">
        <f t="shared" si="55"/>
        <v>-2.1416477007661441E-2</v>
      </c>
      <c r="M246" s="101">
        <f t="shared" si="56"/>
        <v>-1.103132041114366E-2</v>
      </c>
      <c r="N246" s="101">
        <f t="shared" si="57"/>
        <v>-3.8670520522334161E-3</v>
      </c>
      <c r="O246" s="101">
        <f t="shared" si="58"/>
        <v>-8.1960998343264743E-3</v>
      </c>
      <c r="P246" s="101">
        <f t="shared" si="59"/>
        <v>-2.3703102987700543E-2</v>
      </c>
      <c r="R246" s="104">
        <f t="shared" si="48"/>
        <v>-98216.145703441944</v>
      </c>
      <c r="S246" s="104">
        <f t="shared" si="49"/>
        <v>55950.477159413538</v>
      </c>
      <c r="T246" s="104">
        <f t="shared" si="50"/>
        <v>-9252.9018511823324</v>
      </c>
      <c r="U246" s="104">
        <f t="shared" si="51"/>
        <v>-37481.021162433193</v>
      </c>
      <c r="V246" s="104">
        <f t="shared" si="52"/>
        <v>131289.17984846514</v>
      </c>
      <c r="W246" s="104">
        <f t="shared" si="60"/>
        <v>42289.588290821208</v>
      </c>
    </row>
    <row r="247" spans="1:23" ht="13.8">
      <c r="A247" s="4"/>
      <c r="B247" s="7">
        <f t="shared" si="53"/>
        <v>3</v>
      </c>
      <c r="C247" s="32">
        <f t="shared" si="47"/>
        <v>42345</v>
      </c>
      <c r="D247" s="31">
        <f t="shared" si="54"/>
        <v>239</v>
      </c>
      <c r="E247" s="115">
        <v>42345</v>
      </c>
      <c r="F247" s="27">
        <v>1.0809</v>
      </c>
      <c r="G247" s="27">
        <v>0.7177</v>
      </c>
      <c r="H247" s="27">
        <v>1.083</v>
      </c>
      <c r="I247" s="162">
        <v>9.3264999999999993</v>
      </c>
      <c r="J247" s="162">
        <v>1.4849000000000001</v>
      </c>
      <c r="L247" s="101">
        <f t="shared" si="55"/>
        <v>8.5671382080233383E-3</v>
      </c>
      <c r="M247" s="101">
        <f t="shared" si="56"/>
        <v>3.3384368187948489E-3</v>
      </c>
      <c r="N247" s="101">
        <f t="shared" si="57"/>
        <v>4.7899870508344858E-3</v>
      </c>
      <c r="O247" s="101">
        <f t="shared" si="58"/>
        <v>-8.2903144931735055E-3</v>
      </c>
      <c r="P247" s="101">
        <f t="shared" si="59"/>
        <v>3.3615736912777504E-3</v>
      </c>
      <c r="R247" s="104">
        <f t="shared" si="48"/>
        <v>39288.968685173313</v>
      </c>
      <c r="S247" s="104">
        <f t="shared" si="49"/>
        <v>-16932.436554869448</v>
      </c>
      <c r="T247" s="104">
        <f t="shared" si="50"/>
        <v>11461.257684444165</v>
      </c>
      <c r="U247" s="104">
        <f t="shared" si="51"/>
        <v>-37911.867747203622</v>
      </c>
      <c r="V247" s="104">
        <f t="shared" si="52"/>
        <v>-18619.429412134028</v>
      </c>
      <c r="W247" s="104">
        <f t="shared" si="60"/>
        <v>-22713.50734458962</v>
      </c>
    </row>
    <row r="248" spans="1:23" ht="13.8">
      <c r="A248" s="4"/>
      <c r="B248" s="7">
        <f t="shared" si="53"/>
        <v>1</v>
      </c>
      <c r="C248" s="32">
        <f t="shared" si="47"/>
        <v>42346</v>
      </c>
      <c r="D248" s="31">
        <f t="shared" si="54"/>
        <v>240</v>
      </c>
      <c r="E248" s="115">
        <v>42346</v>
      </c>
      <c r="F248" s="27">
        <v>1.0874999999999999</v>
      </c>
      <c r="G248" s="27">
        <v>0.72709999999999997</v>
      </c>
      <c r="H248" s="27">
        <v>1.0820000000000001</v>
      </c>
      <c r="I248" s="162">
        <v>9.5675000000000008</v>
      </c>
      <c r="J248" s="162">
        <v>1.5099</v>
      </c>
      <c r="L248" s="101">
        <f t="shared" si="55"/>
        <v>-6.0874565406818818E-3</v>
      </c>
      <c r="M248" s="101">
        <f t="shared" si="56"/>
        <v>-1.3012365219984912E-2</v>
      </c>
      <c r="N248" s="101">
        <f t="shared" si="57"/>
        <v>9.2378759456368119E-4</v>
      </c>
      <c r="O248" s="101">
        <f t="shared" si="58"/>
        <v>-2.5512127815240124E-2</v>
      </c>
      <c r="P248" s="101">
        <f t="shared" si="59"/>
        <v>-1.6695993548408197E-2</v>
      </c>
      <c r="R248" s="104">
        <f t="shared" si="48"/>
        <v>-27917.12746914896</v>
      </c>
      <c r="S248" s="104">
        <f t="shared" si="49"/>
        <v>65998.268194191027</v>
      </c>
      <c r="T248" s="104">
        <f t="shared" si="50"/>
        <v>2210.3958851293005</v>
      </c>
      <c r="U248" s="104">
        <f t="shared" si="51"/>
        <v>-116667.75928435166</v>
      </c>
      <c r="V248" s="104">
        <f t="shared" si="52"/>
        <v>92477.482836875846</v>
      </c>
      <c r="W248" s="104">
        <f t="shared" si="60"/>
        <v>16101.260162695558</v>
      </c>
    </row>
    <row r="249" spans="1:23" ht="13.8">
      <c r="A249" s="4"/>
      <c r="B249" s="7">
        <f t="shared" si="53"/>
        <v>1</v>
      </c>
      <c r="C249" s="32">
        <f t="shared" si="47"/>
        <v>42347</v>
      </c>
      <c r="D249" s="31">
        <f t="shared" si="54"/>
        <v>241</v>
      </c>
      <c r="E249" s="115">
        <v>42347</v>
      </c>
      <c r="F249" s="27">
        <v>1.0941000000000001</v>
      </c>
      <c r="G249" s="27">
        <v>0.72509999999999997</v>
      </c>
      <c r="H249" s="27">
        <v>1.083</v>
      </c>
      <c r="I249" s="162">
        <v>9.5370000000000008</v>
      </c>
      <c r="J249" s="162">
        <v>1.5182</v>
      </c>
      <c r="L249" s="101">
        <f t="shared" si="55"/>
        <v>-6.0506235199051924E-3</v>
      </c>
      <c r="M249" s="101">
        <f t="shared" si="56"/>
        <v>2.7544432784640709E-3</v>
      </c>
      <c r="N249" s="101">
        <f t="shared" si="57"/>
        <v>-9.2378759456366048E-4</v>
      </c>
      <c r="O249" s="101">
        <f t="shared" si="58"/>
        <v>3.1929677209448959E-3</v>
      </c>
      <c r="P249" s="101">
        <f t="shared" si="59"/>
        <v>-5.4819991322438534E-3</v>
      </c>
      <c r="R249" s="104">
        <f t="shared" si="48"/>
        <v>-27748.210922603648</v>
      </c>
      <c r="S249" s="104">
        <f t="shared" si="49"/>
        <v>-13970.441433549722</v>
      </c>
      <c r="T249" s="104">
        <f t="shared" si="50"/>
        <v>-2210.3958851292509</v>
      </c>
      <c r="U249" s="104">
        <f t="shared" si="51"/>
        <v>14601.54135976752</v>
      </c>
      <c r="V249" s="104">
        <f t="shared" si="52"/>
        <v>30364.25949698472</v>
      </c>
      <c r="W249" s="104">
        <f t="shared" si="60"/>
        <v>1036.7526154696243</v>
      </c>
    </row>
    <row r="250" spans="1:23" ht="13.8">
      <c r="A250" s="4"/>
      <c r="B250" s="7">
        <f t="shared" si="53"/>
        <v>1</v>
      </c>
      <c r="C250" s="32">
        <f t="shared" si="47"/>
        <v>42348</v>
      </c>
      <c r="D250" s="31">
        <f t="shared" si="54"/>
        <v>242</v>
      </c>
      <c r="E250" s="115">
        <v>42348</v>
      </c>
      <c r="F250" s="27">
        <v>1.0943000000000001</v>
      </c>
      <c r="G250" s="27">
        <v>0.72350000000000003</v>
      </c>
      <c r="H250" s="27">
        <v>1.0806</v>
      </c>
      <c r="I250" s="162">
        <v>9.4369999999999994</v>
      </c>
      <c r="J250" s="162">
        <v>1.5</v>
      </c>
      <c r="L250" s="101">
        <f t="shared" si="55"/>
        <v>-1.827819416530948E-4</v>
      </c>
      <c r="M250" s="101">
        <f t="shared" si="56"/>
        <v>2.2090303060084211E-3</v>
      </c>
      <c r="N250" s="101">
        <f t="shared" si="57"/>
        <v>2.2185255910252143E-3</v>
      </c>
      <c r="O250" s="101">
        <f t="shared" si="58"/>
        <v>1.0540837557579416E-2</v>
      </c>
      <c r="P250" s="101">
        <f t="shared" si="59"/>
        <v>1.2060314492366395E-2</v>
      </c>
      <c r="R250" s="104">
        <f t="shared" si="48"/>
        <v>-838.23953897441947</v>
      </c>
      <c r="S250" s="104">
        <f t="shared" si="49"/>
        <v>-11204.125623612699</v>
      </c>
      <c r="T250" s="104">
        <f t="shared" si="50"/>
        <v>5308.3845965395658</v>
      </c>
      <c r="U250" s="104">
        <f t="shared" si="51"/>
        <v>48203.580184656334</v>
      </c>
      <c r="V250" s="104">
        <f t="shared" si="52"/>
        <v>-66800.907849025389</v>
      </c>
      <c r="W250" s="104">
        <f t="shared" si="60"/>
        <v>-25331.308230416609</v>
      </c>
    </row>
    <row r="251" spans="1:23" ht="13.8">
      <c r="A251" s="4"/>
      <c r="B251" s="7">
        <f t="shared" si="53"/>
        <v>1</v>
      </c>
      <c r="C251" s="32">
        <f t="shared" si="47"/>
        <v>42349</v>
      </c>
      <c r="D251" s="31">
        <f t="shared" si="54"/>
        <v>243</v>
      </c>
      <c r="E251" s="115">
        <v>42349</v>
      </c>
      <c r="F251" s="27">
        <v>1.095</v>
      </c>
      <c r="G251" s="27">
        <v>0.72240000000000004</v>
      </c>
      <c r="H251" s="27">
        <v>1.0819000000000001</v>
      </c>
      <c r="I251" s="162">
        <v>9.5385000000000009</v>
      </c>
      <c r="J251" s="162">
        <v>1.518</v>
      </c>
      <c r="L251" s="101">
        <f t="shared" si="55"/>
        <v>-6.394738262037558E-4</v>
      </c>
      <c r="M251" s="101">
        <f t="shared" si="56"/>
        <v>1.5215439687627636E-3</v>
      </c>
      <c r="N251" s="101">
        <f t="shared" si="57"/>
        <v>-1.2023122835624134E-3</v>
      </c>
      <c r="O251" s="101">
        <f t="shared" si="58"/>
        <v>-1.0698107354239287E-2</v>
      </c>
      <c r="P251" s="101">
        <f t="shared" si="59"/>
        <v>-1.1928570865273845E-2</v>
      </c>
      <c r="R251" s="104">
        <f t="shared" si="48"/>
        <v>-2932.6324056705216</v>
      </c>
      <c r="S251" s="104">
        <f t="shared" si="49"/>
        <v>-7717.2186010757487</v>
      </c>
      <c r="T251" s="104">
        <f t="shared" si="50"/>
        <v>-2876.8367748887008</v>
      </c>
      <c r="U251" s="104">
        <f t="shared" si="51"/>
        <v>-48922.779888902573</v>
      </c>
      <c r="V251" s="104">
        <f t="shared" si="52"/>
        <v>66071.192724376175</v>
      </c>
      <c r="W251" s="104">
        <f t="shared" si="60"/>
        <v>3621.7250538386288</v>
      </c>
    </row>
    <row r="252" spans="1:23" ht="13.8">
      <c r="A252" s="4"/>
      <c r="B252" s="7">
        <f t="shared" si="53"/>
        <v>3</v>
      </c>
      <c r="C252" s="32">
        <f t="shared" si="47"/>
        <v>42352</v>
      </c>
      <c r="D252" s="31">
        <f t="shared" si="54"/>
        <v>244</v>
      </c>
      <c r="E252" s="115">
        <v>42352</v>
      </c>
      <c r="F252" s="27">
        <v>1.0983000000000001</v>
      </c>
      <c r="G252" s="27">
        <v>0.72599999999999998</v>
      </c>
      <c r="H252" s="27">
        <v>1.0770999999999999</v>
      </c>
      <c r="I252" s="162">
        <v>9.5694999999999997</v>
      </c>
      <c r="J252" s="162">
        <v>1.5230999999999999</v>
      </c>
      <c r="L252" s="101">
        <f t="shared" si="55"/>
        <v>-3.0091665436991345E-3</v>
      </c>
      <c r="M252" s="101">
        <f t="shared" si="56"/>
        <v>-4.9710127220203857E-3</v>
      </c>
      <c r="N252" s="101">
        <f t="shared" si="57"/>
        <v>4.4465103368033698E-3</v>
      </c>
      <c r="O252" s="101">
        <f t="shared" si="58"/>
        <v>-3.2447171025555229E-3</v>
      </c>
      <c r="P252" s="101">
        <f t="shared" si="59"/>
        <v>-3.3540526658830654E-3</v>
      </c>
      <c r="R252" s="104">
        <f t="shared" si="48"/>
        <v>-13800.063362249011</v>
      </c>
      <c r="S252" s="104">
        <f t="shared" si="49"/>
        <v>25212.805303125162</v>
      </c>
      <c r="T252" s="104">
        <f t="shared" si="50"/>
        <v>10639.402617543527</v>
      </c>
      <c r="U252" s="104">
        <f t="shared" si="51"/>
        <v>-14838.192902147144</v>
      </c>
      <c r="V252" s="104">
        <f t="shared" si="52"/>
        <v>18577.771184677476</v>
      </c>
      <c r="W252" s="104">
        <f t="shared" si="60"/>
        <v>25791.722840950009</v>
      </c>
    </row>
    <row r="253" spans="1:23" ht="13.8">
      <c r="A253" s="4"/>
      <c r="B253" s="7">
        <f t="shared" si="53"/>
        <v>1</v>
      </c>
      <c r="C253" s="32">
        <f t="shared" si="47"/>
        <v>42353</v>
      </c>
      <c r="D253" s="31">
        <f t="shared" si="54"/>
        <v>245</v>
      </c>
      <c r="E253" s="115">
        <v>42353</v>
      </c>
      <c r="F253" s="27">
        <v>1.099</v>
      </c>
      <c r="G253" s="27">
        <v>0.72519999999999996</v>
      </c>
      <c r="H253" s="27">
        <v>1.0831</v>
      </c>
      <c r="I253" s="162">
        <v>9.4945000000000004</v>
      </c>
      <c r="J253" s="162">
        <v>1.52</v>
      </c>
      <c r="L253" s="101">
        <f t="shared" si="55"/>
        <v>-6.3714560932103806E-4</v>
      </c>
      <c r="M253" s="101">
        <f t="shared" si="56"/>
        <v>1.1025359441001607E-3</v>
      </c>
      <c r="N253" s="101">
        <f t="shared" si="57"/>
        <v>-5.5550554849669786E-3</v>
      </c>
      <c r="O253" s="101">
        <f t="shared" si="58"/>
        <v>7.8682739126563709E-3</v>
      </c>
      <c r="P253" s="101">
        <f t="shared" si="59"/>
        <v>2.037396781136163E-3</v>
      </c>
      <c r="R253" s="104">
        <f t="shared" si="48"/>
        <v>-2921.9551832449838</v>
      </c>
      <c r="S253" s="104">
        <f t="shared" si="49"/>
        <v>-5592.0243324174371</v>
      </c>
      <c r="T253" s="104">
        <f t="shared" si="50"/>
        <v>-13291.877762696582</v>
      </c>
      <c r="U253" s="104">
        <f t="shared" si="51"/>
        <v>35981.86295839931</v>
      </c>
      <c r="V253" s="104">
        <f t="shared" si="52"/>
        <v>-11284.942421254649</v>
      </c>
      <c r="W253" s="104">
        <f t="shared" si="60"/>
        <v>2891.063258785658</v>
      </c>
    </row>
    <row r="254" spans="1:23" ht="13.8">
      <c r="A254" s="4"/>
      <c r="B254" s="7">
        <f t="shared" si="53"/>
        <v>1</v>
      </c>
      <c r="C254" s="32">
        <f t="shared" si="47"/>
        <v>42354</v>
      </c>
      <c r="D254" s="31">
        <f t="shared" si="54"/>
        <v>246</v>
      </c>
      <c r="E254" s="115">
        <v>42354</v>
      </c>
      <c r="F254" s="27">
        <v>1.0932999999999999</v>
      </c>
      <c r="G254" s="27">
        <v>0.72829999999999995</v>
      </c>
      <c r="H254" s="27">
        <v>1.0824</v>
      </c>
      <c r="I254" s="162">
        <v>9.5555000000000003</v>
      </c>
      <c r="J254" s="162">
        <v>1.5185999999999999</v>
      </c>
      <c r="L254" s="101">
        <f t="shared" si="55"/>
        <v>5.2000299631823994E-3</v>
      </c>
      <c r="M254" s="101">
        <f t="shared" si="56"/>
        <v>-4.2655723431735083E-3</v>
      </c>
      <c r="N254" s="101">
        <f t="shared" si="57"/>
        <v>6.4650198511302225E-4</v>
      </c>
      <c r="O254" s="101">
        <f t="shared" si="58"/>
        <v>-6.4042213635644813E-3</v>
      </c>
      <c r="P254" s="101">
        <f t="shared" si="59"/>
        <v>9.2147706118870425E-4</v>
      </c>
      <c r="R254" s="104">
        <f t="shared" si="48"/>
        <v>23847.381637207702</v>
      </c>
      <c r="S254" s="104">
        <f t="shared" si="49"/>
        <v>21634.836000000887</v>
      </c>
      <c r="T254" s="104">
        <f t="shared" si="50"/>
        <v>1546.9198071410549</v>
      </c>
      <c r="U254" s="104">
        <f t="shared" si="51"/>
        <v>-29286.704811885989</v>
      </c>
      <c r="V254" s="104">
        <f t="shared" si="52"/>
        <v>-5103.9717321152002</v>
      </c>
      <c r="W254" s="104">
        <f t="shared" si="60"/>
        <v>12638.460900348457</v>
      </c>
    </row>
    <row r="255" spans="1:23" ht="13.8">
      <c r="A255" s="4"/>
      <c r="B255" s="7">
        <f t="shared" si="53"/>
        <v>1</v>
      </c>
      <c r="C255" s="32">
        <f t="shared" si="47"/>
        <v>42355</v>
      </c>
      <c r="D255" s="31">
        <f t="shared" si="54"/>
        <v>247</v>
      </c>
      <c r="E255" s="115">
        <v>42355</v>
      </c>
      <c r="F255" s="27">
        <v>1.0841000000000001</v>
      </c>
      <c r="G255" s="27">
        <v>0.72660000000000002</v>
      </c>
      <c r="H255" s="27">
        <v>1.0807</v>
      </c>
      <c r="I255" s="162">
        <v>9.5109999999999992</v>
      </c>
      <c r="J255" s="162">
        <v>1.5097</v>
      </c>
      <c r="L255" s="101">
        <f t="shared" si="55"/>
        <v>8.4504957731930171E-3</v>
      </c>
      <c r="M255" s="101">
        <f t="shared" si="56"/>
        <v>2.3369314367678701E-3</v>
      </c>
      <c r="N255" s="101">
        <f t="shared" si="57"/>
        <v>1.5718185474583469E-3</v>
      </c>
      <c r="O255" s="101">
        <f t="shared" si="58"/>
        <v>4.6678814466504636E-3</v>
      </c>
      <c r="P255" s="101">
        <f t="shared" si="59"/>
        <v>5.8779022054429595E-3</v>
      </c>
      <c r="R255" s="104">
        <f t="shared" si="48"/>
        <v>38754.045487002077</v>
      </c>
      <c r="S255" s="104">
        <f t="shared" si="49"/>
        <v>-11852.835753362055</v>
      </c>
      <c r="T255" s="104">
        <f t="shared" si="50"/>
        <v>3760.9741350909003</v>
      </c>
      <c r="U255" s="104">
        <f t="shared" si="51"/>
        <v>21346.368006998859</v>
      </c>
      <c r="V255" s="104">
        <f t="shared" si="52"/>
        <v>-32557.128076544475</v>
      </c>
      <c r="W255" s="104">
        <f t="shared" si="60"/>
        <v>19451.423799185308</v>
      </c>
    </row>
    <row r="256" spans="1:23" ht="13.8">
      <c r="A256" s="4"/>
      <c r="B256" s="7">
        <f t="shared" si="53"/>
        <v>1</v>
      </c>
      <c r="C256" s="32">
        <f t="shared" si="47"/>
        <v>42356</v>
      </c>
      <c r="D256" s="31">
        <f t="shared" si="54"/>
        <v>248</v>
      </c>
      <c r="E256" s="115">
        <v>42356</v>
      </c>
      <c r="F256" s="27">
        <v>1.0835999999999999</v>
      </c>
      <c r="G256" s="27">
        <v>0.72665999999999997</v>
      </c>
      <c r="H256" s="27">
        <v>1.0768</v>
      </c>
      <c r="I256" s="162">
        <v>9.5</v>
      </c>
      <c r="J256" s="162">
        <v>1.5206</v>
      </c>
      <c r="L256" s="101">
        <f t="shared" si="55"/>
        <v>4.6131845630613719E-4</v>
      </c>
      <c r="M256" s="101">
        <f t="shared" si="56"/>
        <v>-8.2572973912481391E-5</v>
      </c>
      <c r="N256" s="101">
        <f t="shared" si="57"/>
        <v>3.6152994186565693E-3</v>
      </c>
      <c r="O256" s="101">
        <f t="shared" si="58"/>
        <v>1.1572248937532172E-3</v>
      </c>
      <c r="P256" s="101">
        <f t="shared" si="59"/>
        <v>-7.1940382206458374E-3</v>
      </c>
      <c r="R256" s="104">
        <f t="shared" si="48"/>
        <v>2115.6103641155296</v>
      </c>
      <c r="S256" s="104">
        <f t="shared" si="49"/>
        <v>418.80727951733627</v>
      </c>
      <c r="T256" s="104">
        <f t="shared" si="50"/>
        <v>8650.51988740249</v>
      </c>
      <c r="U256" s="104">
        <f t="shared" si="51"/>
        <v>5292.025671869229</v>
      </c>
      <c r="V256" s="104">
        <f t="shared" si="52"/>
        <v>39847.077333174515</v>
      </c>
      <c r="W256" s="104">
        <f t="shared" si="60"/>
        <v>56324.040536079097</v>
      </c>
    </row>
    <row r="257" spans="1:23" ht="13.8">
      <c r="A257" s="4"/>
      <c r="B257" s="7">
        <f t="shared" si="53"/>
        <v>3</v>
      </c>
      <c r="C257" s="32">
        <f t="shared" si="47"/>
        <v>42359</v>
      </c>
      <c r="D257" s="31">
        <f t="shared" si="54"/>
        <v>249</v>
      </c>
      <c r="E257" s="115">
        <v>42359</v>
      </c>
      <c r="F257" s="27">
        <v>1.087</v>
      </c>
      <c r="G257" s="27">
        <v>0.72985</v>
      </c>
      <c r="H257" s="27">
        <v>1.0804</v>
      </c>
      <c r="I257" s="162">
        <v>9.5585000000000004</v>
      </c>
      <c r="J257" s="162">
        <v>1.5167999999999999</v>
      </c>
      <c r="L257" s="101">
        <f t="shared" si="55"/>
        <v>-3.132776910269453E-3</v>
      </c>
      <c r="M257" s="101">
        <f t="shared" si="56"/>
        <v>-4.3803408155729173E-3</v>
      </c>
      <c r="N257" s="101">
        <f t="shared" si="57"/>
        <v>-3.3376630279971786E-3</v>
      </c>
      <c r="O257" s="101">
        <f t="shared" si="58"/>
        <v>-6.1390123804408638E-3</v>
      </c>
      <c r="P257" s="101">
        <f t="shared" si="59"/>
        <v>2.5021412935789435E-3</v>
      </c>
      <c r="R257" s="104">
        <f t="shared" si="48"/>
        <v>-14366.941554641866</v>
      </c>
      <c r="S257" s="104">
        <f t="shared" si="49"/>
        <v>22216.937738893103</v>
      </c>
      <c r="T257" s="104">
        <f t="shared" si="50"/>
        <v>-7986.2044764929933</v>
      </c>
      <c r="U257" s="104">
        <f t="shared" si="51"/>
        <v>-28073.895828362845</v>
      </c>
      <c r="V257" s="104">
        <f t="shared" si="52"/>
        <v>-13859.117030770898</v>
      </c>
      <c r="W257" s="104">
        <f t="shared" si="60"/>
        <v>-42069.221151375503</v>
      </c>
    </row>
    <row r="258" spans="1:23" ht="13.8">
      <c r="A258" s="4"/>
      <c r="B258" s="7">
        <f t="shared" si="53"/>
        <v>1</v>
      </c>
      <c r="C258" s="32">
        <f t="shared" si="47"/>
        <v>42360</v>
      </c>
      <c r="D258" s="31">
        <f t="shared" si="54"/>
        <v>250</v>
      </c>
      <c r="E258" s="115">
        <v>42360</v>
      </c>
      <c r="F258" s="27">
        <v>1.0952</v>
      </c>
      <c r="G258" s="27">
        <v>0.73619999999999997</v>
      </c>
      <c r="H258" s="27">
        <v>1.0818000000000001</v>
      </c>
      <c r="I258" s="162">
        <v>9.5429999999999993</v>
      </c>
      <c r="J258" s="162">
        <v>1.5108999999999999</v>
      </c>
      <c r="L258" s="101">
        <f t="shared" si="55"/>
        <v>-7.5153868530297065E-3</v>
      </c>
      <c r="M258" s="101">
        <f t="shared" si="56"/>
        <v>-8.662787368333702E-3</v>
      </c>
      <c r="N258" s="101">
        <f t="shared" si="57"/>
        <v>-1.2949775188661151E-3</v>
      </c>
      <c r="O258" s="101">
        <f t="shared" si="58"/>
        <v>1.6229095518193811E-3</v>
      </c>
      <c r="P258" s="101">
        <f t="shared" si="59"/>
        <v>3.8973527549622049E-3</v>
      </c>
      <c r="R258" s="104">
        <f t="shared" si="48"/>
        <v>-34465.628026068029</v>
      </c>
      <c r="S258" s="104">
        <f t="shared" si="49"/>
        <v>43937.359148700627</v>
      </c>
      <c r="T258" s="104">
        <f t="shared" si="50"/>
        <v>-3098.5618294523351</v>
      </c>
      <c r="U258" s="104">
        <f t="shared" si="51"/>
        <v>7421.6161938022369</v>
      </c>
      <c r="V258" s="104">
        <f t="shared" si="52"/>
        <v>-21587.057485454672</v>
      </c>
      <c r="W258" s="104">
        <f t="shared" si="60"/>
        <v>-7792.2719984721734</v>
      </c>
    </row>
    <row r="259" spans="1:23" ht="13.8">
      <c r="A259" s="4"/>
      <c r="B259" s="7">
        <f t="shared" si="53"/>
        <v>1</v>
      </c>
      <c r="C259" s="32">
        <f t="shared" si="47"/>
        <v>42361</v>
      </c>
      <c r="D259" s="31">
        <f t="shared" si="54"/>
        <v>251</v>
      </c>
      <c r="E259" s="115">
        <v>42361</v>
      </c>
      <c r="F259" s="27">
        <v>1.0915999999999999</v>
      </c>
      <c r="G259" s="27">
        <v>0.73299999999999998</v>
      </c>
      <c r="H259" s="27">
        <v>1.0811999999999999</v>
      </c>
      <c r="I259" s="162">
        <v>9.5269999999999992</v>
      </c>
      <c r="J259" s="162">
        <v>1.5115000000000001</v>
      </c>
      <c r="L259" s="101">
        <f t="shared" si="55"/>
        <v>3.2924851400557131E-3</v>
      </c>
      <c r="M259" s="101">
        <f t="shared" si="56"/>
        <v>4.3561190582692014E-3</v>
      </c>
      <c r="N259" s="101">
        <f t="shared" si="57"/>
        <v>5.547850350342752E-4</v>
      </c>
      <c r="O259" s="101">
        <f t="shared" si="58"/>
        <v>1.6780287104743209E-3</v>
      </c>
      <c r="P259" s="101">
        <f t="shared" si="59"/>
        <v>-3.9703547371763571E-4</v>
      </c>
      <c r="R259" s="104">
        <f t="shared" si="48"/>
        <v>15099.364854753958</v>
      </c>
      <c r="S259" s="104">
        <f t="shared" si="49"/>
        <v>-22094.085820149689</v>
      </c>
      <c r="T259" s="104">
        <f t="shared" si="50"/>
        <v>1327.4637652503595</v>
      </c>
      <c r="U259" s="104">
        <f t="shared" si="51"/>
        <v>7673.6778321132942</v>
      </c>
      <c r="V259" s="104">
        <f t="shared" si="52"/>
        <v>2199.1408357877644</v>
      </c>
      <c r="W259" s="104">
        <f t="shared" si="60"/>
        <v>4205.5614677556878</v>
      </c>
    </row>
    <row r="260" spans="1:23" ht="13.8">
      <c r="A260" s="4"/>
      <c r="B260" s="7">
        <f t="shared" si="53"/>
        <v>1</v>
      </c>
      <c r="C260" s="32">
        <f t="shared" si="47"/>
        <v>42362</v>
      </c>
      <c r="D260" s="31">
        <f t="shared" si="54"/>
        <v>252</v>
      </c>
      <c r="E260" s="115">
        <v>42362</v>
      </c>
      <c r="F260" s="27">
        <v>1.0947</v>
      </c>
      <c r="G260" s="27">
        <v>0.73419999999999996</v>
      </c>
      <c r="H260" s="27">
        <v>1.0806</v>
      </c>
      <c r="I260" s="162">
        <v>9.5120000000000005</v>
      </c>
      <c r="J260" s="162">
        <v>1.5074000000000001</v>
      </c>
      <c r="L260" s="101">
        <f t="shared" si="55"/>
        <v>-2.8358432763283428E-3</v>
      </c>
      <c r="M260" s="101">
        <f t="shared" si="56"/>
        <v>-1.6357691760824481E-3</v>
      </c>
      <c r="N260" s="101">
        <f t="shared" si="57"/>
        <v>5.5509299232714491E-4</v>
      </c>
      <c r="O260" s="101">
        <f t="shared" si="58"/>
        <v>1.5757133361614241E-3</v>
      </c>
      <c r="P260" s="101">
        <f t="shared" si="59"/>
        <v>2.7162228101433061E-3</v>
      </c>
      <c r="R260" s="104">
        <f t="shared" si="48"/>
        <v>-13005.201383978891</v>
      </c>
      <c r="S260" s="104">
        <f t="shared" si="49"/>
        <v>8296.564918195978</v>
      </c>
      <c r="T260" s="104">
        <f t="shared" si="50"/>
        <v>1328.2006311023806</v>
      </c>
      <c r="U260" s="104">
        <f t="shared" si="51"/>
        <v>7205.7864218838949</v>
      </c>
      <c r="V260" s="104">
        <f t="shared" si="52"/>
        <v>-15044.893709251988</v>
      </c>
      <c r="W260" s="104">
        <f t="shared" si="60"/>
        <v>-11219.543122048624</v>
      </c>
    </row>
    <row r="261" spans="1:23" ht="13.8">
      <c r="A261" s="4"/>
      <c r="B261" s="7">
        <f t="shared" si="53"/>
        <v>4</v>
      </c>
      <c r="C261" s="32">
        <f t="shared" si="47"/>
        <v>42366</v>
      </c>
      <c r="D261" s="31">
        <f t="shared" si="54"/>
        <v>253</v>
      </c>
      <c r="E261" s="115">
        <v>42366</v>
      </c>
      <c r="F261" s="27">
        <v>1.0962000000000001</v>
      </c>
      <c r="G261" s="27">
        <v>0.73534999999999995</v>
      </c>
      <c r="H261" s="27">
        <v>1.0838000000000001</v>
      </c>
      <c r="I261" s="162">
        <v>9.5380000000000003</v>
      </c>
      <c r="J261" s="162">
        <v>1.5088999999999999</v>
      </c>
      <c r="L261" s="101">
        <f t="shared" si="55"/>
        <v>-1.3693005015044733E-3</v>
      </c>
      <c r="M261" s="101">
        <f t="shared" si="56"/>
        <v>-1.5651052835887519E-3</v>
      </c>
      <c r="N261" s="101">
        <f t="shared" si="57"/>
        <v>-2.956941722048544E-3</v>
      </c>
      <c r="O261" s="101">
        <f t="shared" si="58"/>
        <v>-2.7296604875519117E-3</v>
      </c>
      <c r="P261" s="101">
        <f t="shared" si="59"/>
        <v>-9.9459611023608192E-4</v>
      </c>
      <c r="R261" s="104">
        <f t="shared" si="48"/>
        <v>-6279.623745747188</v>
      </c>
      <c r="S261" s="104">
        <f t="shared" si="49"/>
        <v>7938.1600894349649</v>
      </c>
      <c r="T261" s="104">
        <f t="shared" si="50"/>
        <v>-7075.2322865629158</v>
      </c>
      <c r="U261" s="104">
        <f t="shared" si="51"/>
        <v>-12482.822875302179</v>
      </c>
      <c r="V261" s="104">
        <f t="shared" si="52"/>
        <v>5508.9710263304414</v>
      </c>
      <c r="W261" s="104">
        <f t="shared" si="60"/>
        <v>-12390.547791846879</v>
      </c>
    </row>
    <row r="262" spans="1:23" ht="13.8">
      <c r="A262" s="4"/>
      <c r="B262" s="7">
        <f t="shared" si="53"/>
        <v>1</v>
      </c>
      <c r="C262" s="32">
        <f t="shared" si="47"/>
        <v>42367</v>
      </c>
      <c r="D262" s="31">
        <f t="shared" si="54"/>
        <v>254</v>
      </c>
      <c r="E262" s="115">
        <v>42367</v>
      </c>
      <c r="F262" s="27">
        <v>1.0952</v>
      </c>
      <c r="G262" s="27">
        <v>0.74004999999999999</v>
      </c>
      <c r="H262" s="27">
        <v>1.0846</v>
      </c>
      <c r="I262" s="162">
        <v>9.5114999999999998</v>
      </c>
      <c r="J262" s="162">
        <v>1.5056</v>
      </c>
      <c r="L262" s="101">
        <f t="shared" si="55"/>
        <v>9.1265863777692253E-4</v>
      </c>
      <c r="M262" s="101">
        <f t="shared" si="56"/>
        <v>-6.3711751368750033E-3</v>
      </c>
      <c r="N262" s="101">
        <f t="shared" si="57"/>
        <v>-7.3787127494640828E-4</v>
      </c>
      <c r="O262" s="101">
        <f t="shared" si="58"/>
        <v>2.7822270499736714E-3</v>
      </c>
      <c r="P262" s="101">
        <f t="shared" si="59"/>
        <v>2.1894186884903553E-3</v>
      </c>
      <c r="R262" s="104">
        <f t="shared" si="48"/>
        <v>4185.4602749712949</v>
      </c>
      <c r="S262" s="104">
        <f t="shared" si="49"/>
        <v>32314.380843679221</v>
      </c>
      <c r="T262" s="104">
        <f t="shared" si="50"/>
        <v>-1765.5439838061384</v>
      </c>
      <c r="U262" s="104">
        <f t="shared" si="51"/>
        <v>12723.211411117061</v>
      </c>
      <c r="V262" s="104">
        <f t="shared" si="52"/>
        <v>-12126.976966094109</v>
      </c>
      <c r="W262" s="104">
        <f t="shared" si="60"/>
        <v>35330.531579867333</v>
      </c>
    </row>
    <row r="263" spans="1:23" ht="13.8">
      <c r="A263" s="4"/>
      <c r="B263" s="7">
        <f t="shared" si="53"/>
        <v>1</v>
      </c>
      <c r="C263" s="32">
        <f t="shared" si="47"/>
        <v>42368</v>
      </c>
      <c r="D263" s="31">
        <f t="shared" si="54"/>
        <v>255</v>
      </c>
      <c r="E263" s="115">
        <v>42368</v>
      </c>
      <c r="F263" s="27">
        <v>1.0926</v>
      </c>
      <c r="G263" s="27">
        <v>0.73799000000000003</v>
      </c>
      <c r="H263" s="27">
        <v>1.0813999999999999</v>
      </c>
      <c r="I263" s="162">
        <v>9.6159999999999997</v>
      </c>
      <c r="J263" s="162">
        <v>1.4990000000000001</v>
      </c>
      <c r="L263" s="101">
        <f t="shared" si="55"/>
        <v>2.3768180126217727E-3</v>
      </c>
      <c r="M263" s="101">
        <f t="shared" si="56"/>
        <v>2.7874771100303499E-3</v>
      </c>
      <c r="N263" s="101">
        <f t="shared" si="57"/>
        <v>2.9547574590559865E-3</v>
      </c>
      <c r="O263" s="101">
        <f t="shared" si="58"/>
        <v>-1.0926784966792832E-2</v>
      </c>
      <c r="P263" s="101">
        <f t="shared" si="59"/>
        <v>4.3932707285173336E-3</v>
      </c>
      <c r="R263" s="104">
        <f t="shared" si="48"/>
        <v>10900.107620628491</v>
      </c>
      <c r="S263" s="104">
        <f t="shared" si="49"/>
        <v>-14137.98788942729</v>
      </c>
      <c r="T263" s="104">
        <f t="shared" si="50"/>
        <v>7070.0058839145122</v>
      </c>
      <c r="U263" s="104">
        <f t="shared" si="51"/>
        <v>-49968.529771010792</v>
      </c>
      <c r="V263" s="104">
        <f t="shared" si="52"/>
        <v>-24333.898861199879</v>
      </c>
      <c r="W263" s="104">
        <f t="shared" si="60"/>
        <v>-70470.303017094964</v>
      </c>
    </row>
    <row r="264" spans="1:23" ht="13.8">
      <c r="A264" s="4"/>
      <c r="B264" s="7">
        <f t="shared" si="53"/>
        <v>1</v>
      </c>
      <c r="C264" s="32">
        <f t="shared" si="47"/>
        <v>42369</v>
      </c>
      <c r="D264" s="31">
        <f t="shared" si="54"/>
        <v>256</v>
      </c>
      <c r="E264" s="115">
        <v>42369</v>
      </c>
      <c r="F264" s="27">
        <v>1.0887</v>
      </c>
      <c r="G264" s="27">
        <v>0.73394999999999999</v>
      </c>
      <c r="H264" s="27">
        <v>1.0834999999999999</v>
      </c>
      <c r="I264" s="162">
        <v>9.6029999999999998</v>
      </c>
      <c r="J264" s="162">
        <v>1.4897</v>
      </c>
      <c r="L264" s="101">
        <f t="shared" si="55"/>
        <v>3.5758530744828959E-3</v>
      </c>
      <c r="M264" s="101">
        <f t="shared" si="56"/>
        <v>5.489367969925058E-3</v>
      </c>
      <c r="N264" s="101">
        <f t="shared" si="57"/>
        <v>-1.9400440285092671E-3</v>
      </c>
      <c r="O264" s="101">
        <f t="shared" si="58"/>
        <v>1.3528281370159623E-3</v>
      </c>
      <c r="P264" s="101">
        <f t="shared" si="59"/>
        <v>6.2234617170505678E-3</v>
      </c>
      <c r="R264" s="104">
        <f t="shared" si="48"/>
        <v>16398.892612070314</v>
      </c>
      <c r="S264" s="104">
        <f t="shared" si="49"/>
        <v>-27841.885266123511</v>
      </c>
      <c r="T264" s="104">
        <f t="shared" si="50"/>
        <v>-4642.0468978174231</v>
      </c>
      <c r="U264" s="104">
        <f t="shared" si="51"/>
        <v>6186.5254276514243</v>
      </c>
      <c r="V264" s="104">
        <f t="shared" si="52"/>
        <v>-34471.148569614117</v>
      </c>
      <c r="W264" s="104">
        <f t="shared" si="60"/>
        <v>-44369.662693833314</v>
      </c>
    </row>
    <row r="265" spans="1:23" ht="13.8">
      <c r="A265" s="4"/>
      <c r="B265" s="7">
        <f t="shared" si="53"/>
        <v>4</v>
      </c>
      <c r="C265" s="32">
        <f t="shared" si="47"/>
        <v>42373</v>
      </c>
      <c r="D265" s="31">
        <f t="shared" si="54"/>
        <v>257</v>
      </c>
      <c r="E265" s="115">
        <v>42373</v>
      </c>
      <c r="F265" s="27">
        <v>1.0898000000000001</v>
      </c>
      <c r="G265" s="27">
        <v>0.73809999999999998</v>
      </c>
      <c r="H265" s="27">
        <v>1.0891</v>
      </c>
      <c r="I265" s="162">
        <v>9.6475000000000009</v>
      </c>
      <c r="J265" s="162">
        <v>1.5153000000000001</v>
      </c>
      <c r="L265" s="101">
        <f t="shared" si="55"/>
        <v>-1.00986926186371E-3</v>
      </c>
      <c r="M265" s="101">
        <f t="shared" si="56"/>
        <v>-5.6384103727643506E-3</v>
      </c>
      <c r="N265" s="101">
        <f t="shared" si="57"/>
        <v>-5.1551251052270545E-3</v>
      </c>
      <c r="O265" s="101">
        <f t="shared" si="58"/>
        <v>-4.6232647738011744E-3</v>
      </c>
      <c r="P265" s="101">
        <f t="shared" si="59"/>
        <v>-1.7038681756569335E-2</v>
      </c>
      <c r="R265" s="104">
        <f t="shared" si="48"/>
        <v>-4631.2690238058904</v>
      </c>
      <c r="S265" s="104">
        <f t="shared" si="49"/>
        <v>28597.823199665901</v>
      </c>
      <c r="T265" s="104">
        <f t="shared" si="50"/>
        <v>-12334.942996612333</v>
      </c>
      <c r="U265" s="104">
        <f t="shared" si="51"/>
        <v>-21142.334565110094</v>
      </c>
      <c r="V265" s="104">
        <f t="shared" si="52"/>
        <v>94375.599459689387</v>
      </c>
      <c r="W265" s="104">
        <f t="shared" si="60"/>
        <v>84864.876073826978</v>
      </c>
    </row>
    <row r="266" spans="1:23" ht="13.8">
      <c r="A266" s="4"/>
      <c r="B266" s="7">
        <f t="shared" si="53"/>
        <v>1</v>
      </c>
      <c r="C266" s="32">
        <f t="shared" ref="C266:C329" si="61">E266</f>
        <v>42374</v>
      </c>
      <c r="D266" s="31">
        <f t="shared" si="54"/>
        <v>258</v>
      </c>
      <c r="E266" s="115">
        <v>42374</v>
      </c>
      <c r="F266" s="27">
        <v>1.0746</v>
      </c>
      <c r="G266" s="27">
        <v>0.73234999999999995</v>
      </c>
      <c r="H266" s="27">
        <v>1.0847</v>
      </c>
      <c r="I266" s="162">
        <v>9.5879999999999992</v>
      </c>
      <c r="J266" s="162">
        <v>1.4982</v>
      </c>
      <c r="L266" s="101">
        <f t="shared" si="55"/>
        <v>1.4045693854276878E-2</v>
      </c>
      <c r="M266" s="101">
        <f t="shared" si="56"/>
        <v>7.8207750116905065E-3</v>
      </c>
      <c r="N266" s="101">
        <f t="shared" si="57"/>
        <v>4.0482160354689666E-3</v>
      </c>
      <c r="O266" s="101">
        <f t="shared" si="58"/>
        <v>6.1864978574989763E-3</v>
      </c>
      <c r="P266" s="101">
        <f t="shared" si="59"/>
        <v>1.1349051628334165E-2</v>
      </c>
      <c r="R266" s="104">
        <f t="shared" ref="R266:R329" si="62">R$5*L266</f>
        <v>64413.671473795403</v>
      </c>
      <c r="S266" s="104">
        <f t="shared" ref="S266:S329" si="63">S$5*M266</f>
        <v>-39666.701478317096</v>
      </c>
      <c r="T266" s="104">
        <f t="shared" ref="T266:T329" si="64">T$5*N266</f>
        <v>9686.3825835866573</v>
      </c>
      <c r="U266" s="104">
        <f t="shared" ref="U266:U329" si="65">U$5*O266</f>
        <v>28291.048401720876</v>
      </c>
      <c r="V266" s="104">
        <f t="shared" ref="V266:V329" si="66">V$5*P266</f>
        <v>-62861.292089691386</v>
      </c>
      <c r="W266" s="104">
        <f t="shared" si="60"/>
        <v>-136.8911089055473</v>
      </c>
    </row>
    <row r="267" spans="1:23" ht="13.8">
      <c r="A267" s="4"/>
      <c r="B267" s="7">
        <f t="shared" ref="B267:B330" si="67">E267-E266</f>
        <v>1</v>
      </c>
      <c r="C267" s="32">
        <f t="shared" si="61"/>
        <v>42375</v>
      </c>
      <c r="D267" s="31">
        <f t="shared" ref="D267:D330" si="68">D266+1</f>
        <v>259</v>
      </c>
      <c r="E267" s="115">
        <v>42375</v>
      </c>
      <c r="F267" s="27">
        <v>1.0742</v>
      </c>
      <c r="G267" s="27">
        <v>0.73440000000000005</v>
      </c>
      <c r="H267" s="27">
        <v>1.0846</v>
      </c>
      <c r="I267" s="162">
        <v>9.6225000000000005</v>
      </c>
      <c r="J267" s="162">
        <v>1.5186999999999999</v>
      </c>
      <c r="L267" s="101">
        <f t="shared" ref="L267:L330" si="69">LN(F266/F267)</f>
        <v>3.7230082336208971E-4</v>
      </c>
      <c r="M267" s="101">
        <f t="shared" ref="M267:M330" si="70">LN(G266/G267)</f>
        <v>-2.7952975419646892E-3</v>
      </c>
      <c r="N267" s="101">
        <f t="shared" ref="N267:N330" si="71">LN(H266/H267)</f>
        <v>9.2195639211597235E-5</v>
      </c>
      <c r="O267" s="101">
        <f t="shared" ref="O267:O330" si="72">LN(I266/I267)</f>
        <v>-3.5917896036263886E-3</v>
      </c>
      <c r="P267" s="101">
        <f t="shared" ref="P267:P330" si="73">LN(J266/J267)</f>
        <v>-1.3590318222441727E-2</v>
      </c>
      <c r="R267" s="104">
        <f t="shared" si="62"/>
        <v>1707.3747423426109</v>
      </c>
      <c r="S267" s="104">
        <f t="shared" si="63"/>
        <v>14177.652850829099</v>
      </c>
      <c r="T267" s="104">
        <f t="shared" si="64"/>
        <v>220.60142692913371</v>
      </c>
      <c r="U267" s="104">
        <f t="shared" si="65"/>
        <v>-16425.366316391523</v>
      </c>
      <c r="V267" s="104">
        <f t="shared" si="66"/>
        <v>75275.449557379558</v>
      </c>
      <c r="W267" s="104">
        <f t="shared" ref="W267:W330" si="74">SUM(R267:V267)</f>
        <v>74955.712261088876</v>
      </c>
    </row>
    <row r="268" spans="1:23" ht="13.8">
      <c r="A268" s="4"/>
      <c r="B268" s="7">
        <f t="shared" si="67"/>
        <v>1</v>
      </c>
      <c r="C268" s="32">
        <f t="shared" si="61"/>
        <v>42376</v>
      </c>
      <c r="D268" s="31">
        <f t="shared" si="68"/>
        <v>260</v>
      </c>
      <c r="E268" s="115">
        <v>42376</v>
      </c>
      <c r="F268" s="27">
        <v>1.0868</v>
      </c>
      <c r="G268" s="27">
        <v>0.74544999999999995</v>
      </c>
      <c r="H268" s="27">
        <v>1.0874999999999999</v>
      </c>
      <c r="I268" s="162">
        <v>9.6974999999999998</v>
      </c>
      <c r="J268" s="162">
        <v>1.5549999999999999</v>
      </c>
      <c r="L268" s="101">
        <f t="shared" si="69"/>
        <v>-1.1661400080833603E-2</v>
      </c>
      <c r="M268" s="101">
        <f t="shared" si="70"/>
        <v>-1.4934223568127274E-2</v>
      </c>
      <c r="N268" s="101">
        <f t="shared" si="71"/>
        <v>-2.6702285558788097E-3</v>
      </c>
      <c r="O268" s="101">
        <f t="shared" si="72"/>
        <v>-7.7640141562209854E-3</v>
      </c>
      <c r="P268" s="101">
        <f t="shared" si="73"/>
        <v>-2.3620839877110167E-2</v>
      </c>
      <c r="R268" s="104">
        <f t="shared" si="62"/>
        <v>-53479.27995045844</v>
      </c>
      <c r="S268" s="104">
        <f t="shared" si="63"/>
        <v>75745.867538938866</v>
      </c>
      <c r="T268" s="104">
        <f t="shared" si="64"/>
        <v>-6389.1983904124654</v>
      </c>
      <c r="U268" s="104">
        <f t="shared" si="65"/>
        <v>-35505.079827845126</v>
      </c>
      <c r="V268" s="104">
        <f t="shared" si="66"/>
        <v>130833.53248757748</v>
      </c>
      <c r="W268" s="104">
        <f t="shared" si="74"/>
        <v>111205.84185780032</v>
      </c>
    </row>
    <row r="269" spans="1:23" ht="13.8">
      <c r="A269" s="4"/>
      <c r="B269" s="7">
        <f t="shared" si="67"/>
        <v>1</v>
      </c>
      <c r="C269" s="32">
        <f t="shared" si="61"/>
        <v>42377</v>
      </c>
      <c r="D269" s="31">
        <f t="shared" si="68"/>
        <v>261</v>
      </c>
      <c r="E269" s="115">
        <v>42377</v>
      </c>
      <c r="F269" s="27">
        <v>1.0861000000000001</v>
      </c>
      <c r="G269" s="27">
        <v>0.74519000000000002</v>
      </c>
      <c r="H269" s="27">
        <v>1.0860000000000001</v>
      </c>
      <c r="I269" s="162">
        <v>9.6809999999999992</v>
      </c>
      <c r="J269" s="162">
        <v>1.5495000000000001</v>
      </c>
      <c r="L269" s="101">
        <f t="shared" si="69"/>
        <v>6.4430026620228308E-4</v>
      </c>
      <c r="M269" s="101">
        <f t="shared" si="70"/>
        <v>3.4884345333100278E-4</v>
      </c>
      <c r="N269" s="101">
        <f t="shared" si="71"/>
        <v>1.3802624689582686E-3</v>
      </c>
      <c r="O269" s="101">
        <f t="shared" si="72"/>
        <v>1.702918594050849E-3</v>
      </c>
      <c r="P269" s="101">
        <f t="shared" si="73"/>
        <v>3.543247385531518E-3</v>
      </c>
      <c r="R269" s="104">
        <f t="shared" si="62"/>
        <v>2954.7665005524527</v>
      </c>
      <c r="S269" s="104">
        <f t="shared" si="63"/>
        <v>-1769.3219796326912</v>
      </c>
      <c r="T269" s="104">
        <f t="shared" si="64"/>
        <v>3302.6276816639484</v>
      </c>
      <c r="U269" s="104">
        <f t="shared" si="65"/>
        <v>7787.5000490115353</v>
      </c>
      <c r="V269" s="104">
        <f t="shared" si="66"/>
        <v>-19625.702317879513</v>
      </c>
      <c r="W269" s="104">
        <f t="shared" si="74"/>
        <v>-7350.1300662842696</v>
      </c>
    </row>
    <row r="270" spans="1:23" ht="13.8">
      <c r="A270" s="4"/>
      <c r="B270" s="7">
        <f t="shared" si="67"/>
        <v>3</v>
      </c>
      <c r="C270" s="32">
        <f t="shared" si="61"/>
        <v>42380</v>
      </c>
      <c r="D270" s="31">
        <f t="shared" si="68"/>
        <v>262</v>
      </c>
      <c r="E270" s="115">
        <v>42380</v>
      </c>
      <c r="F270" s="27">
        <v>1.0888</v>
      </c>
      <c r="G270" s="27">
        <v>0.74704999999999999</v>
      </c>
      <c r="H270" s="27">
        <v>1.0863</v>
      </c>
      <c r="I270" s="162">
        <v>9.6769999999999996</v>
      </c>
      <c r="J270" s="162">
        <v>1.5516000000000001</v>
      </c>
      <c r="L270" s="101">
        <f t="shared" si="69"/>
        <v>-2.4828740512659038E-3</v>
      </c>
      <c r="M270" s="101">
        <f t="shared" si="70"/>
        <v>-2.4928978760166299E-3</v>
      </c>
      <c r="N270" s="101">
        <f t="shared" si="71"/>
        <v>-2.7620494582445017E-4</v>
      </c>
      <c r="O270" s="101">
        <f t="shared" si="72"/>
        <v>4.1326583912905298E-4</v>
      </c>
      <c r="P270" s="101">
        <f t="shared" si="73"/>
        <v>-1.354358338009171E-3</v>
      </c>
      <c r="R270" s="104">
        <f t="shared" si="62"/>
        <v>-11386.481515852973</v>
      </c>
      <c r="S270" s="104">
        <f t="shared" si="63"/>
        <v>12643.892161079804</v>
      </c>
      <c r="T270" s="104">
        <f t="shared" si="64"/>
        <v>-660.89031644886393</v>
      </c>
      <c r="U270" s="104">
        <f t="shared" si="65"/>
        <v>1889.877621699276</v>
      </c>
      <c r="V270" s="104">
        <f t="shared" si="66"/>
        <v>7501.6589815443458</v>
      </c>
      <c r="W270" s="104">
        <f t="shared" si="74"/>
        <v>9988.0569320215891</v>
      </c>
    </row>
    <row r="271" spans="1:23" ht="13.8">
      <c r="A271" s="4"/>
      <c r="B271" s="7">
        <f t="shared" si="67"/>
        <v>1</v>
      </c>
      <c r="C271" s="32">
        <f t="shared" si="61"/>
        <v>42381</v>
      </c>
      <c r="D271" s="31">
        <f t="shared" si="68"/>
        <v>263</v>
      </c>
      <c r="E271" s="115">
        <v>42381</v>
      </c>
      <c r="F271" s="27">
        <v>1.0835999999999999</v>
      </c>
      <c r="G271" s="27">
        <v>0.75080000000000002</v>
      </c>
      <c r="H271" s="27">
        <v>1.0854999999999999</v>
      </c>
      <c r="I271" s="162">
        <v>9.6387999999999998</v>
      </c>
      <c r="J271" s="162">
        <v>1.546</v>
      </c>
      <c r="L271" s="101">
        <f t="shared" si="69"/>
        <v>4.7873411263162887E-3</v>
      </c>
      <c r="M271" s="101">
        <f t="shared" si="70"/>
        <v>-5.0071874152599677E-3</v>
      </c>
      <c r="N271" s="101">
        <f t="shared" si="71"/>
        <v>7.3671612135875421E-4</v>
      </c>
      <c r="O271" s="101">
        <f t="shared" si="72"/>
        <v>3.9553163525955955E-3</v>
      </c>
      <c r="P271" s="101">
        <f t="shared" si="73"/>
        <v>3.6157064184449707E-3</v>
      </c>
      <c r="R271" s="104">
        <f t="shared" si="62"/>
        <v>21954.787121437159</v>
      </c>
      <c r="S271" s="104">
        <f t="shared" si="63"/>
        <v>25396.282101224999</v>
      </c>
      <c r="T271" s="104">
        <f t="shared" si="64"/>
        <v>1762.7799861600681</v>
      </c>
      <c r="U271" s="104">
        <f t="shared" si="65"/>
        <v>18087.785521457863</v>
      </c>
      <c r="V271" s="104">
        <f t="shared" si="66"/>
        <v>-20027.045846984394</v>
      </c>
      <c r="W271" s="104">
        <f t="shared" si="74"/>
        <v>47174.588883295692</v>
      </c>
    </row>
    <row r="272" spans="1:23" ht="13.8">
      <c r="A272" s="4"/>
      <c r="B272" s="7">
        <f t="shared" si="67"/>
        <v>1</v>
      </c>
      <c r="C272" s="32">
        <f t="shared" si="61"/>
        <v>42382</v>
      </c>
      <c r="D272" s="31">
        <f t="shared" si="68"/>
        <v>264</v>
      </c>
      <c r="E272" s="115">
        <v>42382</v>
      </c>
      <c r="F272" s="27">
        <v>1.0815999999999999</v>
      </c>
      <c r="G272" s="27">
        <v>0.75019999999999998</v>
      </c>
      <c r="H272" s="27">
        <v>1.0926</v>
      </c>
      <c r="I272" s="162">
        <v>9.5587999999999997</v>
      </c>
      <c r="J272" s="162">
        <v>1.5412999999999999</v>
      </c>
      <c r="L272" s="101">
        <f t="shared" si="69"/>
        <v>1.8474049222404804E-3</v>
      </c>
      <c r="M272" s="101">
        <f t="shared" si="70"/>
        <v>7.9946706456693469E-4</v>
      </c>
      <c r="N272" s="101">
        <f t="shared" si="71"/>
        <v>-6.5194666432707984E-3</v>
      </c>
      <c r="O272" s="101">
        <f t="shared" si="72"/>
        <v>8.3344233741249798E-3</v>
      </c>
      <c r="P272" s="101">
        <f t="shared" si="73"/>
        <v>3.0447339946933034E-3</v>
      </c>
      <c r="R272" s="104">
        <f t="shared" si="62"/>
        <v>8472.2146855020765</v>
      </c>
      <c r="S272" s="104">
        <f t="shared" si="63"/>
        <v>-4054.8694144147585</v>
      </c>
      <c r="T272" s="104">
        <f t="shared" si="64"/>
        <v>-15599.475817089588</v>
      </c>
      <c r="U272" s="104">
        <f t="shared" si="65"/>
        <v>38113.579040844699</v>
      </c>
      <c r="V272" s="104">
        <f t="shared" si="66"/>
        <v>-16864.485178478481</v>
      </c>
      <c r="W272" s="104">
        <f t="shared" si="74"/>
        <v>10066.963316363948</v>
      </c>
    </row>
    <row r="273" spans="1:23" ht="13.8">
      <c r="A273" s="4"/>
      <c r="B273" s="7">
        <f t="shared" si="67"/>
        <v>1</v>
      </c>
      <c r="C273" s="32">
        <f t="shared" si="61"/>
        <v>42383</v>
      </c>
      <c r="D273" s="31">
        <f t="shared" si="68"/>
        <v>265</v>
      </c>
      <c r="E273" s="115">
        <v>42383</v>
      </c>
      <c r="F273" s="27">
        <v>1.0892999999999999</v>
      </c>
      <c r="G273" s="27">
        <v>0.75702999999999998</v>
      </c>
      <c r="H273" s="27">
        <v>1.095</v>
      </c>
      <c r="I273" s="162">
        <v>9.6071000000000009</v>
      </c>
      <c r="J273" s="162">
        <v>1.5694999999999999</v>
      </c>
      <c r="L273" s="101">
        <f t="shared" si="69"/>
        <v>-7.0938617997001853E-3</v>
      </c>
      <c r="M273" s="101">
        <f t="shared" si="70"/>
        <v>-9.063045123299791E-3</v>
      </c>
      <c r="N273" s="101">
        <f t="shared" si="71"/>
        <v>-2.1941862889838489E-3</v>
      </c>
      <c r="O273" s="101">
        <f t="shared" si="72"/>
        <v>-5.040212278057417E-3</v>
      </c>
      <c r="P273" s="101">
        <f t="shared" si="73"/>
        <v>-1.8130881129334156E-2</v>
      </c>
      <c r="R273" s="104">
        <f t="shared" si="62"/>
        <v>-32532.510546444606</v>
      </c>
      <c r="S273" s="104">
        <f t="shared" si="63"/>
        <v>45967.45269529779</v>
      </c>
      <c r="T273" s="104">
        <f t="shared" si="64"/>
        <v>-5250.1466494229853</v>
      </c>
      <c r="U273" s="104">
        <f t="shared" si="65"/>
        <v>-23049.048556709022</v>
      </c>
      <c r="V273" s="104">
        <f t="shared" si="66"/>
        <v>100425.18545506342</v>
      </c>
      <c r="W273" s="104">
        <f t="shared" si="74"/>
        <v>85560.932397784592</v>
      </c>
    </row>
    <row r="274" spans="1:23" ht="13.8">
      <c r="A274" s="4"/>
      <c r="B274" s="7">
        <f t="shared" si="67"/>
        <v>1</v>
      </c>
      <c r="C274" s="32">
        <f t="shared" si="61"/>
        <v>42384</v>
      </c>
      <c r="D274" s="31">
        <f t="shared" si="68"/>
        <v>266</v>
      </c>
      <c r="E274" s="115">
        <v>42384</v>
      </c>
      <c r="F274" s="27">
        <v>1.0913999999999999</v>
      </c>
      <c r="G274" s="27">
        <v>0.76149999999999995</v>
      </c>
      <c r="H274" s="27">
        <v>1.0951</v>
      </c>
      <c r="I274" s="162">
        <v>9.6084999999999994</v>
      </c>
      <c r="J274" s="162">
        <v>1.5894999999999999</v>
      </c>
      <c r="L274" s="101">
        <f t="shared" si="69"/>
        <v>-1.925987663731716E-3</v>
      </c>
      <c r="M274" s="101">
        <f t="shared" si="70"/>
        <v>-5.8872895641296974E-3</v>
      </c>
      <c r="N274" s="101">
        <f t="shared" si="71"/>
        <v>-9.1320031112307934E-5</v>
      </c>
      <c r="O274" s="101">
        <f t="shared" si="72"/>
        <v>-1.457149402023195E-4</v>
      </c>
      <c r="P274" s="101">
        <f t="shared" si="73"/>
        <v>-1.2662404068849163E-2</v>
      </c>
      <c r="R274" s="104">
        <f t="shared" si="62"/>
        <v>-8832.5958063240523</v>
      </c>
      <c r="S274" s="104">
        <f t="shared" si="63"/>
        <v>29860.129885805978</v>
      </c>
      <c r="T274" s="104">
        <f t="shared" si="64"/>
        <v>-218.50631269395166</v>
      </c>
      <c r="U274" s="104">
        <f t="shared" si="65"/>
        <v>-666.35898388305009</v>
      </c>
      <c r="V274" s="104">
        <f t="shared" si="66"/>
        <v>70135.823397118394</v>
      </c>
      <c r="W274" s="104">
        <f t="shared" si="74"/>
        <v>90278.492180023313</v>
      </c>
    </row>
    <row r="275" spans="1:23" ht="13.8">
      <c r="A275" s="4"/>
      <c r="B275" s="7">
        <f t="shared" si="67"/>
        <v>3</v>
      </c>
      <c r="C275" s="32">
        <f t="shared" si="61"/>
        <v>42387</v>
      </c>
      <c r="D275" s="31">
        <f t="shared" si="68"/>
        <v>267</v>
      </c>
      <c r="E275" s="115">
        <v>42387</v>
      </c>
      <c r="F275" s="27">
        <v>1.0891999999999999</v>
      </c>
      <c r="G275" s="27">
        <v>0.76263000000000003</v>
      </c>
      <c r="H275" s="27">
        <v>1.0946</v>
      </c>
      <c r="I275" s="162">
        <v>9.6877999999999993</v>
      </c>
      <c r="J275" s="162">
        <v>1.581</v>
      </c>
      <c r="L275" s="101">
        <f t="shared" si="69"/>
        <v>2.0177939525270971E-3</v>
      </c>
      <c r="M275" s="101">
        <f t="shared" si="70"/>
        <v>-1.4828134175532428E-3</v>
      </c>
      <c r="N275" s="101">
        <f t="shared" si="71"/>
        <v>4.5668357189564791E-4</v>
      </c>
      <c r="O275" s="101">
        <f t="shared" si="72"/>
        <v>-8.2192385515654498E-3</v>
      </c>
      <c r="P275" s="101">
        <f t="shared" si="73"/>
        <v>5.3619431413853731E-3</v>
      </c>
      <c r="R275" s="104">
        <f t="shared" si="62"/>
        <v>9253.6202275485975</v>
      </c>
      <c r="S275" s="104">
        <f t="shared" si="63"/>
        <v>7520.7785793870726</v>
      </c>
      <c r="T275" s="104">
        <f t="shared" si="64"/>
        <v>1092.7311581847669</v>
      </c>
      <c r="U275" s="104">
        <f t="shared" si="65"/>
        <v>-37586.835240840752</v>
      </c>
      <c r="V275" s="104">
        <f t="shared" si="66"/>
        <v>-29699.281051593687</v>
      </c>
      <c r="W275" s="104">
        <f t="shared" si="74"/>
        <v>-49418.986327314</v>
      </c>
    </row>
    <row r="276" spans="1:23" ht="13.8">
      <c r="A276" s="4"/>
      <c r="B276" s="7">
        <f t="shared" si="67"/>
        <v>1</v>
      </c>
      <c r="C276" s="32">
        <f t="shared" si="61"/>
        <v>42388</v>
      </c>
      <c r="D276" s="31">
        <f t="shared" si="68"/>
        <v>268</v>
      </c>
      <c r="E276" s="115">
        <v>42388</v>
      </c>
      <c r="F276" s="27">
        <v>1.0868</v>
      </c>
      <c r="G276" s="27">
        <v>0.76473000000000002</v>
      </c>
      <c r="H276" s="27">
        <v>1.0922000000000001</v>
      </c>
      <c r="I276" s="162">
        <v>9.6209000000000007</v>
      </c>
      <c r="J276" s="162">
        <v>1.5672999999999999</v>
      </c>
      <c r="L276" s="101">
        <f t="shared" si="69"/>
        <v>2.2058832474118181E-3</v>
      </c>
      <c r="M276" s="101">
        <f t="shared" si="70"/>
        <v>-2.7498445988997575E-3</v>
      </c>
      <c r="N276" s="101">
        <f t="shared" si="71"/>
        <v>2.1949889917644017E-3</v>
      </c>
      <c r="O276" s="101">
        <f t="shared" si="72"/>
        <v>6.9295465467448204E-3</v>
      </c>
      <c r="P276" s="101">
        <f t="shared" si="73"/>
        <v>8.7031645494496466E-3</v>
      </c>
      <c r="R276" s="104">
        <f t="shared" si="62"/>
        <v>10116.199333582088</v>
      </c>
      <c r="S276" s="104">
        <f t="shared" si="63"/>
        <v>13947.117089197738</v>
      </c>
      <c r="T276" s="104">
        <f t="shared" si="64"/>
        <v>5252.0673192106688</v>
      </c>
      <c r="U276" s="104">
        <f t="shared" si="65"/>
        <v>31689.033322512216</v>
      </c>
      <c r="V276" s="104">
        <f t="shared" si="66"/>
        <v>-48205.981148391758</v>
      </c>
      <c r="W276" s="104">
        <f t="shared" si="74"/>
        <v>12798.435916110953</v>
      </c>
    </row>
    <row r="277" spans="1:23" ht="13.8">
      <c r="A277" s="4"/>
      <c r="B277" s="7">
        <f t="shared" si="67"/>
        <v>1</v>
      </c>
      <c r="C277" s="32">
        <f t="shared" si="61"/>
        <v>42389</v>
      </c>
      <c r="D277" s="31">
        <f t="shared" si="68"/>
        <v>269</v>
      </c>
      <c r="E277" s="115">
        <v>42389</v>
      </c>
      <c r="F277" s="27">
        <v>1.0907</v>
      </c>
      <c r="G277" s="27">
        <v>0.77</v>
      </c>
      <c r="H277" s="27">
        <v>1.0931999999999999</v>
      </c>
      <c r="I277" s="162">
        <v>9.6649999999999991</v>
      </c>
      <c r="J277" s="162">
        <v>1.5915999999999999</v>
      </c>
      <c r="L277" s="101">
        <f t="shared" si="69"/>
        <v>-3.5820933825045516E-3</v>
      </c>
      <c r="M277" s="101">
        <f t="shared" si="70"/>
        <v>-6.8676844960602161E-3</v>
      </c>
      <c r="N277" s="101">
        <f t="shared" si="71"/>
        <v>-9.1516433585947044E-4</v>
      </c>
      <c r="O277" s="101">
        <f t="shared" si="72"/>
        <v>-4.573297265128712E-3</v>
      </c>
      <c r="P277" s="101">
        <f t="shared" si="73"/>
        <v>-1.538540589275111E-2</v>
      </c>
      <c r="R277" s="104">
        <f t="shared" si="62"/>
        <v>-16427.510717731202</v>
      </c>
      <c r="S277" s="104">
        <f t="shared" si="63"/>
        <v>34832.659211558414</v>
      </c>
      <c r="T277" s="104">
        <f t="shared" si="64"/>
        <v>-2189.7625537570648</v>
      </c>
      <c r="U277" s="104">
        <f t="shared" si="65"/>
        <v>-20913.831583467178</v>
      </c>
      <c r="V277" s="104">
        <f t="shared" si="66"/>
        <v>85218.265403612953</v>
      </c>
      <c r="W277" s="104">
        <f t="shared" si="74"/>
        <v>80519.81976021592</v>
      </c>
    </row>
    <row r="278" spans="1:23" ht="13.8">
      <c r="A278" s="4"/>
      <c r="B278" s="7">
        <f t="shared" si="67"/>
        <v>1</v>
      </c>
      <c r="C278" s="32">
        <f t="shared" si="61"/>
        <v>42390</v>
      </c>
      <c r="D278" s="31">
        <f t="shared" si="68"/>
        <v>270</v>
      </c>
      <c r="E278" s="115">
        <v>42390</v>
      </c>
      <c r="F278" s="27">
        <v>1.0892999999999999</v>
      </c>
      <c r="G278" s="27">
        <v>0.77181999999999995</v>
      </c>
      <c r="H278" s="27">
        <v>1.0949</v>
      </c>
      <c r="I278" s="162">
        <v>9.7033000000000005</v>
      </c>
      <c r="J278" s="162">
        <v>1.5754999999999999</v>
      </c>
      <c r="L278" s="101">
        <f t="shared" si="69"/>
        <v>1.2844038462974435E-3</v>
      </c>
      <c r="M278" s="101">
        <f t="shared" si="70"/>
        <v>-2.3608473691212111E-3</v>
      </c>
      <c r="N278" s="101">
        <f t="shared" si="71"/>
        <v>-1.5538598254663521E-3</v>
      </c>
      <c r="O278" s="101">
        <f t="shared" si="72"/>
        <v>-3.9549211776075026E-3</v>
      </c>
      <c r="P278" s="101">
        <f t="shared" si="73"/>
        <v>1.0167117355444242E-2</v>
      </c>
      <c r="R278" s="104">
        <f t="shared" si="62"/>
        <v>5890.286962924989</v>
      </c>
      <c r="S278" s="104">
        <f t="shared" si="63"/>
        <v>11974.136538491091</v>
      </c>
      <c r="T278" s="104">
        <f t="shared" si="64"/>
        <v>-3718.0033424250437</v>
      </c>
      <c r="U278" s="104">
        <f t="shared" si="65"/>
        <v>-18085.978373864378</v>
      </c>
      <c r="V278" s="104">
        <f t="shared" si="66"/>
        <v>-56314.673218608143</v>
      </c>
      <c r="W278" s="104">
        <f t="shared" si="74"/>
        <v>-60254.231433481487</v>
      </c>
    </row>
    <row r="279" spans="1:23" ht="13.8">
      <c r="A279" s="4"/>
      <c r="B279" s="7">
        <f t="shared" si="67"/>
        <v>1</v>
      </c>
      <c r="C279" s="32">
        <f t="shared" si="61"/>
        <v>42391</v>
      </c>
      <c r="D279" s="31">
        <f t="shared" si="68"/>
        <v>271</v>
      </c>
      <c r="E279" s="115">
        <v>42391</v>
      </c>
      <c r="F279" s="27">
        <v>1.0808</v>
      </c>
      <c r="G279" s="27">
        <v>0.75458999999999998</v>
      </c>
      <c r="H279" s="27">
        <v>1.095</v>
      </c>
      <c r="I279" s="162">
        <v>9.4685000000000006</v>
      </c>
      <c r="J279" s="162">
        <v>1.538</v>
      </c>
      <c r="L279" s="101">
        <f t="shared" si="69"/>
        <v>7.8337804424106882E-3</v>
      </c>
      <c r="M279" s="101">
        <f t="shared" si="70"/>
        <v>2.2576806828518231E-2</v>
      </c>
      <c r="N279" s="101">
        <f t="shared" si="71"/>
        <v>-9.1328371221916939E-5</v>
      </c>
      <c r="O279" s="101">
        <f t="shared" si="72"/>
        <v>2.4495534117078981E-2</v>
      </c>
      <c r="P279" s="101">
        <f t="shared" si="73"/>
        <v>2.4089811131739906E-2</v>
      </c>
      <c r="R279" s="104">
        <f t="shared" si="62"/>
        <v>35925.783734894343</v>
      </c>
      <c r="S279" s="104">
        <f t="shared" si="63"/>
        <v>-114508.78659235152</v>
      </c>
      <c r="T279" s="104">
        <f t="shared" si="64"/>
        <v>-218.52626851937057</v>
      </c>
      <c r="U279" s="104">
        <f t="shared" si="65"/>
        <v>112018.84447309068</v>
      </c>
      <c r="V279" s="104">
        <f t="shared" si="66"/>
        <v>-133431.11861057553</v>
      </c>
      <c r="W279" s="104">
        <f t="shared" si="74"/>
        <v>-100213.80326346141</v>
      </c>
    </row>
    <row r="280" spans="1:23" ht="13.8">
      <c r="A280" s="4"/>
      <c r="B280" s="7">
        <f t="shared" si="67"/>
        <v>3</v>
      </c>
      <c r="C280" s="32">
        <f t="shared" si="61"/>
        <v>42394</v>
      </c>
      <c r="D280" s="31">
        <f t="shared" si="68"/>
        <v>272</v>
      </c>
      <c r="E280" s="115">
        <v>42394</v>
      </c>
      <c r="F280" s="27">
        <v>1.0814999999999999</v>
      </c>
      <c r="G280" s="27">
        <v>0.75890000000000002</v>
      </c>
      <c r="H280" s="27">
        <v>1.0981000000000001</v>
      </c>
      <c r="I280" s="162">
        <v>9.4585000000000008</v>
      </c>
      <c r="J280" s="162">
        <v>1.5496000000000001</v>
      </c>
      <c r="L280" s="101">
        <f t="shared" si="69"/>
        <v>-6.4745874712423786E-4</v>
      </c>
      <c r="M280" s="101">
        <f t="shared" si="70"/>
        <v>-5.6954610215347295E-3</v>
      </c>
      <c r="N280" s="101">
        <f t="shared" si="71"/>
        <v>-2.8270503530664379E-3</v>
      </c>
      <c r="O280" s="101">
        <f t="shared" si="72"/>
        <v>1.0566915972418517E-3</v>
      </c>
      <c r="P280" s="101">
        <f t="shared" si="73"/>
        <v>-7.5139620271969252E-3</v>
      </c>
      <c r="R280" s="104">
        <f t="shared" si="62"/>
        <v>-2969.2513209232952</v>
      </c>
      <c r="S280" s="104">
        <f t="shared" si="63"/>
        <v>28887.182125160649</v>
      </c>
      <c r="T280" s="104">
        <f t="shared" si="64"/>
        <v>-6764.4342749837861</v>
      </c>
      <c r="U280" s="104">
        <f t="shared" si="65"/>
        <v>4832.2837592231263</v>
      </c>
      <c r="V280" s="104">
        <f t="shared" si="66"/>
        <v>41619.104151683736</v>
      </c>
      <c r="W280" s="104">
        <f t="shared" si="74"/>
        <v>65604.884440160429</v>
      </c>
    </row>
    <row r="281" spans="1:23" ht="13.8">
      <c r="A281" s="4"/>
      <c r="B281" s="7">
        <f t="shared" si="67"/>
        <v>1</v>
      </c>
      <c r="C281" s="32">
        <f t="shared" si="61"/>
        <v>42395</v>
      </c>
      <c r="D281" s="31">
        <f t="shared" si="68"/>
        <v>273</v>
      </c>
      <c r="E281" s="115">
        <v>42395</v>
      </c>
      <c r="F281" s="27">
        <v>1.0837000000000001</v>
      </c>
      <c r="G281" s="27">
        <v>0.76095000000000002</v>
      </c>
      <c r="H281" s="27">
        <v>1.1008</v>
      </c>
      <c r="I281" s="162">
        <v>9.4857999999999993</v>
      </c>
      <c r="J281" s="162">
        <v>1.5549999999999999</v>
      </c>
      <c r="L281" s="101">
        <f t="shared" si="69"/>
        <v>-2.0321455358362421E-3</v>
      </c>
      <c r="M281" s="101">
        <f t="shared" si="70"/>
        <v>-2.6976362709416001E-3</v>
      </c>
      <c r="N281" s="101">
        <f t="shared" si="71"/>
        <v>-2.4557745754115335E-3</v>
      </c>
      <c r="O281" s="101">
        <f t="shared" si="72"/>
        <v>-2.8821354072463331E-3</v>
      </c>
      <c r="P281" s="101">
        <f t="shared" si="73"/>
        <v>-3.4787125205482904E-3</v>
      </c>
      <c r="R281" s="104">
        <f t="shared" si="62"/>
        <v>-9319.4367106639966</v>
      </c>
      <c r="S281" s="104">
        <f t="shared" si="63"/>
        <v>13682.318248072315</v>
      </c>
      <c r="T281" s="104">
        <f t="shared" si="64"/>
        <v>-5876.0629047618304</v>
      </c>
      <c r="U281" s="104">
        <f t="shared" si="65"/>
        <v>-13180.095457057712</v>
      </c>
      <c r="V281" s="104">
        <f t="shared" si="66"/>
        <v>19268.249983487858</v>
      </c>
      <c r="W281" s="104">
        <f t="shared" si="74"/>
        <v>4574.9731590766351</v>
      </c>
    </row>
    <row r="282" spans="1:23" ht="13.8">
      <c r="A282" s="4"/>
      <c r="B282" s="7">
        <f t="shared" si="67"/>
        <v>1</v>
      </c>
      <c r="C282" s="32">
        <f t="shared" si="61"/>
        <v>42396</v>
      </c>
      <c r="D282" s="31">
        <f t="shared" si="68"/>
        <v>274</v>
      </c>
      <c r="E282" s="115">
        <v>42396</v>
      </c>
      <c r="F282" s="27">
        <v>1.0888</v>
      </c>
      <c r="G282" s="27">
        <v>0.75965000000000005</v>
      </c>
      <c r="H282" s="27">
        <v>1.1068</v>
      </c>
      <c r="I282" s="162">
        <v>9.4507999999999992</v>
      </c>
      <c r="J282" s="162">
        <v>1.5461</v>
      </c>
      <c r="L282" s="101">
        <f t="shared" si="69"/>
        <v>-4.6950604083066862E-3</v>
      </c>
      <c r="M282" s="101">
        <f t="shared" si="70"/>
        <v>1.7098517910331971E-3</v>
      </c>
      <c r="N282" s="101">
        <f t="shared" si="71"/>
        <v>-5.4357807336915956E-3</v>
      </c>
      <c r="O282" s="101">
        <f t="shared" si="72"/>
        <v>3.6965495236440811E-3</v>
      </c>
      <c r="P282" s="101">
        <f t="shared" si="73"/>
        <v>5.7399145047855853E-3</v>
      </c>
      <c r="R282" s="104">
        <f t="shared" si="62"/>
        <v>-21531.586963801194</v>
      </c>
      <c r="S282" s="104">
        <f t="shared" si="63"/>
        <v>-8672.3093895037218</v>
      </c>
      <c r="T282" s="104">
        <f t="shared" si="64"/>
        <v>-13006.482698971517</v>
      </c>
      <c r="U282" s="104">
        <f t="shared" si="65"/>
        <v>16904.436710667731</v>
      </c>
      <c r="V282" s="104">
        <f t="shared" si="66"/>
        <v>-31792.827636307491</v>
      </c>
      <c r="W282" s="104">
        <f t="shared" si="74"/>
        <v>-58098.769977916192</v>
      </c>
    </row>
    <row r="283" spans="1:23" ht="13.8">
      <c r="A283" s="4"/>
      <c r="B283" s="7">
        <f t="shared" si="67"/>
        <v>1</v>
      </c>
      <c r="C283" s="32">
        <f t="shared" si="61"/>
        <v>42397</v>
      </c>
      <c r="D283" s="31">
        <f t="shared" si="68"/>
        <v>275</v>
      </c>
      <c r="E283" s="115">
        <v>42397</v>
      </c>
      <c r="F283" s="27">
        <v>1.0903</v>
      </c>
      <c r="G283" s="27">
        <v>0.76227999999999996</v>
      </c>
      <c r="H283" s="27">
        <v>1.1052999999999999</v>
      </c>
      <c r="I283" s="162">
        <v>9.4465000000000003</v>
      </c>
      <c r="J283" s="162">
        <v>1.5419</v>
      </c>
      <c r="L283" s="101">
        <f t="shared" si="69"/>
        <v>-1.3767153750797764E-3</v>
      </c>
      <c r="M283" s="101">
        <f t="shared" si="70"/>
        <v>-3.4561413703997003E-3</v>
      </c>
      <c r="N283" s="101">
        <f t="shared" si="71"/>
        <v>1.3561775958610936E-3</v>
      </c>
      <c r="O283" s="101">
        <f t="shared" si="72"/>
        <v>4.550914759476684E-4</v>
      </c>
      <c r="P283" s="101">
        <f t="shared" si="73"/>
        <v>2.7202089312419477E-3</v>
      </c>
      <c r="R283" s="104">
        <f t="shared" si="62"/>
        <v>-6313.6284190267406</v>
      </c>
      <c r="S283" s="104">
        <f t="shared" si="63"/>
        <v>17529.42998636053</v>
      </c>
      <c r="T283" s="104">
        <f t="shared" si="64"/>
        <v>3244.9985202624016</v>
      </c>
      <c r="U283" s="104">
        <f t="shared" si="65"/>
        <v>2081.1475684323727</v>
      </c>
      <c r="V283" s="104">
        <f t="shared" si="66"/>
        <v>-15066.972445951098</v>
      </c>
      <c r="W283" s="104">
        <f t="shared" si="74"/>
        <v>1474.9752100774676</v>
      </c>
    </row>
    <row r="284" spans="1:23" ht="13.8">
      <c r="A284" s="4"/>
      <c r="B284" s="7">
        <f t="shared" si="67"/>
        <v>1</v>
      </c>
      <c r="C284" s="32">
        <f t="shared" si="61"/>
        <v>42398</v>
      </c>
      <c r="D284" s="31">
        <f t="shared" si="68"/>
        <v>276</v>
      </c>
      <c r="E284" s="115">
        <v>42398</v>
      </c>
      <c r="F284" s="27">
        <v>1.0920000000000001</v>
      </c>
      <c r="G284" s="27">
        <v>0.7641</v>
      </c>
      <c r="H284" s="27">
        <v>1.1144000000000001</v>
      </c>
      <c r="I284" s="162">
        <v>9.4845000000000006</v>
      </c>
      <c r="J284" s="162">
        <v>1.5387999999999999</v>
      </c>
      <c r="L284" s="101">
        <f t="shared" si="69"/>
        <v>-1.5579895925142762E-3</v>
      </c>
      <c r="M284" s="101">
        <f t="shared" si="70"/>
        <v>-2.3847283933458299E-3</v>
      </c>
      <c r="N284" s="101">
        <f t="shared" si="71"/>
        <v>-8.1993521486863098E-3</v>
      </c>
      <c r="O284" s="101">
        <f t="shared" si="72"/>
        <v>-4.0145846534049984E-3</v>
      </c>
      <c r="P284" s="101">
        <f t="shared" si="73"/>
        <v>2.0125302991669007E-3</v>
      </c>
      <c r="R284" s="104">
        <f t="shared" si="62"/>
        <v>-7144.9535219115469</v>
      </c>
      <c r="S284" s="104">
        <f t="shared" si="63"/>
        <v>12095.260270793633</v>
      </c>
      <c r="T284" s="104">
        <f t="shared" si="64"/>
        <v>-19619.027530611576</v>
      </c>
      <c r="U284" s="104">
        <f t="shared" si="65"/>
        <v>-18358.821316751008</v>
      </c>
      <c r="V284" s="104">
        <f t="shared" si="66"/>
        <v>-11147.20939848733</v>
      </c>
      <c r="W284" s="104">
        <f t="shared" si="74"/>
        <v>-44174.751496967823</v>
      </c>
    </row>
    <row r="285" spans="1:23" ht="13.8">
      <c r="A285" s="4"/>
      <c r="B285" s="7">
        <f t="shared" si="67"/>
        <v>3</v>
      </c>
      <c r="C285" s="32">
        <f t="shared" si="61"/>
        <v>42401</v>
      </c>
      <c r="D285" s="31">
        <f t="shared" si="68"/>
        <v>277</v>
      </c>
      <c r="E285" s="115">
        <v>42401</v>
      </c>
      <c r="F285" s="27">
        <v>1.0884</v>
      </c>
      <c r="G285" s="27">
        <v>0.76100000000000001</v>
      </c>
      <c r="H285" s="27">
        <v>1.1095999999999999</v>
      </c>
      <c r="I285" s="162">
        <v>9.4160000000000004</v>
      </c>
      <c r="J285" s="162">
        <v>1.5377000000000001</v>
      </c>
      <c r="L285" s="101">
        <f t="shared" si="69"/>
        <v>3.3021493957592534E-3</v>
      </c>
      <c r="M285" s="101">
        <f t="shared" si="70"/>
        <v>4.0653127918351952E-3</v>
      </c>
      <c r="N285" s="101">
        <f t="shared" si="71"/>
        <v>4.3165534649742213E-3</v>
      </c>
      <c r="O285" s="101">
        <f t="shared" si="72"/>
        <v>7.2485172266649658E-3</v>
      </c>
      <c r="P285" s="101">
        <f t="shared" si="73"/>
        <v>7.1509835649281352E-4</v>
      </c>
      <c r="R285" s="104">
        <f t="shared" si="62"/>
        <v>15143.685213604513</v>
      </c>
      <c r="S285" s="104">
        <f t="shared" si="63"/>
        <v>-20619.126453409353</v>
      </c>
      <c r="T285" s="104">
        <f t="shared" si="64"/>
        <v>10328.447873806033</v>
      </c>
      <c r="U285" s="104">
        <f t="shared" si="65"/>
        <v>33147.696228765737</v>
      </c>
      <c r="V285" s="104">
        <f t="shared" si="66"/>
        <v>-3960.8601786712593</v>
      </c>
      <c r="W285" s="104">
        <f t="shared" si="74"/>
        <v>34039.842684095667</v>
      </c>
    </row>
    <row r="286" spans="1:23" ht="13.8">
      <c r="A286" s="4"/>
      <c r="B286" s="7">
        <f t="shared" si="67"/>
        <v>1</v>
      </c>
      <c r="C286" s="32">
        <f t="shared" si="61"/>
        <v>42402</v>
      </c>
      <c r="D286" s="31">
        <f t="shared" si="68"/>
        <v>278</v>
      </c>
      <c r="E286" s="115">
        <v>42402</v>
      </c>
      <c r="F286" s="27">
        <v>1.0919000000000001</v>
      </c>
      <c r="G286" s="27">
        <v>0.75860000000000005</v>
      </c>
      <c r="H286" s="27">
        <v>1.1147</v>
      </c>
      <c r="I286" s="162">
        <v>9.5222999999999995</v>
      </c>
      <c r="J286" s="162">
        <v>1.5475000000000001</v>
      </c>
      <c r="L286" s="101">
        <f t="shared" si="69"/>
        <v>-3.2105701109294204E-3</v>
      </c>
      <c r="M286" s="101">
        <f t="shared" si="70"/>
        <v>3.1587286068871633E-3</v>
      </c>
      <c r="N286" s="101">
        <f t="shared" si="71"/>
        <v>-4.5857203949560181E-3</v>
      </c>
      <c r="O286" s="101">
        <f t="shared" si="72"/>
        <v>-1.1226046304185531E-2</v>
      </c>
      <c r="P286" s="101">
        <f t="shared" si="73"/>
        <v>-6.3529320371040667E-3</v>
      </c>
      <c r="R286" s="104">
        <f t="shared" si="62"/>
        <v>-14723.701834496633</v>
      </c>
      <c r="S286" s="104">
        <f t="shared" si="63"/>
        <v>-16020.962693993932</v>
      </c>
      <c r="T286" s="104">
        <f t="shared" si="64"/>
        <v>-10972.497954090626</v>
      </c>
      <c r="U286" s="104">
        <f t="shared" si="65"/>
        <v>-51337.061236786372</v>
      </c>
      <c r="V286" s="104">
        <f t="shared" si="66"/>
        <v>35188.272067890372</v>
      </c>
      <c r="W286" s="104">
        <f t="shared" si="74"/>
        <v>-57865.951651477182</v>
      </c>
    </row>
    <row r="287" spans="1:23" ht="13.8">
      <c r="A287" s="4"/>
      <c r="B287" s="7">
        <f t="shared" si="67"/>
        <v>1</v>
      </c>
      <c r="C287" s="32">
        <f t="shared" si="61"/>
        <v>42403</v>
      </c>
      <c r="D287" s="31">
        <f t="shared" si="68"/>
        <v>279</v>
      </c>
      <c r="E287" s="115">
        <v>42403</v>
      </c>
      <c r="F287" s="27">
        <v>1.0932999999999999</v>
      </c>
      <c r="G287" s="27">
        <v>0.75329999999999997</v>
      </c>
      <c r="H287" s="27">
        <v>1.1114999999999999</v>
      </c>
      <c r="I287" s="162">
        <v>9.5137999999999998</v>
      </c>
      <c r="J287" s="162">
        <v>1.5484</v>
      </c>
      <c r="L287" s="101">
        <f t="shared" si="69"/>
        <v>-1.2813474204184268E-3</v>
      </c>
      <c r="M287" s="101">
        <f t="shared" si="70"/>
        <v>7.0110744231496793E-3</v>
      </c>
      <c r="N287" s="101">
        <f t="shared" si="71"/>
        <v>2.8748559913265967E-3</v>
      </c>
      <c r="O287" s="101">
        <f t="shared" si="72"/>
        <v>8.9304012533131217E-4</v>
      </c>
      <c r="P287" s="101">
        <f t="shared" si="73"/>
        <v>-5.8141414474182957E-4</v>
      </c>
      <c r="R287" s="104">
        <f t="shared" si="62"/>
        <v>-5876.2701678490348</v>
      </c>
      <c r="S287" s="104">
        <f t="shared" si="63"/>
        <v>-35559.927982793139</v>
      </c>
      <c r="T287" s="104">
        <f t="shared" si="64"/>
        <v>6878.8213772982999</v>
      </c>
      <c r="U287" s="104">
        <f t="shared" si="65"/>
        <v>4083.9004542452008</v>
      </c>
      <c r="V287" s="104">
        <f t="shared" si="66"/>
        <v>3220.3963445233617</v>
      </c>
      <c r="W287" s="104">
        <f t="shared" si="74"/>
        <v>-27253.07997457531</v>
      </c>
    </row>
    <row r="288" spans="1:23" ht="13.8">
      <c r="A288" s="4"/>
      <c r="B288" s="7">
        <f t="shared" si="67"/>
        <v>1</v>
      </c>
      <c r="C288" s="32">
        <f t="shared" si="61"/>
        <v>42404</v>
      </c>
      <c r="D288" s="31">
        <f t="shared" si="68"/>
        <v>280</v>
      </c>
      <c r="E288" s="115">
        <v>42404</v>
      </c>
      <c r="F288" s="27">
        <v>1.1206</v>
      </c>
      <c r="G288" s="27">
        <v>0.76595000000000002</v>
      </c>
      <c r="H288" s="27">
        <v>1.1169</v>
      </c>
      <c r="I288" s="162">
        <v>9.5374999999999996</v>
      </c>
      <c r="J288" s="162">
        <v>1.5546</v>
      </c>
      <c r="L288" s="101">
        <f t="shared" si="69"/>
        <v>-2.4663610690745161E-2</v>
      </c>
      <c r="M288" s="101">
        <f t="shared" si="70"/>
        <v>-1.6653338627056157E-2</v>
      </c>
      <c r="N288" s="101">
        <f t="shared" si="71"/>
        <v>-4.8465361425296585E-3</v>
      </c>
      <c r="O288" s="101">
        <f t="shared" si="72"/>
        <v>-2.4880204737455168E-3</v>
      </c>
      <c r="P288" s="101">
        <f t="shared" si="73"/>
        <v>-3.9961380926262424E-3</v>
      </c>
      <c r="R288" s="104">
        <f t="shared" si="62"/>
        <v>-113107.52839080995</v>
      </c>
      <c r="S288" s="104">
        <f t="shared" si="63"/>
        <v>84465.1599041429</v>
      </c>
      <c r="T288" s="104">
        <f t="shared" si="64"/>
        <v>-11596.565714478758</v>
      </c>
      <c r="U288" s="104">
        <f t="shared" si="65"/>
        <v>-11377.795526411621</v>
      </c>
      <c r="V288" s="104">
        <f t="shared" si="66"/>
        <v>22134.219853592505</v>
      </c>
      <c r="W288" s="104">
        <f t="shared" si="74"/>
        <v>-29482.509873964918</v>
      </c>
    </row>
    <row r="289" spans="1:23" ht="13.8">
      <c r="A289" s="4"/>
      <c r="B289" s="7">
        <f t="shared" si="67"/>
        <v>1</v>
      </c>
      <c r="C289" s="32">
        <f t="shared" si="61"/>
        <v>42405</v>
      </c>
      <c r="D289" s="31">
        <f t="shared" si="68"/>
        <v>281</v>
      </c>
      <c r="E289" s="115">
        <v>42405</v>
      </c>
      <c r="F289" s="27">
        <v>1.1202000000000001</v>
      </c>
      <c r="G289" s="27">
        <v>0.76975000000000005</v>
      </c>
      <c r="H289" s="27">
        <v>1.1101000000000001</v>
      </c>
      <c r="I289" s="162">
        <v>9.5664999999999996</v>
      </c>
      <c r="J289" s="162">
        <v>1.5583</v>
      </c>
      <c r="L289" s="101">
        <f t="shared" si="69"/>
        <v>3.5701535545207849E-4</v>
      </c>
      <c r="M289" s="101">
        <f t="shared" si="70"/>
        <v>-4.9488933459046393E-3</v>
      </c>
      <c r="N289" s="101">
        <f t="shared" si="71"/>
        <v>6.1068892081794805E-3</v>
      </c>
      <c r="O289" s="101">
        <f t="shared" si="72"/>
        <v>-3.0360157323449937E-3</v>
      </c>
      <c r="P289" s="101">
        <f t="shared" si="73"/>
        <v>-2.3772056554495287E-3</v>
      </c>
      <c r="R289" s="104">
        <f t="shared" si="62"/>
        <v>1637.2754565049875</v>
      </c>
      <c r="S289" s="104">
        <f t="shared" si="63"/>
        <v>25100.616589352117</v>
      </c>
      <c r="T289" s="104">
        <f t="shared" si="64"/>
        <v>14612.279766623265</v>
      </c>
      <c r="U289" s="104">
        <f t="shared" si="65"/>
        <v>-13883.795001730103</v>
      </c>
      <c r="V289" s="104">
        <f t="shared" si="66"/>
        <v>13167.11069420109</v>
      </c>
      <c r="W289" s="104">
        <f t="shared" si="74"/>
        <v>40633.487504951358</v>
      </c>
    </row>
    <row r="290" spans="1:23" ht="13.8">
      <c r="A290" s="4"/>
      <c r="B290" s="7">
        <f t="shared" si="67"/>
        <v>3</v>
      </c>
      <c r="C290" s="32">
        <f t="shared" si="61"/>
        <v>42408</v>
      </c>
      <c r="D290" s="31">
        <f t="shared" si="68"/>
        <v>282</v>
      </c>
      <c r="E290" s="115">
        <v>42408</v>
      </c>
      <c r="F290" s="27">
        <v>1.1101000000000001</v>
      </c>
      <c r="G290" s="27">
        <v>0.77239999999999998</v>
      </c>
      <c r="H290" s="27">
        <v>1.1051</v>
      </c>
      <c r="I290" s="162">
        <v>9.5884999999999998</v>
      </c>
      <c r="J290" s="162">
        <v>1.5726</v>
      </c>
      <c r="L290" s="101">
        <f t="shared" si="69"/>
        <v>9.0571394371303689E-3</v>
      </c>
      <c r="M290" s="101">
        <f t="shared" si="70"/>
        <v>-3.4367637497495847E-3</v>
      </c>
      <c r="N290" s="101">
        <f t="shared" si="71"/>
        <v>4.5142727438649242E-3</v>
      </c>
      <c r="O290" s="101">
        <f t="shared" si="72"/>
        <v>-2.2970513885128339E-3</v>
      </c>
      <c r="P290" s="101">
        <f t="shared" si="73"/>
        <v>-9.1348171058468503E-3</v>
      </c>
      <c r="R290" s="104">
        <f t="shared" si="62"/>
        <v>41536.11848929961</v>
      </c>
      <c r="S290" s="104">
        <f t="shared" si="63"/>
        <v>17431.147361871364</v>
      </c>
      <c r="T290" s="104">
        <f t="shared" si="64"/>
        <v>10801.541345771482</v>
      </c>
      <c r="U290" s="104">
        <f t="shared" si="65"/>
        <v>-10504.487920396485</v>
      </c>
      <c r="V290" s="104">
        <f t="shared" si="66"/>
        <v>50596.862635017744</v>
      </c>
      <c r="W290" s="104">
        <f t="shared" si="74"/>
        <v>109861.1819115637</v>
      </c>
    </row>
    <row r="291" spans="1:23" ht="13.8">
      <c r="A291" s="4"/>
      <c r="B291" s="7">
        <f t="shared" si="67"/>
        <v>1</v>
      </c>
      <c r="C291" s="32">
        <f t="shared" si="61"/>
        <v>42409</v>
      </c>
      <c r="D291" s="31">
        <f t="shared" si="68"/>
        <v>283</v>
      </c>
      <c r="E291" s="115">
        <v>42409</v>
      </c>
      <c r="F291" s="27">
        <v>1.1235999999999999</v>
      </c>
      <c r="G291" s="27">
        <v>0.77944999999999998</v>
      </c>
      <c r="H291" s="27">
        <v>1.0996999999999999</v>
      </c>
      <c r="I291" s="162">
        <v>9.6705000000000005</v>
      </c>
      <c r="J291" s="162">
        <v>1.6083000000000001</v>
      </c>
      <c r="L291" s="101">
        <f t="shared" si="69"/>
        <v>-1.2087714891486991E-2</v>
      </c>
      <c r="M291" s="101">
        <f t="shared" si="70"/>
        <v>-9.0859922043305865E-3</v>
      </c>
      <c r="N291" s="101">
        <f t="shared" si="71"/>
        <v>4.898413277847893E-3</v>
      </c>
      <c r="O291" s="101">
        <f t="shared" si="72"/>
        <v>-8.5155507052143229E-3</v>
      </c>
      <c r="P291" s="101">
        <f t="shared" si="73"/>
        <v>-2.2447419944186177E-2</v>
      </c>
      <c r="R291" s="104">
        <f t="shared" si="62"/>
        <v>-55434.363297905817</v>
      </c>
      <c r="S291" s="104">
        <f t="shared" si="63"/>
        <v>46083.839499890266</v>
      </c>
      <c r="T291" s="104">
        <f t="shared" si="64"/>
        <v>11720.694905122287</v>
      </c>
      <c r="U291" s="104">
        <f t="shared" si="65"/>
        <v>-38941.879997016811</v>
      </c>
      <c r="V291" s="104">
        <f t="shared" si="66"/>
        <v>124334.07371665744</v>
      </c>
      <c r="W291" s="104">
        <f t="shared" si="74"/>
        <v>87762.364826747362</v>
      </c>
    </row>
    <row r="292" spans="1:23" ht="13.8">
      <c r="A292" s="4"/>
      <c r="B292" s="7">
        <f t="shared" si="67"/>
        <v>1</v>
      </c>
      <c r="C292" s="32">
        <f t="shared" si="61"/>
        <v>42410</v>
      </c>
      <c r="D292" s="31">
        <f t="shared" si="68"/>
        <v>284</v>
      </c>
      <c r="E292" s="115">
        <v>42410</v>
      </c>
      <c r="F292" s="27">
        <v>1.1256999999999999</v>
      </c>
      <c r="G292" s="27">
        <v>0.77327999999999997</v>
      </c>
      <c r="H292" s="27">
        <v>1.0960000000000001</v>
      </c>
      <c r="I292" s="162">
        <v>9.6195000000000004</v>
      </c>
      <c r="J292" s="162">
        <v>1.5848</v>
      </c>
      <c r="L292" s="101">
        <f t="shared" si="69"/>
        <v>-1.8672481306697324E-3</v>
      </c>
      <c r="M292" s="101">
        <f t="shared" si="70"/>
        <v>7.9473346619160622E-3</v>
      </c>
      <c r="N292" s="101">
        <f t="shared" si="71"/>
        <v>3.3702268089277078E-3</v>
      </c>
      <c r="O292" s="101">
        <f t="shared" si="72"/>
        <v>5.2877261617572391E-3</v>
      </c>
      <c r="P292" s="101">
        <f t="shared" si="73"/>
        <v>1.4719504117260638E-2</v>
      </c>
      <c r="R292" s="104">
        <f t="shared" si="62"/>
        <v>-8563.2158081243451</v>
      </c>
      <c r="S292" s="104">
        <f t="shared" si="63"/>
        <v>-40308.607665004878</v>
      </c>
      <c r="T292" s="104">
        <f t="shared" si="64"/>
        <v>8064.1215732332785</v>
      </c>
      <c r="U292" s="104">
        <f t="shared" si="65"/>
        <v>24180.937296533215</v>
      </c>
      <c r="V292" s="104">
        <f t="shared" si="66"/>
        <v>-81529.900297612025</v>
      </c>
      <c r="W292" s="104">
        <f t="shared" si="74"/>
        <v>-98156.664900974749</v>
      </c>
    </row>
    <row r="293" spans="1:23" ht="13.8">
      <c r="A293" s="4"/>
      <c r="B293" s="7">
        <f t="shared" si="67"/>
        <v>1</v>
      </c>
      <c r="C293" s="32">
        <f t="shared" si="61"/>
        <v>42411</v>
      </c>
      <c r="D293" s="31">
        <f t="shared" si="68"/>
        <v>285</v>
      </c>
      <c r="E293" s="115">
        <v>42411</v>
      </c>
      <c r="F293" s="27">
        <v>1.1347</v>
      </c>
      <c r="G293" s="27">
        <v>0.78739999999999999</v>
      </c>
      <c r="H293" s="27">
        <v>1.1027</v>
      </c>
      <c r="I293" s="162">
        <v>9.7085000000000008</v>
      </c>
      <c r="J293" s="162">
        <v>1.6017999999999999</v>
      </c>
      <c r="L293" s="101">
        <f t="shared" si="69"/>
        <v>-7.963234436185471E-3</v>
      </c>
      <c r="M293" s="101">
        <f t="shared" si="70"/>
        <v>-1.8095170412863286E-2</v>
      </c>
      <c r="N293" s="101">
        <f t="shared" si="71"/>
        <v>-6.0945292566719359E-3</v>
      </c>
      <c r="O293" s="101">
        <f t="shared" si="72"/>
        <v>-9.2095021774811995E-3</v>
      </c>
      <c r="P293" s="101">
        <f t="shared" si="73"/>
        <v>-1.0669780505240627E-2</v>
      </c>
      <c r="R293" s="104">
        <f t="shared" si="62"/>
        <v>-36519.460851346688</v>
      </c>
      <c r="S293" s="104">
        <f t="shared" si="63"/>
        <v>91778.081058896554</v>
      </c>
      <c r="T293" s="104">
        <f t="shared" si="64"/>
        <v>-14582.705450932679</v>
      </c>
      <c r="U293" s="104">
        <f t="shared" si="65"/>
        <v>-42115.341807328434</v>
      </c>
      <c r="V293" s="104">
        <f t="shared" si="66"/>
        <v>59098.875468881357</v>
      </c>
      <c r="W293" s="104">
        <f t="shared" si="74"/>
        <v>57659.448418170112</v>
      </c>
    </row>
    <row r="294" spans="1:23" ht="13.8">
      <c r="A294" s="4"/>
      <c r="B294" s="7">
        <f t="shared" si="67"/>
        <v>1</v>
      </c>
      <c r="C294" s="32">
        <f t="shared" si="61"/>
        <v>42412</v>
      </c>
      <c r="D294" s="31">
        <f t="shared" si="68"/>
        <v>286</v>
      </c>
      <c r="E294" s="115">
        <v>42412</v>
      </c>
      <c r="F294" s="27">
        <v>1.1274999999999999</v>
      </c>
      <c r="G294" s="27">
        <v>0.77734999999999999</v>
      </c>
      <c r="H294" s="27">
        <v>1.0989</v>
      </c>
      <c r="I294" s="162">
        <v>9.6773000000000007</v>
      </c>
      <c r="J294" s="162">
        <v>1.5901000000000001</v>
      </c>
      <c r="L294" s="101">
        <f t="shared" si="69"/>
        <v>6.3655064201104967E-3</v>
      </c>
      <c r="M294" s="101">
        <f t="shared" si="70"/>
        <v>1.2845679113887466E-2</v>
      </c>
      <c r="N294" s="101">
        <f t="shared" si="71"/>
        <v>3.4520383117543733E-3</v>
      </c>
      <c r="O294" s="101">
        <f t="shared" si="72"/>
        <v>3.2188536907061058E-3</v>
      </c>
      <c r="P294" s="101">
        <f t="shared" si="73"/>
        <v>7.3310895712305132E-3</v>
      </c>
      <c r="R294" s="104">
        <f t="shared" si="62"/>
        <v>29192.266581012031</v>
      </c>
      <c r="S294" s="104">
        <f t="shared" si="63"/>
        <v>-65152.842005447965</v>
      </c>
      <c r="T294" s="104">
        <f t="shared" si="64"/>
        <v>8259.8763227758045</v>
      </c>
      <c r="U294" s="104">
        <f t="shared" si="65"/>
        <v>14719.918709975791</v>
      </c>
      <c r="V294" s="104">
        <f t="shared" si="66"/>
        <v>-40606.191421516589</v>
      </c>
      <c r="W294" s="104">
        <f t="shared" si="74"/>
        <v>-53586.971813200929</v>
      </c>
    </row>
    <row r="295" spans="1:23" ht="13.8">
      <c r="A295" s="4"/>
      <c r="B295" s="7">
        <f t="shared" si="67"/>
        <v>3</v>
      </c>
      <c r="C295" s="32">
        <f t="shared" si="61"/>
        <v>42415</v>
      </c>
      <c r="D295" s="31">
        <f t="shared" si="68"/>
        <v>287</v>
      </c>
      <c r="E295" s="115">
        <v>42415</v>
      </c>
      <c r="F295" s="27">
        <v>1.1180000000000001</v>
      </c>
      <c r="G295" s="27">
        <v>0.77200000000000002</v>
      </c>
      <c r="H295" s="27">
        <v>1.1009</v>
      </c>
      <c r="I295" s="162">
        <v>9.6312999999999995</v>
      </c>
      <c r="J295" s="162">
        <v>1.5624</v>
      </c>
      <c r="L295" s="101">
        <f t="shared" si="69"/>
        <v>8.4614176617888066E-3</v>
      </c>
      <c r="M295" s="101">
        <f t="shared" si="70"/>
        <v>6.9061493709734762E-3</v>
      </c>
      <c r="N295" s="101">
        <f t="shared" si="71"/>
        <v>-1.8183476234791371E-3</v>
      </c>
      <c r="O295" s="101">
        <f t="shared" si="72"/>
        <v>4.7647252547184547E-3</v>
      </c>
      <c r="P295" s="101">
        <f t="shared" si="73"/>
        <v>1.7573806755882229E-2</v>
      </c>
      <c r="R295" s="104">
        <f t="shared" si="62"/>
        <v>38804.133360992608</v>
      </c>
      <c r="S295" s="104">
        <f t="shared" si="63"/>
        <v>-35027.751732223485</v>
      </c>
      <c r="T295" s="104">
        <f t="shared" si="64"/>
        <v>-4350.8574138964141</v>
      </c>
      <c r="U295" s="104">
        <f t="shared" si="65"/>
        <v>21789.237773475452</v>
      </c>
      <c r="V295" s="104">
        <f t="shared" si="66"/>
        <v>-97339.604734131979</v>
      </c>
      <c r="W295" s="104">
        <f t="shared" si="74"/>
        <v>-76124.842745783826</v>
      </c>
    </row>
    <row r="296" spans="1:23" ht="13.8">
      <c r="A296" s="4"/>
      <c r="B296" s="7">
        <f t="shared" si="67"/>
        <v>1</v>
      </c>
      <c r="C296" s="32">
        <f t="shared" si="61"/>
        <v>42416</v>
      </c>
      <c r="D296" s="31">
        <f t="shared" si="68"/>
        <v>288</v>
      </c>
      <c r="E296" s="115">
        <v>42416</v>
      </c>
      <c r="F296" s="27">
        <v>1.1166</v>
      </c>
      <c r="G296" s="27">
        <v>0.77580000000000005</v>
      </c>
      <c r="H296" s="27">
        <v>1.1017999999999999</v>
      </c>
      <c r="I296" s="162">
        <v>9.6049000000000007</v>
      </c>
      <c r="J296" s="162">
        <v>1.5605</v>
      </c>
      <c r="L296" s="101">
        <f t="shared" si="69"/>
        <v>1.2530208387844975E-3</v>
      </c>
      <c r="M296" s="101">
        <f t="shared" si="70"/>
        <v>-4.91020498109071E-3</v>
      </c>
      <c r="N296" s="101">
        <f t="shared" si="71"/>
        <v>-8.1717896225865178E-4</v>
      </c>
      <c r="O296" s="101">
        <f t="shared" si="72"/>
        <v>2.7448265847679655E-3</v>
      </c>
      <c r="P296" s="101">
        <f t="shared" si="73"/>
        <v>1.2168178516349768E-3</v>
      </c>
      <c r="R296" s="104">
        <f t="shared" si="62"/>
        <v>5746.3642235593561</v>
      </c>
      <c r="S296" s="104">
        <f t="shared" si="63"/>
        <v>24904.3905356088</v>
      </c>
      <c r="T296" s="104">
        <f t="shared" si="64"/>
        <v>-1955.3077203249231</v>
      </c>
      <c r="U296" s="104">
        <f t="shared" si="65"/>
        <v>12552.177912722016</v>
      </c>
      <c r="V296" s="104">
        <f t="shared" si="66"/>
        <v>-6739.8356176836323</v>
      </c>
      <c r="W296" s="104">
        <f t="shared" si="74"/>
        <v>34507.789333881621</v>
      </c>
    </row>
    <row r="297" spans="1:23" ht="13.8">
      <c r="A297" s="4"/>
      <c r="B297" s="7">
        <f t="shared" si="67"/>
        <v>1</v>
      </c>
      <c r="C297" s="32">
        <f t="shared" si="61"/>
        <v>42417</v>
      </c>
      <c r="D297" s="31">
        <f t="shared" si="68"/>
        <v>289</v>
      </c>
      <c r="E297" s="115">
        <v>42417</v>
      </c>
      <c r="F297" s="27">
        <v>1.1135999999999999</v>
      </c>
      <c r="G297" s="27">
        <v>0.77834999999999999</v>
      </c>
      <c r="H297" s="27">
        <v>1.1033999999999999</v>
      </c>
      <c r="I297" s="162">
        <v>9.5954999999999995</v>
      </c>
      <c r="J297" s="162">
        <v>1.5629</v>
      </c>
      <c r="L297" s="101">
        <f t="shared" si="69"/>
        <v>2.6903432961050415E-3</v>
      </c>
      <c r="M297" s="101">
        <f t="shared" si="70"/>
        <v>-3.2815394759914303E-3</v>
      </c>
      <c r="N297" s="101">
        <f t="shared" si="71"/>
        <v>-1.4511157997142777E-3</v>
      </c>
      <c r="O297" s="101">
        <f t="shared" si="72"/>
        <v>9.7914634601399477E-4</v>
      </c>
      <c r="P297" s="101">
        <f t="shared" si="73"/>
        <v>-1.5367871373137393E-3</v>
      </c>
      <c r="R297" s="104">
        <f t="shared" si="62"/>
        <v>12337.937237203141</v>
      </c>
      <c r="S297" s="104">
        <f t="shared" si="63"/>
        <v>16643.85519195861</v>
      </c>
      <c r="T297" s="104">
        <f t="shared" si="64"/>
        <v>-3472.1622279951953</v>
      </c>
      <c r="U297" s="104">
        <f t="shared" si="65"/>
        <v>4477.6668974146896</v>
      </c>
      <c r="V297" s="104">
        <f t="shared" si="66"/>
        <v>8512.1143406534502</v>
      </c>
      <c r="W297" s="104">
        <f t="shared" si="74"/>
        <v>38499.411439234696</v>
      </c>
    </row>
    <row r="298" spans="1:23" ht="13.8">
      <c r="A298" s="4"/>
      <c r="B298" s="7">
        <f t="shared" si="67"/>
        <v>1</v>
      </c>
      <c r="C298" s="32">
        <f t="shared" si="61"/>
        <v>42418</v>
      </c>
      <c r="D298" s="31">
        <f t="shared" si="68"/>
        <v>290</v>
      </c>
      <c r="E298" s="115">
        <v>42418</v>
      </c>
      <c r="F298" s="27">
        <v>1.1084000000000001</v>
      </c>
      <c r="G298" s="27">
        <v>0.77142999999999995</v>
      </c>
      <c r="H298" s="27">
        <v>1.1028</v>
      </c>
      <c r="I298" s="162">
        <v>9.5235000000000003</v>
      </c>
      <c r="J298" s="162">
        <v>1.5496000000000001</v>
      </c>
      <c r="L298" s="101">
        <f t="shared" si="69"/>
        <v>4.680476591331772E-3</v>
      </c>
      <c r="M298" s="101">
        <f t="shared" si="70"/>
        <v>8.9303591346686691E-3</v>
      </c>
      <c r="N298" s="101">
        <f t="shared" si="71"/>
        <v>5.4392168868871928E-4</v>
      </c>
      <c r="O298" s="101">
        <f t="shared" si="72"/>
        <v>7.5318102796877312E-3</v>
      </c>
      <c r="P298" s="101">
        <f t="shared" si="73"/>
        <v>8.546236755361758E-3</v>
      </c>
      <c r="R298" s="104">
        <f t="shared" si="62"/>
        <v>21464.705455119441</v>
      </c>
      <c r="S298" s="104">
        <f t="shared" si="63"/>
        <v>-45294.473931234308</v>
      </c>
      <c r="T298" s="104">
        <f t="shared" si="64"/>
        <v>1301.4704566128987</v>
      </c>
      <c r="U298" s="104">
        <f t="shared" si="65"/>
        <v>34443.204230150295</v>
      </c>
      <c r="V298" s="104">
        <f t="shared" si="66"/>
        <v>-47336.773374543816</v>
      </c>
      <c r="W298" s="104">
        <f t="shared" si="74"/>
        <v>-35421.867163895484</v>
      </c>
    </row>
    <row r="299" spans="1:23" ht="13.8">
      <c r="A299" s="4"/>
      <c r="B299" s="7">
        <f t="shared" si="67"/>
        <v>1</v>
      </c>
      <c r="C299" s="32">
        <f t="shared" si="61"/>
        <v>42419</v>
      </c>
      <c r="D299" s="31">
        <f t="shared" si="68"/>
        <v>291</v>
      </c>
      <c r="E299" s="115">
        <v>42419</v>
      </c>
      <c r="F299" s="27">
        <v>1.1095999999999999</v>
      </c>
      <c r="G299" s="27">
        <v>0.77715000000000001</v>
      </c>
      <c r="H299" s="27">
        <v>1.1016999999999999</v>
      </c>
      <c r="I299" s="162">
        <v>9.5358000000000001</v>
      </c>
      <c r="J299" s="162">
        <v>1.5605</v>
      </c>
      <c r="L299" s="101">
        <f t="shared" si="69"/>
        <v>-1.0820560117984009E-3</v>
      </c>
      <c r="M299" s="101">
        <f t="shared" si="70"/>
        <v>-7.3874465817174032E-3</v>
      </c>
      <c r="N299" s="101">
        <f t="shared" si="71"/>
        <v>9.9795880362249338E-4</v>
      </c>
      <c r="O299" s="101">
        <f t="shared" si="72"/>
        <v>-1.290708652214615E-3</v>
      </c>
      <c r="P299" s="101">
        <f t="shared" si="73"/>
        <v>-7.0094496180479254E-3</v>
      </c>
      <c r="R299" s="104">
        <f t="shared" si="62"/>
        <v>-4962.3180729518926</v>
      </c>
      <c r="S299" s="104">
        <f t="shared" si="63"/>
        <v>37468.874607180005</v>
      </c>
      <c r="T299" s="104">
        <f t="shared" si="64"/>
        <v>2387.8692959690493</v>
      </c>
      <c r="U299" s="104">
        <f t="shared" si="65"/>
        <v>-5902.4510786924866</v>
      </c>
      <c r="V299" s="104">
        <f t="shared" si="66"/>
        <v>38824.659033889853</v>
      </c>
      <c r="W299" s="104">
        <f t="shared" si="74"/>
        <v>67816.63378539453</v>
      </c>
    </row>
    <row r="300" spans="1:23" ht="13.8">
      <c r="A300" s="4"/>
      <c r="B300" s="7">
        <f t="shared" si="67"/>
        <v>3</v>
      </c>
      <c r="C300" s="32">
        <f t="shared" si="61"/>
        <v>42422</v>
      </c>
      <c r="D300" s="31">
        <f t="shared" si="68"/>
        <v>292</v>
      </c>
      <c r="E300" s="115">
        <v>42422</v>
      </c>
      <c r="F300" s="27">
        <v>1.1026</v>
      </c>
      <c r="G300" s="27">
        <v>0.78242999999999996</v>
      </c>
      <c r="H300" s="27">
        <v>1.1008</v>
      </c>
      <c r="I300" s="162">
        <v>9.4930000000000003</v>
      </c>
      <c r="J300" s="162">
        <v>1.5322</v>
      </c>
      <c r="L300" s="101">
        <f t="shared" si="69"/>
        <v>6.3285628450385333E-3</v>
      </c>
      <c r="M300" s="101">
        <f t="shared" si="70"/>
        <v>-6.7710796148873148E-3</v>
      </c>
      <c r="N300" s="101">
        <f t="shared" si="71"/>
        <v>8.1725316693984139E-4</v>
      </c>
      <c r="O300" s="101">
        <f t="shared" si="72"/>
        <v>4.4984520490303865E-3</v>
      </c>
      <c r="P300" s="101">
        <f t="shared" si="73"/>
        <v>1.8301671628113674E-2</v>
      </c>
      <c r="R300" s="104">
        <f t="shared" si="62"/>
        <v>29022.843031528333</v>
      </c>
      <c r="S300" s="104">
        <f t="shared" si="63"/>
        <v>34342.682581735193</v>
      </c>
      <c r="T300" s="104">
        <f t="shared" si="64"/>
        <v>1955.4852738263169</v>
      </c>
      <c r="U300" s="104">
        <f t="shared" si="65"/>
        <v>20571.562066844243</v>
      </c>
      <c r="V300" s="104">
        <f t="shared" si="66"/>
        <v>-101371.17740060356</v>
      </c>
      <c r="W300" s="104">
        <f t="shared" si="74"/>
        <v>-15478.604446669473</v>
      </c>
    </row>
    <row r="301" spans="1:23" ht="13.8">
      <c r="A301" s="4"/>
      <c r="B301" s="7">
        <f t="shared" si="67"/>
        <v>1</v>
      </c>
      <c r="C301" s="32">
        <f t="shared" si="61"/>
        <v>42423</v>
      </c>
      <c r="D301" s="31">
        <f t="shared" si="68"/>
        <v>293</v>
      </c>
      <c r="E301" s="115">
        <v>42423</v>
      </c>
      <c r="F301" s="27">
        <v>1.1002000000000001</v>
      </c>
      <c r="G301" s="27">
        <v>0.77985000000000004</v>
      </c>
      <c r="H301" s="27">
        <v>1.0921000000000001</v>
      </c>
      <c r="I301" s="162">
        <v>9.4589999999999996</v>
      </c>
      <c r="J301" s="162">
        <v>1.5202</v>
      </c>
      <c r="L301" s="101">
        <f t="shared" si="69"/>
        <v>2.1790457142255451E-3</v>
      </c>
      <c r="M301" s="101">
        <f t="shared" si="70"/>
        <v>3.3028680459597734E-3</v>
      </c>
      <c r="N301" s="101">
        <f t="shared" si="71"/>
        <v>7.934739975396404E-3</v>
      </c>
      <c r="O301" s="101">
        <f t="shared" si="72"/>
        <v>3.5880156686280982E-3</v>
      </c>
      <c r="P301" s="101">
        <f t="shared" si="73"/>
        <v>7.8627059507805595E-3</v>
      </c>
      <c r="R301" s="104">
        <f t="shared" si="62"/>
        <v>9993.1221781376607</v>
      </c>
      <c r="S301" s="104">
        <f t="shared" si="63"/>
        <v>-16752.032964190774</v>
      </c>
      <c r="T301" s="104">
        <f t="shared" si="64"/>
        <v>18985.87585977605</v>
      </c>
      <c r="U301" s="104">
        <f t="shared" si="65"/>
        <v>16408.107993482357</v>
      </c>
      <c r="V301" s="104">
        <f t="shared" si="66"/>
        <v>-43550.762792672198</v>
      </c>
      <c r="W301" s="104">
        <f t="shared" si="74"/>
        <v>-14915.689725466902</v>
      </c>
    </row>
    <row r="302" spans="1:23" ht="13.8">
      <c r="A302" s="4"/>
      <c r="B302" s="7">
        <f t="shared" si="67"/>
        <v>1</v>
      </c>
      <c r="C302" s="32">
        <f t="shared" si="61"/>
        <v>42424</v>
      </c>
      <c r="D302" s="31">
        <f t="shared" si="68"/>
        <v>294</v>
      </c>
      <c r="E302" s="115">
        <v>42424</v>
      </c>
      <c r="F302" s="27">
        <v>1.0981000000000001</v>
      </c>
      <c r="G302" s="27">
        <v>0.78935</v>
      </c>
      <c r="H302" s="27">
        <v>1.0913999999999999</v>
      </c>
      <c r="I302" s="162">
        <v>9.5858000000000008</v>
      </c>
      <c r="J302" s="162">
        <v>1.5319</v>
      </c>
      <c r="L302" s="101">
        <f t="shared" si="69"/>
        <v>1.9105678376902231E-3</v>
      </c>
      <c r="M302" s="101">
        <f t="shared" si="70"/>
        <v>-1.2108228479901334E-2</v>
      </c>
      <c r="N302" s="101">
        <f t="shared" si="71"/>
        <v>6.4117245155137764E-4</v>
      </c>
      <c r="O302" s="101">
        <f t="shared" si="72"/>
        <v>-1.3316167529105411E-2</v>
      </c>
      <c r="P302" s="101">
        <f t="shared" si="73"/>
        <v>-7.6668898867104434E-3</v>
      </c>
      <c r="R302" s="104">
        <f t="shared" si="62"/>
        <v>8761.8803529527449</v>
      </c>
      <c r="S302" s="104">
        <f t="shared" si="63"/>
        <v>61412.517790827638</v>
      </c>
      <c r="T302" s="104">
        <f t="shared" si="64"/>
        <v>1534.1675477216352</v>
      </c>
      <c r="U302" s="104">
        <f t="shared" si="65"/>
        <v>-60895.251040084506</v>
      </c>
      <c r="V302" s="104">
        <f t="shared" si="66"/>
        <v>42466.156677335312</v>
      </c>
      <c r="W302" s="104">
        <f t="shared" si="74"/>
        <v>53279.471328752828</v>
      </c>
    </row>
    <row r="303" spans="1:23" ht="13.8">
      <c r="A303" s="4"/>
      <c r="B303" s="7">
        <f t="shared" si="67"/>
        <v>1</v>
      </c>
      <c r="C303" s="32">
        <f t="shared" si="61"/>
        <v>42425</v>
      </c>
      <c r="D303" s="31">
        <f t="shared" si="68"/>
        <v>295</v>
      </c>
      <c r="E303" s="115">
        <v>42425</v>
      </c>
      <c r="F303" s="27">
        <v>1.1027</v>
      </c>
      <c r="G303" s="27">
        <v>0.78920000000000001</v>
      </c>
      <c r="H303" s="27">
        <v>1.0934999999999999</v>
      </c>
      <c r="I303" s="162">
        <v>9.5412999999999997</v>
      </c>
      <c r="J303" s="162">
        <v>1.5291999999999999</v>
      </c>
      <c r="L303" s="101">
        <f t="shared" si="69"/>
        <v>-4.1803041609651771E-3</v>
      </c>
      <c r="M303" s="101">
        <f t="shared" si="70"/>
        <v>1.9004782927563765E-4</v>
      </c>
      <c r="N303" s="101">
        <f t="shared" si="71"/>
        <v>-1.9222853646909215E-3</v>
      </c>
      <c r="O303" s="101">
        <f t="shared" si="72"/>
        <v>4.6530922398155738E-3</v>
      </c>
      <c r="P303" s="101">
        <f t="shared" si="73"/>
        <v>1.7640721963927751E-3</v>
      </c>
      <c r="R303" s="104">
        <f t="shared" si="62"/>
        <v>-19170.910435511109</v>
      </c>
      <c r="S303" s="104">
        <f t="shared" si="63"/>
        <v>-963.91604402507744</v>
      </c>
      <c r="T303" s="104">
        <f t="shared" si="64"/>
        <v>-4599.5547950218597</v>
      </c>
      <c r="U303" s="104">
        <f t="shared" si="65"/>
        <v>21278.736501092531</v>
      </c>
      <c r="V303" s="104">
        <f t="shared" si="66"/>
        <v>-9771.0241557008922</v>
      </c>
      <c r="W303" s="104">
        <f t="shared" si="74"/>
        <v>-13226.668929166408</v>
      </c>
    </row>
    <row r="304" spans="1:23" ht="13.8">
      <c r="A304" s="4"/>
      <c r="B304" s="7">
        <f t="shared" si="67"/>
        <v>1</v>
      </c>
      <c r="C304" s="32">
        <f t="shared" si="61"/>
        <v>42426</v>
      </c>
      <c r="D304" s="31">
        <f t="shared" si="68"/>
        <v>296</v>
      </c>
      <c r="E304" s="115">
        <v>42426</v>
      </c>
      <c r="F304" s="27">
        <v>1.1006</v>
      </c>
      <c r="G304" s="27">
        <v>0.78744999999999998</v>
      </c>
      <c r="H304" s="27">
        <v>1.0929</v>
      </c>
      <c r="I304" s="162">
        <v>9.5244999999999997</v>
      </c>
      <c r="J304" s="162">
        <v>1.5275000000000001</v>
      </c>
      <c r="L304" s="101">
        <f t="shared" si="69"/>
        <v>1.9062321389744531E-3</v>
      </c>
      <c r="M304" s="101">
        <f t="shared" si="70"/>
        <v>2.2198975278707083E-3</v>
      </c>
      <c r="N304" s="101">
        <f t="shared" si="71"/>
        <v>5.4884743419472541E-4</v>
      </c>
      <c r="O304" s="101">
        <f t="shared" si="72"/>
        <v>1.7623183237076537E-3</v>
      </c>
      <c r="P304" s="101">
        <f t="shared" si="73"/>
        <v>1.1123107765073222E-3</v>
      </c>
      <c r="R304" s="104">
        <f t="shared" si="62"/>
        <v>8741.9968017672745</v>
      </c>
      <c r="S304" s="104">
        <f t="shared" si="63"/>
        <v>-11259.24379858457</v>
      </c>
      <c r="T304" s="104">
        <f t="shared" si="64"/>
        <v>1313.2565507992063</v>
      </c>
      <c r="U304" s="104">
        <f t="shared" si="65"/>
        <v>8059.1368725388884</v>
      </c>
      <c r="V304" s="104">
        <f t="shared" si="66"/>
        <v>-6160.9811027709102</v>
      </c>
      <c r="W304" s="104">
        <f t="shared" si="74"/>
        <v>694.16532374988947</v>
      </c>
    </row>
    <row r="305" spans="1:23" ht="13.8">
      <c r="A305" s="4"/>
      <c r="B305" s="7">
        <f t="shared" si="67"/>
        <v>3</v>
      </c>
      <c r="C305" s="32">
        <f t="shared" si="61"/>
        <v>42429</v>
      </c>
      <c r="D305" s="31">
        <f t="shared" si="68"/>
        <v>297</v>
      </c>
      <c r="E305" s="115">
        <v>42429</v>
      </c>
      <c r="F305" s="27">
        <v>1.0888</v>
      </c>
      <c r="G305" s="27">
        <v>0.78580000000000005</v>
      </c>
      <c r="H305" s="27">
        <v>1.0913999999999999</v>
      </c>
      <c r="I305" s="162">
        <v>9.5043000000000006</v>
      </c>
      <c r="J305" s="162">
        <v>1.526</v>
      </c>
      <c r="L305" s="101">
        <f t="shared" si="69"/>
        <v>1.0779313288402212E-2</v>
      </c>
      <c r="M305" s="101">
        <f t="shared" si="70"/>
        <v>2.0975694962301309E-3</v>
      </c>
      <c r="N305" s="101">
        <f t="shared" si="71"/>
        <v>1.3734379304962366E-3</v>
      </c>
      <c r="O305" s="101">
        <f t="shared" si="72"/>
        <v>2.1230984179456346E-3</v>
      </c>
      <c r="P305" s="101">
        <f t="shared" si="73"/>
        <v>9.8247920134820186E-4</v>
      </c>
      <c r="R305" s="104">
        <f t="shared" si="62"/>
        <v>49434.022418254121</v>
      </c>
      <c r="S305" s="104">
        <f t="shared" si="63"/>
        <v>-10638.800235604735</v>
      </c>
      <c r="T305" s="104">
        <f t="shared" si="64"/>
        <v>3286.2982442227503</v>
      </c>
      <c r="U305" s="104">
        <f t="shared" si="65"/>
        <v>9708.9955395215147</v>
      </c>
      <c r="V305" s="104">
        <f t="shared" si="66"/>
        <v>-5441.8566476343776</v>
      </c>
      <c r="W305" s="104">
        <f t="shared" si="74"/>
        <v>46348.659318759273</v>
      </c>
    </row>
    <row r="306" spans="1:23" ht="13.8">
      <c r="A306" s="4"/>
      <c r="B306" s="7">
        <f t="shared" si="67"/>
        <v>1</v>
      </c>
      <c r="C306" s="32">
        <f t="shared" si="61"/>
        <v>42430</v>
      </c>
      <c r="D306" s="31">
        <f t="shared" si="68"/>
        <v>298</v>
      </c>
      <c r="E306" s="115">
        <v>42430</v>
      </c>
      <c r="F306" s="27">
        <v>1.0871999999999999</v>
      </c>
      <c r="G306" s="27">
        <v>0.77800000000000002</v>
      </c>
      <c r="H306" s="27">
        <v>1.0860000000000001</v>
      </c>
      <c r="I306" s="162">
        <v>9.407</v>
      </c>
      <c r="J306" s="162">
        <v>1.5196000000000001</v>
      </c>
      <c r="L306" s="101">
        <f t="shared" si="69"/>
        <v>1.4705885003224416E-3</v>
      </c>
      <c r="M306" s="101">
        <f t="shared" si="70"/>
        <v>9.9757829459677649E-3</v>
      </c>
      <c r="N306" s="101">
        <f t="shared" si="71"/>
        <v>4.9600542582505782E-3</v>
      </c>
      <c r="O306" s="101">
        <f t="shared" si="72"/>
        <v>1.0290234788855589E-2</v>
      </c>
      <c r="P306" s="101">
        <f t="shared" si="73"/>
        <v>4.2027905309317392E-3</v>
      </c>
      <c r="R306" s="104">
        <f t="shared" si="62"/>
        <v>6744.1313697768928</v>
      </c>
      <c r="S306" s="104">
        <f t="shared" si="63"/>
        <v>-50596.827493271128</v>
      </c>
      <c r="T306" s="104">
        <f t="shared" si="64"/>
        <v>11868.186569049411</v>
      </c>
      <c r="U306" s="104">
        <f t="shared" si="65"/>
        <v>47057.565876904315</v>
      </c>
      <c r="V306" s="104">
        <f t="shared" si="66"/>
        <v>-23278.847590850895</v>
      </c>
      <c r="W306" s="104">
        <f t="shared" si="74"/>
        <v>-8205.7912683914074</v>
      </c>
    </row>
    <row r="307" spans="1:23" ht="13.8">
      <c r="A307" s="4"/>
      <c r="B307" s="7">
        <f t="shared" si="67"/>
        <v>1</v>
      </c>
      <c r="C307" s="32">
        <f t="shared" si="61"/>
        <v>42431</v>
      </c>
      <c r="D307" s="31">
        <f t="shared" si="68"/>
        <v>299</v>
      </c>
      <c r="E307" s="115">
        <v>42431</v>
      </c>
      <c r="F307" s="27">
        <v>1.0855999999999999</v>
      </c>
      <c r="G307" s="27">
        <v>0.77410000000000001</v>
      </c>
      <c r="H307" s="27">
        <v>1.0845</v>
      </c>
      <c r="I307" s="162">
        <v>9.4220000000000006</v>
      </c>
      <c r="J307" s="162">
        <v>1.5009999999999999</v>
      </c>
      <c r="L307" s="101">
        <f t="shared" si="69"/>
        <v>1.472754316274682E-3</v>
      </c>
      <c r="M307" s="101">
        <f t="shared" si="70"/>
        <v>5.0254599677239057E-3</v>
      </c>
      <c r="N307" s="101">
        <f t="shared" si="71"/>
        <v>1.3821702269516739E-3</v>
      </c>
      <c r="O307" s="101">
        <f t="shared" si="72"/>
        <v>-1.5932872880350881E-3</v>
      </c>
      <c r="P307" s="101">
        <f t="shared" si="73"/>
        <v>1.231558968000856E-2</v>
      </c>
      <c r="R307" s="104">
        <f t="shared" si="62"/>
        <v>6754.0638201540487</v>
      </c>
      <c r="S307" s="104">
        <f t="shared" si="63"/>
        <v>-25488.959857937149</v>
      </c>
      <c r="T307" s="104">
        <f t="shared" si="64"/>
        <v>3307.1924760422894</v>
      </c>
      <c r="U307" s="104">
        <f t="shared" si="65"/>
        <v>-7286.1526540429631</v>
      </c>
      <c r="V307" s="104">
        <f t="shared" si="66"/>
        <v>-68214.852261222957</v>
      </c>
      <c r="W307" s="104">
        <f t="shared" si="74"/>
        <v>-90928.70847700673</v>
      </c>
    </row>
    <row r="308" spans="1:23" ht="13.8">
      <c r="A308" s="4"/>
      <c r="B308" s="7">
        <f t="shared" si="67"/>
        <v>1</v>
      </c>
      <c r="C308" s="32">
        <f t="shared" si="61"/>
        <v>42432</v>
      </c>
      <c r="D308" s="31">
        <f t="shared" si="68"/>
        <v>300</v>
      </c>
      <c r="E308" s="115">
        <v>42432</v>
      </c>
      <c r="F308" s="27">
        <v>1.0901000000000001</v>
      </c>
      <c r="G308" s="27">
        <v>0.77434999999999998</v>
      </c>
      <c r="H308" s="27">
        <v>1.0840000000000001</v>
      </c>
      <c r="I308" s="162">
        <v>9.4245000000000001</v>
      </c>
      <c r="J308" s="162">
        <v>1.4852000000000001</v>
      </c>
      <c r="L308" s="101">
        <f t="shared" si="69"/>
        <v>-4.1366056136536598E-3</v>
      </c>
      <c r="M308" s="101">
        <f t="shared" si="70"/>
        <v>-3.229035515156459E-4</v>
      </c>
      <c r="N308" s="101">
        <f t="shared" si="71"/>
        <v>4.6114826733740496E-4</v>
      </c>
      <c r="O308" s="101">
        <f t="shared" si="72"/>
        <v>-2.6530125112488457E-4</v>
      </c>
      <c r="P308" s="101">
        <f t="shared" si="73"/>
        <v>1.0582109330536788E-2</v>
      </c>
      <c r="R308" s="104">
        <f t="shared" si="62"/>
        <v>-18970.508525886038</v>
      </c>
      <c r="S308" s="104">
        <f t="shared" si="63"/>
        <v>1637.7556911064848</v>
      </c>
      <c r="T308" s="104">
        <f t="shared" si="64"/>
        <v>1103.4140732735721</v>
      </c>
      <c r="U308" s="104">
        <f t="shared" si="65"/>
        <v>-1213.2309279818508</v>
      </c>
      <c r="V308" s="104">
        <f t="shared" si="66"/>
        <v>-58613.273367367845</v>
      </c>
      <c r="W308" s="104">
        <f t="shared" si="74"/>
        <v>-76055.84305685568</v>
      </c>
    </row>
    <row r="309" spans="1:23" ht="13.8">
      <c r="A309" s="4"/>
      <c r="B309" s="7">
        <f t="shared" si="67"/>
        <v>1</v>
      </c>
      <c r="C309" s="32">
        <f t="shared" si="61"/>
        <v>42433</v>
      </c>
      <c r="D309" s="31">
        <f t="shared" si="68"/>
        <v>301</v>
      </c>
      <c r="E309" s="115">
        <v>42433</v>
      </c>
      <c r="F309" s="27">
        <v>1.097</v>
      </c>
      <c r="G309" s="27">
        <v>0.77483000000000002</v>
      </c>
      <c r="H309" s="27">
        <v>1.0898000000000001</v>
      </c>
      <c r="I309" s="162">
        <v>9.3829999999999991</v>
      </c>
      <c r="J309" s="162">
        <v>1.4859</v>
      </c>
      <c r="L309" s="101">
        <f t="shared" si="69"/>
        <v>-6.3097461409172845E-3</v>
      </c>
      <c r="M309" s="101">
        <f t="shared" si="70"/>
        <v>-6.196826906625033E-4</v>
      </c>
      <c r="N309" s="101">
        <f t="shared" si="71"/>
        <v>-5.3362901494064304E-3</v>
      </c>
      <c r="O309" s="101">
        <f t="shared" si="72"/>
        <v>4.4131402210619269E-3</v>
      </c>
      <c r="P309" s="101">
        <f t="shared" si="73"/>
        <v>-4.7120595937663617E-4</v>
      </c>
      <c r="R309" s="104">
        <f t="shared" si="62"/>
        <v>-28936.549466392949</v>
      </c>
      <c r="S309" s="104">
        <f t="shared" si="63"/>
        <v>3143.0092625150919</v>
      </c>
      <c r="T309" s="104">
        <f t="shared" si="64"/>
        <v>-12768.426267593579</v>
      </c>
      <c r="U309" s="104">
        <f t="shared" si="65"/>
        <v>20181.42840642935</v>
      </c>
      <c r="V309" s="104">
        <f t="shared" si="66"/>
        <v>2609.9639350328471</v>
      </c>
      <c r="W309" s="104">
        <f t="shared" si="74"/>
        <v>-15770.574130009234</v>
      </c>
    </row>
    <row r="310" spans="1:23" ht="13.8">
      <c r="A310" s="4"/>
      <c r="B310" s="7">
        <f t="shared" si="67"/>
        <v>3</v>
      </c>
      <c r="C310" s="32">
        <f t="shared" si="61"/>
        <v>42436</v>
      </c>
      <c r="D310" s="31">
        <f t="shared" si="68"/>
        <v>302</v>
      </c>
      <c r="E310" s="115">
        <v>42436</v>
      </c>
      <c r="F310" s="27">
        <v>1.0952999999999999</v>
      </c>
      <c r="G310" s="27">
        <v>0.77437999999999996</v>
      </c>
      <c r="H310" s="27">
        <v>1.0962000000000001</v>
      </c>
      <c r="I310" s="162">
        <v>9.3582999999999998</v>
      </c>
      <c r="J310" s="162">
        <v>1.4776</v>
      </c>
      <c r="L310" s="101">
        <f t="shared" si="69"/>
        <v>1.5508829455293108E-3</v>
      </c>
      <c r="M310" s="101">
        <f t="shared" si="70"/>
        <v>5.8094127026807167E-4</v>
      </c>
      <c r="N310" s="101">
        <f t="shared" si="71"/>
        <v>-5.855460463018043E-3</v>
      </c>
      <c r="O310" s="101">
        <f t="shared" si="72"/>
        <v>2.6358912456594693E-3</v>
      </c>
      <c r="P310" s="101">
        <f t="shared" si="73"/>
        <v>5.6014993772715033E-3</v>
      </c>
      <c r="R310" s="104">
        <f t="shared" si="62"/>
        <v>7112.3623783967387</v>
      </c>
      <c r="S310" s="104">
        <f t="shared" si="63"/>
        <v>-2946.5141126949297</v>
      </c>
      <c r="T310" s="104">
        <f t="shared" si="64"/>
        <v>-14010.672787942678</v>
      </c>
      <c r="U310" s="104">
        <f t="shared" si="65"/>
        <v>12054.013196211105</v>
      </c>
      <c r="V310" s="104">
        <f t="shared" si="66"/>
        <v>-31026.159720323067</v>
      </c>
      <c r="W310" s="104">
        <f t="shared" si="74"/>
        <v>-28816.971046352832</v>
      </c>
    </row>
    <row r="311" spans="1:23" ht="13.8">
      <c r="A311" s="4"/>
      <c r="B311" s="7">
        <f t="shared" si="67"/>
        <v>1</v>
      </c>
      <c r="C311" s="32">
        <f t="shared" si="61"/>
        <v>42437</v>
      </c>
      <c r="D311" s="31">
        <f t="shared" si="68"/>
        <v>303</v>
      </c>
      <c r="E311" s="115">
        <v>42437</v>
      </c>
      <c r="F311" s="27">
        <v>1.1028</v>
      </c>
      <c r="G311" s="27">
        <v>0.77607999999999999</v>
      </c>
      <c r="H311" s="27">
        <v>1.0952</v>
      </c>
      <c r="I311" s="162">
        <v>9.4284999999999997</v>
      </c>
      <c r="J311" s="162">
        <v>1.4794</v>
      </c>
      <c r="L311" s="101">
        <f t="shared" si="69"/>
        <v>-6.8241018199408695E-3</v>
      </c>
      <c r="M311" s="101">
        <f t="shared" si="70"/>
        <v>-2.1928984704502959E-3</v>
      </c>
      <c r="N311" s="101">
        <f t="shared" si="71"/>
        <v>9.1265863777692253E-4</v>
      </c>
      <c r="O311" s="101">
        <f t="shared" si="72"/>
        <v>-7.4733671225871963E-3</v>
      </c>
      <c r="P311" s="101">
        <f t="shared" si="73"/>
        <v>-1.2174502687371108E-3</v>
      </c>
      <c r="R311" s="104">
        <f t="shared" si="62"/>
        <v>-31295.388984970217</v>
      </c>
      <c r="S311" s="104">
        <f t="shared" si="63"/>
        <v>11122.305509311376</v>
      </c>
      <c r="T311" s="104">
        <f t="shared" si="64"/>
        <v>2183.7670362120862</v>
      </c>
      <c r="U311" s="104">
        <f t="shared" si="65"/>
        <v>-34175.941842873071</v>
      </c>
      <c r="V311" s="104">
        <f t="shared" si="66"/>
        <v>6743.3385144437907</v>
      </c>
      <c r="W311" s="104">
        <f t="shared" si="74"/>
        <v>-45421.919767876032</v>
      </c>
    </row>
    <row r="312" spans="1:23" ht="13.8">
      <c r="A312" s="4"/>
      <c r="B312" s="7">
        <f t="shared" si="67"/>
        <v>1</v>
      </c>
      <c r="C312" s="32">
        <f t="shared" si="61"/>
        <v>42438</v>
      </c>
      <c r="D312" s="31">
        <f t="shared" si="68"/>
        <v>304</v>
      </c>
      <c r="E312" s="115">
        <v>42438</v>
      </c>
      <c r="F312" s="27">
        <v>1.0972999999999999</v>
      </c>
      <c r="G312" s="27">
        <v>0.77134999999999998</v>
      </c>
      <c r="H312" s="27">
        <v>1.0978000000000001</v>
      </c>
      <c r="I312" s="162">
        <v>9.3963999999999999</v>
      </c>
      <c r="J312" s="162">
        <v>1.4650000000000001</v>
      </c>
      <c r="L312" s="101">
        <f t="shared" si="69"/>
        <v>4.9997831528883442E-3</v>
      </c>
      <c r="M312" s="101">
        <f t="shared" si="70"/>
        <v>6.1133811950796991E-3</v>
      </c>
      <c r="N312" s="101">
        <f t="shared" si="71"/>
        <v>-2.3711821415498963E-3</v>
      </c>
      <c r="O312" s="101">
        <f t="shared" si="72"/>
        <v>3.4103799873671566E-3</v>
      </c>
      <c r="P312" s="101">
        <f t="shared" si="73"/>
        <v>9.781357702599509E-3</v>
      </c>
      <c r="R312" s="104">
        <f t="shared" si="62"/>
        <v>22929.048062107806</v>
      </c>
      <c r="S312" s="104">
        <f t="shared" si="63"/>
        <v>-31006.858850420576</v>
      </c>
      <c r="T312" s="104">
        <f t="shared" si="64"/>
        <v>-5673.6540730983679</v>
      </c>
      <c r="U312" s="104">
        <f t="shared" si="65"/>
        <v>15595.774461299154</v>
      </c>
      <c r="V312" s="104">
        <f t="shared" si="66"/>
        <v>-54177.988056885064</v>
      </c>
      <c r="W312" s="104">
        <f t="shared" si="74"/>
        <v>-52333.678456997048</v>
      </c>
    </row>
    <row r="313" spans="1:23" ht="13.8">
      <c r="A313" s="4"/>
      <c r="B313" s="7">
        <f t="shared" si="67"/>
        <v>1</v>
      </c>
      <c r="C313" s="32">
        <f t="shared" si="61"/>
        <v>42439</v>
      </c>
      <c r="D313" s="31">
        <f t="shared" si="68"/>
        <v>305</v>
      </c>
      <c r="E313" s="115">
        <v>42439</v>
      </c>
      <c r="F313" s="27">
        <v>1.0857000000000001</v>
      </c>
      <c r="G313" s="27">
        <v>0.76727999999999996</v>
      </c>
      <c r="H313" s="27">
        <v>1.0941000000000001</v>
      </c>
      <c r="I313" s="162">
        <v>9.2926000000000002</v>
      </c>
      <c r="J313" s="162">
        <v>1.4521999999999999</v>
      </c>
      <c r="L313" s="101">
        <f t="shared" si="69"/>
        <v>1.062767675894684E-2</v>
      </c>
      <c r="M313" s="101">
        <f t="shared" si="70"/>
        <v>5.2904330382527514E-3</v>
      </c>
      <c r="N313" s="101">
        <f t="shared" si="71"/>
        <v>3.3760696330446659E-3</v>
      </c>
      <c r="O313" s="101">
        <f t="shared" si="72"/>
        <v>1.110825269941243E-2</v>
      </c>
      <c r="P313" s="101">
        <f t="shared" si="73"/>
        <v>8.7755945050213401E-3</v>
      </c>
      <c r="R313" s="104">
        <f t="shared" si="62"/>
        <v>48738.616004508978</v>
      </c>
      <c r="S313" s="104">
        <f t="shared" si="63"/>
        <v>-26832.894144852387</v>
      </c>
      <c r="T313" s="104">
        <f t="shared" si="64"/>
        <v>8078.1020103615319</v>
      </c>
      <c r="U313" s="104">
        <f t="shared" si="65"/>
        <v>50798.387394038735</v>
      </c>
      <c r="V313" s="104">
        <f t="shared" si="66"/>
        <v>-48607.163620931438</v>
      </c>
      <c r="W313" s="104">
        <f t="shared" si="74"/>
        <v>32175.047643125414</v>
      </c>
    </row>
    <row r="314" spans="1:23" ht="13.8">
      <c r="A314" s="4"/>
      <c r="B314" s="7">
        <f t="shared" si="67"/>
        <v>1</v>
      </c>
      <c r="C314" s="32">
        <f t="shared" si="61"/>
        <v>42440</v>
      </c>
      <c r="D314" s="31">
        <f t="shared" si="68"/>
        <v>306</v>
      </c>
      <c r="E314" s="115">
        <v>42440</v>
      </c>
      <c r="F314" s="27">
        <v>1.109</v>
      </c>
      <c r="G314" s="27">
        <v>0.77595000000000003</v>
      </c>
      <c r="H314" s="27">
        <v>1.0948</v>
      </c>
      <c r="I314" s="162">
        <v>9.4359999999999999</v>
      </c>
      <c r="J314" s="162">
        <v>1.4765999999999999</v>
      </c>
      <c r="L314" s="101">
        <f t="shared" si="69"/>
        <v>-2.1233768112560496E-2</v>
      </c>
      <c r="M314" s="101">
        <f t="shared" si="70"/>
        <v>-1.1236291697938175E-2</v>
      </c>
      <c r="N314" s="101">
        <f t="shared" si="71"/>
        <v>-6.395906837797636E-4</v>
      </c>
      <c r="O314" s="101">
        <f t="shared" si="72"/>
        <v>-1.5313777047367885E-2</v>
      </c>
      <c r="P314" s="101">
        <f t="shared" si="73"/>
        <v>-1.6662499678918821E-2</v>
      </c>
      <c r="R314" s="104">
        <f t="shared" si="62"/>
        <v>-97378.241156576929</v>
      </c>
      <c r="S314" s="104">
        <f t="shared" si="63"/>
        <v>56990.084465946587</v>
      </c>
      <c r="T314" s="104">
        <f t="shared" si="64"/>
        <v>-1530.3827675468622</v>
      </c>
      <c r="U314" s="104">
        <f t="shared" si="65"/>
        <v>-70030.381912294833</v>
      </c>
      <c r="V314" s="104">
        <f t="shared" si="66"/>
        <v>92291.963554548405</v>
      </c>
      <c r="W314" s="104">
        <f t="shared" si="74"/>
        <v>-19656.957815923626</v>
      </c>
    </row>
    <row r="315" spans="1:23" ht="13.8">
      <c r="A315" s="4"/>
      <c r="B315" s="7">
        <f t="shared" si="67"/>
        <v>3</v>
      </c>
      <c r="C315" s="32">
        <f t="shared" si="61"/>
        <v>42443</v>
      </c>
      <c r="D315" s="31">
        <f t="shared" si="68"/>
        <v>307</v>
      </c>
      <c r="E315" s="115">
        <v>42443</v>
      </c>
      <c r="F315" s="27">
        <v>1.1119000000000001</v>
      </c>
      <c r="G315" s="27">
        <v>0.77427999999999997</v>
      </c>
      <c r="H315" s="27">
        <v>1.0969</v>
      </c>
      <c r="I315" s="162">
        <v>9.4139999999999997</v>
      </c>
      <c r="J315" s="162">
        <v>1.4755</v>
      </c>
      <c r="L315" s="101">
        <f t="shared" si="69"/>
        <v>-2.6115553588366021E-3</v>
      </c>
      <c r="M315" s="101">
        <f t="shared" si="70"/>
        <v>2.1545198402888057E-3</v>
      </c>
      <c r="N315" s="101">
        <f t="shared" si="71"/>
        <v>-1.9163212507644009E-3</v>
      </c>
      <c r="O315" s="101">
        <f t="shared" si="72"/>
        <v>2.3342185664781087E-3</v>
      </c>
      <c r="P315" s="101">
        <f t="shared" si="73"/>
        <v>7.4523224207092122E-4</v>
      </c>
      <c r="R315" s="104">
        <f t="shared" si="62"/>
        <v>-11976.615086801727</v>
      </c>
      <c r="S315" s="104">
        <f t="shared" si="63"/>
        <v>-10927.650419056643</v>
      </c>
      <c r="T315" s="104">
        <f t="shared" si="64"/>
        <v>-4585.2841412923626</v>
      </c>
      <c r="U315" s="104">
        <f t="shared" si="65"/>
        <v>10674.454588936811</v>
      </c>
      <c r="V315" s="104">
        <f t="shared" si="66"/>
        <v>-4127.7688372232697</v>
      </c>
      <c r="W315" s="104">
        <f t="shared" si="74"/>
        <v>-20942.863895437189</v>
      </c>
    </row>
    <row r="316" spans="1:23" ht="13.8">
      <c r="A316" s="4"/>
      <c r="B316" s="7">
        <f t="shared" si="67"/>
        <v>1</v>
      </c>
      <c r="C316" s="32">
        <f t="shared" si="61"/>
        <v>42444</v>
      </c>
      <c r="D316" s="31">
        <f t="shared" si="68"/>
        <v>308</v>
      </c>
      <c r="E316" s="115">
        <v>42444</v>
      </c>
      <c r="F316" s="27">
        <v>1.1109</v>
      </c>
      <c r="G316" s="27">
        <v>0.78358000000000005</v>
      </c>
      <c r="H316" s="27">
        <v>1.0953999999999999</v>
      </c>
      <c r="I316" s="162">
        <v>9.48</v>
      </c>
      <c r="J316" s="162">
        <v>1.4877</v>
      </c>
      <c r="L316" s="101">
        <f t="shared" si="69"/>
        <v>8.997661215269469E-4</v>
      </c>
      <c r="M316" s="101">
        <f t="shared" si="70"/>
        <v>-1.1939597241181935E-2</v>
      </c>
      <c r="N316" s="101">
        <f t="shared" si="71"/>
        <v>1.3684260676676036E-3</v>
      </c>
      <c r="O316" s="101">
        <f t="shared" si="72"/>
        <v>-6.986373287979933E-3</v>
      </c>
      <c r="P316" s="101">
        <f t="shared" si="73"/>
        <v>-8.2343877802038019E-3</v>
      </c>
      <c r="R316" s="104">
        <f t="shared" si="62"/>
        <v>4126.3350857985552</v>
      </c>
      <c r="S316" s="104">
        <f t="shared" si="63"/>
        <v>60557.225956424729</v>
      </c>
      <c r="T316" s="104">
        <f t="shared" si="64"/>
        <v>3274.3060925220389</v>
      </c>
      <c r="U316" s="104">
        <f t="shared" si="65"/>
        <v>-31948.903789426848</v>
      </c>
      <c r="V316" s="104">
        <f t="shared" si="66"/>
        <v>45609.472261001116</v>
      </c>
      <c r="W316" s="104">
        <f t="shared" si="74"/>
        <v>81618.435606319588</v>
      </c>
    </row>
    <row r="317" spans="1:23" ht="13.8">
      <c r="A317" s="4"/>
      <c r="B317" s="7">
        <f t="shared" si="67"/>
        <v>1</v>
      </c>
      <c r="C317" s="32">
        <f t="shared" si="61"/>
        <v>42445</v>
      </c>
      <c r="D317" s="31">
        <f t="shared" si="68"/>
        <v>309</v>
      </c>
      <c r="E317" s="115">
        <v>42445</v>
      </c>
      <c r="F317" s="27">
        <v>1.1064000000000001</v>
      </c>
      <c r="G317" s="27">
        <v>0.7873</v>
      </c>
      <c r="H317" s="27">
        <v>1.0960000000000001</v>
      </c>
      <c r="I317" s="162">
        <v>9.5020000000000007</v>
      </c>
      <c r="J317" s="162">
        <v>1.4911000000000001</v>
      </c>
      <c r="L317" s="101">
        <f t="shared" si="69"/>
        <v>4.0589962371281683E-3</v>
      </c>
      <c r="M317" s="101">
        <f t="shared" si="70"/>
        <v>-4.7362076718945904E-3</v>
      </c>
      <c r="N317" s="101">
        <f t="shared" si="71"/>
        <v>-5.475951583400081E-4</v>
      </c>
      <c r="O317" s="101">
        <f t="shared" si="72"/>
        <v>-2.3179864977992248E-3</v>
      </c>
      <c r="P317" s="101">
        <f t="shared" si="73"/>
        <v>-2.2827994336639046E-3</v>
      </c>
      <c r="R317" s="104">
        <f t="shared" si="62"/>
        <v>18614.591265075396</v>
      </c>
      <c r="S317" s="104">
        <f t="shared" si="63"/>
        <v>24021.882176578405</v>
      </c>
      <c r="T317" s="104">
        <f t="shared" si="64"/>
        <v>-1310.260163520785</v>
      </c>
      <c r="U317" s="104">
        <f t="shared" si="65"/>
        <v>-10600.224830641862</v>
      </c>
      <c r="V317" s="104">
        <f t="shared" si="66"/>
        <v>12644.203822587768</v>
      </c>
      <c r="W317" s="104">
        <f t="shared" si="74"/>
        <v>43370.192270078922</v>
      </c>
    </row>
    <row r="318" spans="1:23" ht="13.8">
      <c r="A318" s="4"/>
      <c r="B318" s="7">
        <f t="shared" si="67"/>
        <v>1</v>
      </c>
      <c r="C318" s="32">
        <f t="shared" si="61"/>
        <v>42446</v>
      </c>
      <c r="D318" s="31">
        <f t="shared" si="68"/>
        <v>310</v>
      </c>
      <c r="E318" s="115">
        <v>42446</v>
      </c>
      <c r="F318" s="27">
        <v>1.1311</v>
      </c>
      <c r="G318" s="27">
        <v>0.78217999999999999</v>
      </c>
      <c r="H318" s="27">
        <v>1.0959000000000001</v>
      </c>
      <c r="I318" s="162">
        <v>9.4768000000000008</v>
      </c>
      <c r="J318" s="162">
        <v>1.4827999999999999</v>
      </c>
      <c r="L318" s="101">
        <f t="shared" si="69"/>
        <v>-2.207910918678686E-2</v>
      </c>
      <c r="M318" s="101">
        <f t="shared" si="70"/>
        <v>6.5244771041054299E-3</v>
      </c>
      <c r="N318" s="101">
        <f t="shared" si="71"/>
        <v>9.1245038614292033E-5</v>
      </c>
      <c r="O318" s="101">
        <f t="shared" si="72"/>
        <v>2.6555962241659199E-3</v>
      </c>
      <c r="P318" s="101">
        <f t="shared" si="73"/>
        <v>5.5819103202847586E-3</v>
      </c>
      <c r="R318" s="104">
        <f t="shared" si="62"/>
        <v>-101254.9825125721</v>
      </c>
      <c r="S318" s="104">
        <f t="shared" si="63"/>
        <v>-33091.923141095809</v>
      </c>
      <c r="T318" s="104">
        <f t="shared" si="64"/>
        <v>218.32687414118757</v>
      </c>
      <c r="U318" s="104">
        <f t="shared" si="65"/>
        <v>12144.124679884395</v>
      </c>
      <c r="V318" s="104">
        <f t="shared" si="66"/>
        <v>-30917.657840753582</v>
      </c>
      <c r="W318" s="104">
        <f t="shared" si="74"/>
        <v>-152902.1119403959</v>
      </c>
    </row>
    <row r="319" spans="1:23" ht="13.8">
      <c r="A319" s="4"/>
      <c r="B319" s="7">
        <f t="shared" si="67"/>
        <v>1</v>
      </c>
      <c r="C319" s="32">
        <f t="shared" si="61"/>
        <v>42447</v>
      </c>
      <c r="D319" s="31">
        <f t="shared" si="68"/>
        <v>311</v>
      </c>
      <c r="E319" s="115">
        <v>42447</v>
      </c>
      <c r="F319" s="27">
        <v>1.1278999999999999</v>
      </c>
      <c r="G319" s="27">
        <v>0.77854999999999996</v>
      </c>
      <c r="H319" s="27">
        <v>1.0919000000000001</v>
      </c>
      <c r="I319" s="162">
        <v>9.4110999999999994</v>
      </c>
      <c r="J319" s="162">
        <v>1.4803999999999999</v>
      </c>
      <c r="L319" s="101">
        <f t="shared" si="69"/>
        <v>2.8331138914643133E-3</v>
      </c>
      <c r="M319" s="101">
        <f t="shared" si="70"/>
        <v>4.6516777988822519E-3</v>
      </c>
      <c r="N319" s="101">
        <f t="shared" si="71"/>
        <v>3.656645449325922E-3</v>
      </c>
      <c r="O319" s="101">
        <f t="shared" si="72"/>
        <v>6.9568628570157338E-3</v>
      </c>
      <c r="P319" s="101">
        <f t="shared" si="73"/>
        <v>1.6198707645762136E-3</v>
      </c>
      <c r="R319" s="104">
        <f t="shared" si="62"/>
        <v>12992.684401779139</v>
      </c>
      <c r="S319" s="104">
        <f t="shared" si="63"/>
        <v>-23593.149572230577</v>
      </c>
      <c r="T319" s="104">
        <f t="shared" si="64"/>
        <v>8749.4507418497542</v>
      </c>
      <c r="U319" s="104">
        <f t="shared" si="65"/>
        <v>31813.951664655349</v>
      </c>
      <c r="V319" s="104">
        <f t="shared" si="66"/>
        <v>-8972.3064635069823</v>
      </c>
      <c r="W319" s="104">
        <f t="shared" si="74"/>
        <v>20990.630772546683</v>
      </c>
    </row>
    <row r="320" spans="1:23" ht="13.8">
      <c r="A320" s="4"/>
      <c r="B320" s="7">
        <f t="shared" si="67"/>
        <v>3</v>
      </c>
      <c r="C320" s="32">
        <f t="shared" si="61"/>
        <v>42450</v>
      </c>
      <c r="D320" s="31">
        <f t="shared" si="68"/>
        <v>312</v>
      </c>
      <c r="E320" s="115">
        <v>42450</v>
      </c>
      <c r="F320" s="27">
        <v>1.1271</v>
      </c>
      <c r="G320" s="27">
        <v>0.78303</v>
      </c>
      <c r="H320" s="27">
        <v>1.0915999999999999</v>
      </c>
      <c r="I320" s="162">
        <v>9.4428000000000001</v>
      </c>
      <c r="J320" s="162">
        <v>1.4819</v>
      </c>
      <c r="L320" s="101">
        <f t="shared" si="69"/>
        <v>7.0953439783810962E-4</v>
      </c>
      <c r="M320" s="101">
        <f t="shared" si="70"/>
        <v>-5.7377941456453778E-3</v>
      </c>
      <c r="N320" s="101">
        <f t="shared" si="71"/>
        <v>2.747881858372831E-4</v>
      </c>
      <c r="O320" s="101">
        <f t="shared" si="72"/>
        <v>-3.3627026632529434E-3</v>
      </c>
      <c r="P320" s="101">
        <f t="shared" si="73"/>
        <v>-1.0127266841318612E-3</v>
      </c>
      <c r="R320" s="104">
        <f t="shared" si="62"/>
        <v>3253.9307830481134</v>
      </c>
      <c r="S320" s="104">
        <f t="shared" si="63"/>
        <v>29101.894272515809</v>
      </c>
      <c r="T320" s="104">
        <f t="shared" si="64"/>
        <v>657.50035920730875</v>
      </c>
      <c r="U320" s="104">
        <f t="shared" si="65"/>
        <v>-15377.744565346835</v>
      </c>
      <c r="V320" s="104">
        <f t="shared" si="66"/>
        <v>5609.3945100487554</v>
      </c>
      <c r="W320" s="104">
        <f t="shared" si="74"/>
        <v>23244.975359473148</v>
      </c>
    </row>
    <row r="321" spans="1:23" ht="13.8">
      <c r="A321" s="4"/>
      <c r="B321" s="7">
        <f t="shared" si="67"/>
        <v>1</v>
      </c>
      <c r="C321" s="32">
        <f t="shared" si="61"/>
        <v>42451</v>
      </c>
      <c r="D321" s="31">
        <f t="shared" si="68"/>
        <v>313</v>
      </c>
      <c r="E321" s="115">
        <v>42451</v>
      </c>
      <c r="F321" s="27">
        <v>1.1212</v>
      </c>
      <c r="G321" s="27">
        <v>0.78790000000000004</v>
      </c>
      <c r="H321" s="27">
        <v>1.0887</v>
      </c>
      <c r="I321" s="162">
        <v>9.4469999999999992</v>
      </c>
      <c r="J321" s="162">
        <v>1.4751000000000001</v>
      </c>
      <c r="L321" s="101">
        <f t="shared" si="69"/>
        <v>5.2484219573996809E-3</v>
      </c>
      <c r="M321" s="101">
        <f t="shared" si="70"/>
        <v>-6.200168818563492E-3</v>
      </c>
      <c r="N321" s="101">
        <f t="shared" si="71"/>
        <v>2.6601859470490406E-3</v>
      </c>
      <c r="O321" s="101">
        <f t="shared" si="72"/>
        <v>-4.4468444019620613E-4</v>
      </c>
      <c r="P321" s="101">
        <f t="shared" si="73"/>
        <v>4.5992641101293358E-3</v>
      </c>
      <c r="R321" s="104">
        <f t="shared" si="62"/>
        <v>24069.307734260186</v>
      </c>
      <c r="S321" s="104">
        <f t="shared" si="63"/>
        <v>31447.042687393026</v>
      </c>
      <c r="T321" s="104">
        <f t="shared" si="64"/>
        <v>6365.1689042362959</v>
      </c>
      <c r="U321" s="104">
        <f t="shared" si="65"/>
        <v>-2033.5558680964277</v>
      </c>
      <c r="V321" s="104">
        <f t="shared" si="66"/>
        <v>-25474.876147595041</v>
      </c>
      <c r="W321" s="104">
        <f t="shared" si="74"/>
        <v>34373.08731019804</v>
      </c>
    </row>
    <row r="322" spans="1:23" ht="13.8">
      <c r="A322" s="4"/>
      <c r="B322" s="7">
        <f t="shared" si="67"/>
        <v>1</v>
      </c>
      <c r="C322" s="32">
        <f t="shared" si="61"/>
        <v>42452</v>
      </c>
      <c r="D322" s="31">
        <f t="shared" si="68"/>
        <v>314</v>
      </c>
      <c r="E322" s="115">
        <v>42452</v>
      </c>
      <c r="F322" s="27">
        <v>1.1171</v>
      </c>
      <c r="G322" s="27">
        <v>0.78985000000000005</v>
      </c>
      <c r="H322" s="27">
        <v>1.0893999999999999</v>
      </c>
      <c r="I322" s="162">
        <v>9.4863</v>
      </c>
      <c r="J322" s="162">
        <v>1.478</v>
      </c>
      <c r="L322" s="101">
        <f t="shared" si="69"/>
        <v>3.6634987138306203E-3</v>
      </c>
      <c r="M322" s="101">
        <f t="shared" si="70"/>
        <v>-2.4718757634638222E-3</v>
      </c>
      <c r="N322" s="101">
        <f t="shared" si="71"/>
        <v>-6.4276206243969291E-4</v>
      </c>
      <c r="O322" s="101">
        <f t="shared" si="72"/>
        <v>-4.1514217217627171E-3</v>
      </c>
      <c r="P322" s="101">
        <f t="shared" si="73"/>
        <v>-1.9640384221436312E-3</v>
      </c>
      <c r="R322" s="104">
        <f t="shared" si="62"/>
        <v>16800.836259541742</v>
      </c>
      <c r="S322" s="104">
        <f t="shared" si="63"/>
        <v>12537.268730303529</v>
      </c>
      <c r="T322" s="104">
        <f t="shared" si="64"/>
        <v>-1537.9710945403692</v>
      </c>
      <c r="U322" s="104">
        <f t="shared" si="65"/>
        <v>-18984.581514722344</v>
      </c>
      <c r="V322" s="104">
        <f t="shared" si="66"/>
        <v>10878.617612551065</v>
      </c>
      <c r="W322" s="104">
        <f t="shared" si="74"/>
        <v>19694.169993133622</v>
      </c>
    </row>
    <row r="323" spans="1:23" ht="13.8">
      <c r="A323" s="4"/>
      <c r="B323" s="7">
        <f t="shared" si="67"/>
        <v>1</v>
      </c>
      <c r="C323" s="32">
        <f t="shared" si="61"/>
        <v>42453</v>
      </c>
      <c r="D323" s="31">
        <f t="shared" si="68"/>
        <v>315</v>
      </c>
      <c r="E323" s="115">
        <v>42453</v>
      </c>
      <c r="F323" s="27">
        <v>1.1153999999999999</v>
      </c>
      <c r="G323" s="27">
        <v>0.78937999999999997</v>
      </c>
      <c r="H323" s="27">
        <v>1.0874999999999999</v>
      </c>
      <c r="I323" s="162">
        <v>9.4939999999999998</v>
      </c>
      <c r="J323" s="162">
        <v>1.4858</v>
      </c>
      <c r="L323" s="101">
        <f t="shared" si="69"/>
        <v>1.5229566213493869E-3</v>
      </c>
      <c r="M323" s="101">
        <f t="shared" si="70"/>
        <v>5.9522680531235914E-4</v>
      </c>
      <c r="N323" s="101">
        <f t="shared" si="71"/>
        <v>1.7456019867349789E-3</v>
      </c>
      <c r="O323" s="101">
        <f t="shared" si="72"/>
        <v>-8.1136762036639477E-4</v>
      </c>
      <c r="P323" s="101">
        <f t="shared" si="73"/>
        <v>-5.2635252095587755E-3</v>
      </c>
      <c r="R323" s="104">
        <f t="shared" si="62"/>
        <v>6984.2920181953032</v>
      </c>
      <c r="S323" s="104">
        <f t="shared" si="63"/>
        <v>-3018.9698543845634</v>
      </c>
      <c r="T323" s="104">
        <f t="shared" si="64"/>
        <v>4176.7950460245611</v>
      </c>
      <c r="U323" s="104">
        <f t="shared" si="65"/>
        <v>-3710.409531872785</v>
      </c>
      <c r="V323" s="104">
        <f t="shared" si="66"/>
        <v>29154.153708620874</v>
      </c>
      <c r="W323" s="104">
        <f t="shared" si="74"/>
        <v>33585.86138658339</v>
      </c>
    </row>
    <row r="324" spans="1:23" ht="13.8">
      <c r="A324" s="4"/>
      <c r="B324" s="7">
        <f t="shared" si="67"/>
        <v>5</v>
      </c>
      <c r="C324" s="32">
        <f t="shared" si="61"/>
        <v>42458</v>
      </c>
      <c r="D324" s="31">
        <f t="shared" si="68"/>
        <v>316</v>
      </c>
      <c r="E324" s="115">
        <v>42458</v>
      </c>
      <c r="F324" s="27">
        <v>1.1194</v>
      </c>
      <c r="G324" s="27">
        <v>0.78449999999999998</v>
      </c>
      <c r="H324" s="27">
        <v>1.0914999999999999</v>
      </c>
      <c r="I324" s="162">
        <v>9.4839000000000002</v>
      </c>
      <c r="J324" s="162">
        <v>1.4901</v>
      </c>
      <c r="L324" s="101">
        <f t="shared" si="69"/>
        <v>-3.5797425018058802E-3</v>
      </c>
      <c r="M324" s="101">
        <f t="shared" si="70"/>
        <v>6.20125503670665E-3</v>
      </c>
      <c r="N324" s="101">
        <f t="shared" si="71"/>
        <v>-3.6714130271594744E-3</v>
      </c>
      <c r="O324" s="101">
        <f t="shared" si="72"/>
        <v>1.0643960557867229E-3</v>
      </c>
      <c r="P324" s="101">
        <f t="shared" si="73"/>
        <v>-2.8898840637086058E-3</v>
      </c>
      <c r="R324" s="104">
        <f t="shared" si="62"/>
        <v>-16416.729558852949</v>
      </c>
      <c r="S324" s="104">
        <f t="shared" si="63"/>
        <v>-31452.55194840112</v>
      </c>
      <c r="T324" s="104">
        <f t="shared" si="64"/>
        <v>-8784.7859135588187</v>
      </c>
      <c r="U324" s="104">
        <f t="shared" si="65"/>
        <v>4867.5164893755818</v>
      </c>
      <c r="V324" s="104">
        <f t="shared" si="66"/>
        <v>16006.786486070083</v>
      </c>
      <c r="W324" s="104">
        <f t="shared" si="74"/>
        <v>-35779.764445367226</v>
      </c>
    </row>
    <row r="325" spans="1:23" ht="13.8">
      <c r="A325" s="4"/>
      <c r="B325" s="7">
        <f t="shared" si="67"/>
        <v>1</v>
      </c>
      <c r="C325" s="32">
        <f t="shared" si="61"/>
        <v>42459</v>
      </c>
      <c r="D325" s="31">
        <f t="shared" si="68"/>
        <v>317</v>
      </c>
      <c r="E325" s="115">
        <v>42459</v>
      </c>
      <c r="F325" s="27">
        <v>1.1324000000000001</v>
      </c>
      <c r="G325" s="27">
        <v>0.78580000000000005</v>
      </c>
      <c r="H325" s="27">
        <v>1.0912999999999999</v>
      </c>
      <c r="I325" s="162">
        <v>9.43</v>
      </c>
      <c r="J325" s="162">
        <v>1.4765999999999999</v>
      </c>
      <c r="L325" s="101">
        <f t="shared" si="69"/>
        <v>-1.1546446780485459E-2</v>
      </c>
      <c r="M325" s="101">
        <f t="shared" si="70"/>
        <v>-1.6557349512722401E-3</v>
      </c>
      <c r="N325" s="101">
        <f t="shared" si="71"/>
        <v>1.8325087095441765E-4</v>
      </c>
      <c r="O325" s="101">
        <f t="shared" si="72"/>
        <v>5.6995274279734633E-3</v>
      </c>
      <c r="P325" s="101">
        <f t="shared" si="73"/>
        <v>9.1010841563493941E-3</v>
      </c>
      <c r="R325" s="104">
        <f t="shared" si="62"/>
        <v>-52952.103137388498</v>
      </c>
      <c r="S325" s="104">
        <f t="shared" si="63"/>
        <v>8397.8306422518181</v>
      </c>
      <c r="T325" s="104">
        <f t="shared" si="64"/>
        <v>438.47414003791607</v>
      </c>
      <c r="U325" s="104">
        <f t="shared" si="65"/>
        <v>26064.117380446314</v>
      </c>
      <c r="V325" s="104">
        <f t="shared" si="66"/>
        <v>-50410.019111801019</v>
      </c>
      <c r="W325" s="104">
        <f t="shared" si="74"/>
        <v>-68461.700086453478</v>
      </c>
    </row>
    <row r="326" spans="1:23" ht="13.8">
      <c r="A326" s="4"/>
      <c r="B326" s="7">
        <f t="shared" si="67"/>
        <v>1</v>
      </c>
      <c r="C326" s="32">
        <f t="shared" si="61"/>
        <v>42460</v>
      </c>
      <c r="D326" s="31">
        <f t="shared" si="68"/>
        <v>318</v>
      </c>
      <c r="E326" s="115">
        <v>42460</v>
      </c>
      <c r="F326" s="27">
        <v>1.1385000000000001</v>
      </c>
      <c r="G326" s="27">
        <v>0.79154999999999998</v>
      </c>
      <c r="H326" s="27">
        <v>1.0931</v>
      </c>
      <c r="I326" s="162">
        <v>9.4145000000000003</v>
      </c>
      <c r="J326" s="162">
        <v>1.4806999999999999</v>
      </c>
      <c r="L326" s="101">
        <f t="shared" si="69"/>
        <v>-5.3723322660497539E-3</v>
      </c>
      <c r="M326" s="101">
        <f t="shared" si="70"/>
        <v>-7.2907413954270929E-3</v>
      </c>
      <c r="N326" s="101">
        <f t="shared" si="71"/>
        <v>-1.6480501807456176E-3</v>
      </c>
      <c r="O326" s="101">
        <f t="shared" si="72"/>
        <v>1.6450426910200094E-3</v>
      </c>
      <c r="P326" s="101">
        <f t="shared" si="73"/>
        <v>-2.7728012896080095E-3</v>
      </c>
      <c r="R326" s="104">
        <f t="shared" si="62"/>
        <v>-24637.561463581795</v>
      </c>
      <c r="S326" s="104">
        <f t="shared" si="63"/>
        <v>36978.389233256225</v>
      </c>
      <c r="T326" s="104">
        <f t="shared" si="64"/>
        <v>-3943.3776329582374</v>
      </c>
      <c r="U326" s="104">
        <f t="shared" si="65"/>
        <v>7522.8317323557649</v>
      </c>
      <c r="V326" s="104">
        <f t="shared" si="66"/>
        <v>15358.276398845353</v>
      </c>
      <c r="W326" s="104">
        <f t="shared" si="74"/>
        <v>31278.558267917309</v>
      </c>
    </row>
    <row r="327" spans="1:23" ht="13.8">
      <c r="A327" s="4"/>
      <c r="B327" s="7">
        <f t="shared" si="67"/>
        <v>1</v>
      </c>
      <c r="C327" s="32">
        <f t="shared" si="61"/>
        <v>42461</v>
      </c>
      <c r="D327" s="31">
        <f t="shared" si="68"/>
        <v>319</v>
      </c>
      <c r="E327" s="115">
        <v>42461</v>
      </c>
      <c r="F327" s="27">
        <v>1.1432</v>
      </c>
      <c r="G327" s="27">
        <v>0.79890000000000005</v>
      </c>
      <c r="H327" s="27">
        <v>1.0946</v>
      </c>
      <c r="I327" s="162">
        <v>9.4400999999999993</v>
      </c>
      <c r="J327" s="162">
        <v>1.4883999999999999</v>
      </c>
      <c r="L327" s="101">
        <f t="shared" si="69"/>
        <v>-4.1197411118632779E-3</v>
      </c>
      <c r="M327" s="101">
        <f t="shared" si="70"/>
        <v>-9.2427329682097815E-3</v>
      </c>
      <c r="N327" s="101">
        <f t="shared" si="71"/>
        <v>-1.3713034100280941E-3</v>
      </c>
      <c r="O327" s="101">
        <f t="shared" si="72"/>
        <v>-2.7155193672943451E-3</v>
      </c>
      <c r="P327" s="101">
        <f t="shared" si="73"/>
        <v>-5.1867685577942323E-3</v>
      </c>
      <c r="R327" s="104">
        <f t="shared" si="62"/>
        <v>-18893.167777243416</v>
      </c>
      <c r="S327" s="104">
        <f t="shared" si="63"/>
        <v>46878.823255462528</v>
      </c>
      <c r="T327" s="104">
        <f t="shared" si="64"/>
        <v>-3281.1908631675469</v>
      </c>
      <c r="U327" s="104">
        <f t="shared" si="65"/>
        <v>-12418.155089605554</v>
      </c>
      <c r="V327" s="104">
        <f t="shared" si="66"/>
        <v>28729.006087091733</v>
      </c>
      <c r="W327" s="104">
        <f t="shared" si="74"/>
        <v>41015.315612537743</v>
      </c>
    </row>
    <row r="328" spans="1:23" ht="13.8">
      <c r="A328" s="4"/>
      <c r="B328" s="7">
        <f t="shared" si="67"/>
        <v>3</v>
      </c>
      <c r="C328" s="32">
        <f t="shared" si="61"/>
        <v>42464</v>
      </c>
      <c r="D328" s="31">
        <f t="shared" si="68"/>
        <v>320</v>
      </c>
      <c r="E328" s="115">
        <v>42464</v>
      </c>
      <c r="F328" s="27">
        <v>1.1379999999999999</v>
      </c>
      <c r="G328" s="27">
        <v>0.79737999999999998</v>
      </c>
      <c r="H328" s="27">
        <v>1.0919000000000001</v>
      </c>
      <c r="I328" s="162">
        <v>9.4359000000000002</v>
      </c>
      <c r="J328" s="162">
        <v>1.4917</v>
      </c>
      <c r="L328" s="101">
        <f t="shared" si="69"/>
        <v>4.5590119293814095E-3</v>
      </c>
      <c r="M328" s="101">
        <f t="shared" si="70"/>
        <v>1.9044283702116726E-3</v>
      </c>
      <c r="N328" s="101">
        <f t="shared" si="71"/>
        <v>2.4697016897971564E-3</v>
      </c>
      <c r="O328" s="101">
        <f t="shared" si="72"/>
        <v>4.4500954326236333E-4</v>
      </c>
      <c r="P328" s="101">
        <f t="shared" si="73"/>
        <v>-2.2146916874174363E-3</v>
      </c>
      <c r="R328" s="104">
        <f t="shared" si="62"/>
        <v>20907.667482362838</v>
      </c>
      <c r="S328" s="104">
        <f t="shared" si="63"/>
        <v>-9659.1950970464568</v>
      </c>
      <c r="T328" s="104">
        <f t="shared" si="64"/>
        <v>5909.3870547188844</v>
      </c>
      <c r="U328" s="104">
        <f t="shared" si="65"/>
        <v>2035.0425745969485</v>
      </c>
      <c r="V328" s="104">
        <f t="shared" si="66"/>
        <v>12266.96164671459</v>
      </c>
      <c r="W328" s="104">
        <f t="shared" si="74"/>
        <v>31459.863661346804</v>
      </c>
    </row>
    <row r="329" spans="1:23" ht="13.8">
      <c r="A329" s="4"/>
      <c r="B329" s="7">
        <f t="shared" si="67"/>
        <v>1</v>
      </c>
      <c r="C329" s="32">
        <f t="shared" si="61"/>
        <v>42465</v>
      </c>
      <c r="D329" s="31">
        <f t="shared" si="68"/>
        <v>321</v>
      </c>
      <c r="E329" s="115">
        <v>42465</v>
      </c>
      <c r="F329" s="27">
        <v>1.1367</v>
      </c>
      <c r="G329" s="27">
        <v>0.80159999999999998</v>
      </c>
      <c r="H329" s="27">
        <v>1.0891999999999999</v>
      </c>
      <c r="I329" s="162">
        <v>9.4994999999999994</v>
      </c>
      <c r="J329" s="162">
        <v>1.5085</v>
      </c>
      <c r="L329" s="101">
        <f t="shared" si="69"/>
        <v>1.1430079936111965E-3</v>
      </c>
      <c r="M329" s="101">
        <f t="shared" si="70"/>
        <v>-5.2783772128156209E-3</v>
      </c>
      <c r="N329" s="101">
        <f t="shared" si="71"/>
        <v>2.4758162204161515E-3</v>
      </c>
      <c r="O329" s="101">
        <f t="shared" si="72"/>
        <v>-6.7176018640795346E-3</v>
      </c>
      <c r="P329" s="101">
        <f t="shared" si="73"/>
        <v>-1.1199370439230933E-2</v>
      </c>
      <c r="R329" s="104">
        <f t="shared" si="62"/>
        <v>5241.8443799396155</v>
      </c>
      <c r="S329" s="104">
        <f t="shared" si="63"/>
        <v>26771.747413489506</v>
      </c>
      <c r="T329" s="104">
        <f t="shared" si="64"/>
        <v>5924.0176184970296</v>
      </c>
      <c r="U329" s="104">
        <f t="shared" si="65"/>
        <v>-30719.803652691389</v>
      </c>
      <c r="V329" s="104">
        <f t="shared" si="66"/>
        <v>62032.222555364868</v>
      </c>
      <c r="W329" s="104">
        <f t="shared" si="74"/>
        <v>69250.028314599636</v>
      </c>
    </row>
    <row r="330" spans="1:23" ht="13.8">
      <c r="A330" s="4"/>
      <c r="B330" s="7">
        <f t="shared" si="67"/>
        <v>1</v>
      </c>
      <c r="C330" s="32">
        <f t="shared" ref="C330:C393" si="75">E330</f>
        <v>42466</v>
      </c>
      <c r="D330" s="31">
        <f t="shared" si="68"/>
        <v>322</v>
      </c>
      <c r="E330" s="115">
        <v>42466</v>
      </c>
      <c r="F330" s="27">
        <v>1.1335999999999999</v>
      </c>
      <c r="G330" s="27">
        <v>0.80808000000000002</v>
      </c>
      <c r="H330" s="27">
        <v>1.0887</v>
      </c>
      <c r="I330" s="162">
        <v>9.4760000000000009</v>
      </c>
      <c r="J330" s="162">
        <v>1.5028999999999999</v>
      </c>
      <c r="L330" s="101">
        <f t="shared" si="69"/>
        <v>2.7309183161943001E-3</v>
      </c>
      <c r="M330" s="101">
        <f t="shared" si="70"/>
        <v>-8.0513331903284899E-3</v>
      </c>
      <c r="N330" s="101">
        <f t="shared" si="71"/>
        <v>4.5915791247018813E-4</v>
      </c>
      <c r="O330" s="101">
        <f t="shared" si="72"/>
        <v>2.4768793459183825E-3</v>
      </c>
      <c r="P330" s="101">
        <f t="shared" si="73"/>
        <v>3.7192046590671514E-3</v>
      </c>
      <c r="R330" s="104">
        <f t="shared" ref="R330:R393" si="76">R$5*L330</f>
        <v>12524.014624421454</v>
      </c>
      <c r="S330" s="104">
        <f t="shared" ref="S330:S393" si="77">S$5*M330</f>
        <v>40836.084618958113</v>
      </c>
      <c r="T330" s="104">
        <f t="shared" ref="T330:T393" si="78">T$5*N330</f>
        <v>1098.6516449466133</v>
      </c>
      <c r="U330" s="104">
        <f t="shared" ref="U330:U393" si="79">U$5*O330</f>
        <v>11326.846800029189</v>
      </c>
      <c r="V330" s="104">
        <f t="shared" ref="V330:V393" si="80">V$5*P330</f>
        <v>-20600.312525785732</v>
      </c>
      <c r="W330" s="104">
        <f t="shared" si="74"/>
        <v>45185.285162569635</v>
      </c>
    </row>
    <row r="331" spans="1:23" ht="13.8">
      <c r="A331" s="4"/>
      <c r="B331" s="7">
        <f t="shared" ref="B331:B394" si="81">E331-E330</f>
        <v>1</v>
      </c>
      <c r="C331" s="32">
        <f t="shared" si="75"/>
        <v>42467</v>
      </c>
      <c r="D331" s="31">
        <f t="shared" ref="D331:D394" si="82">D330+1</f>
        <v>323</v>
      </c>
      <c r="E331" s="115">
        <v>42467</v>
      </c>
      <c r="F331" s="27">
        <v>1.1364000000000001</v>
      </c>
      <c r="G331" s="27">
        <v>0.80728</v>
      </c>
      <c r="H331" s="27">
        <v>1.0884</v>
      </c>
      <c r="I331" s="162">
        <v>9.4545999999999992</v>
      </c>
      <c r="J331" s="162">
        <v>1.5092000000000001</v>
      </c>
      <c r="L331" s="101">
        <f t="shared" ref="L331:L394" si="83">LN(F330/F331)</f>
        <v>-2.4669616035623422E-3</v>
      </c>
      <c r="M331" s="101">
        <f t="shared" ref="M331:M394" si="84">LN(G330/G331)</f>
        <v>9.9049136465553431E-4</v>
      </c>
      <c r="N331" s="101">
        <f t="shared" ref="N331:N394" si="85">LN(H330/H331)</f>
        <v>2.7559597804306652E-4</v>
      </c>
      <c r="O331" s="101">
        <f t="shared" ref="O331:O394" si="86">LN(I330/I331)</f>
        <v>2.2608907394098812E-3</v>
      </c>
      <c r="P331" s="101">
        <f t="shared" ref="P331:P394" si="87">LN(J330/J331)</f>
        <v>-4.1831341501068452E-3</v>
      </c>
      <c r="R331" s="104">
        <f t="shared" si="76"/>
        <v>-11313.506895349688</v>
      </c>
      <c r="S331" s="104">
        <f t="shared" si="77"/>
        <v>-5023.738084769343</v>
      </c>
      <c r="T331" s="104">
        <f t="shared" si="78"/>
        <v>659.43320673439268</v>
      </c>
      <c r="U331" s="104">
        <f t="shared" si="79"/>
        <v>10339.124139857999</v>
      </c>
      <c r="V331" s="104">
        <f t="shared" si="80"/>
        <v>23169.97281109617</v>
      </c>
      <c r="W331" s="104">
        <f t="shared" ref="W331:W394" si="88">SUM(R331:V331)</f>
        <v>17831.285177569531</v>
      </c>
    </row>
    <row r="332" spans="1:23" ht="13.8">
      <c r="A332" s="4"/>
      <c r="B332" s="7">
        <f t="shared" si="81"/>
        <v>1</v>
      </c>
      <c r="C332" s="32">
        <f t="shared" si="75"/>
        <v>42468</v>
      </c>
      <c r="D332" s="31">
        <f t="shared" si="82"/>
        <v>324</v>
      </c>
      <c r="E332" s="115">
        <v>42468</v>
      </c>
      <c r="F332" s="27">
        <v>1.1363000000000001</v>
      </c>
      <c r="G332" s="27">
        <v>0.80730000000000002</v>
      </c>
      <c r="H332" s="27">
        <v>1.0873999999999999</v>
      </c>
      <c r="I332" s="162">
        <v>9.4183000000000003</v>
      </c>
      <c r="J332" s="162">
        <v>1.5091000000000001</v>
      </c>
      <c r="L332" s="101">
        <f t="shared" si="83"/>
        <v>8.8001056069355552E-5</v>
      </c>
      <c r="M332" s="101">
        <f t="shared" si="84"/>
        <v>-2.4774244696478676E-5</v>
      </c>
      <c r="N332" s="101">
        <f t="shared" si="85"/>
        <v>9.1920219727101315E-4</v>
      </c>
      <c r="O332" s="101">
        <f t="shared" si="86"/>
        <v>3.8467903462976118E-3</v>
      </c>
      <c r="P332" s="101">
        <f t="shared" si="87"/>
        <v>6.6262465650635574E-5</v>
      </c>
      <c r="R332" s="104">
        <f t="shared" si="76"/>
        <v>403.57359157963435</v>
      </c>
      <c r="S332" s="104">
        <f t="shared" si="77"/>
        <v>125.6541157694781</v>
      </c>
      <c r="T332" s="104">
        <f t="shared" si="78"/>
        <v>2199.4241602792999</v>
      </c>
      <c r="U332" s="104">
        <f t="shared" si="79"/>
        <v>17591.492696705642</v>
      </c>
      <c r="V332" s="104">
        <f t="shared" si="80"/>
        <v>-367.02134629897193</v>
      </c>
      <c r="W332" s="104">
        <f t="shared" si="88"/>
        <v>19953.123218035085</v>
      </c>
    </row>
    <row r="333" spans="1:23" ht="13.8">
      <c r="A333" s="4"/>
      <c r="B333" s="7">
        <f t="shared" si="81"/>
        <v>3</v>
      </c>
      <c r="C333" s="32">
        <f t="shared" si="75"/>
        <v>42471</v>
      </c>
      <c r="D333" s="31">
        <f t="shared" si="82"/>
        <v>325</v>
      </c>
      <c r="E333" s="115">
        <v>42471</v>
      </c>
      <c r="F333" s="27">
        <v>1.139</v>
      </c>
      <c r="G333" s="27">
        <v>0.80059999999999998</v>
      </c>
      <c r="H333" s="27">
        <v>1.0876999999999999</v>
      </c>
      <c r="I333" s="162">
        <v>9.3809000000000005</v>
      </c>
      <c r="J333" s="162">
        <v>1.506</v>
      </c>
      <c r="L333" s="101">
        <f t="shared" si="83"/>
        <v>-2.3733145232186299E-3</v>
      </c>
      <c r="M333" s="101">
        <f t="shared" si="84"/>
        <v>8.3338998424966528E-3</v>
      </c>
      <c r="N333" s="101">
        <f t="shared" si="85"/>
        <v>-2.7584938798426E-4</v>
      </c>
      <c r="O333" s="101">
        <f t="shared" si="86"/>
        <v>3.9788979682005452E-3</v>
      </c>
      <c r="P333" s="101">
        <f t="shared" si="87"/>
        <v>2.0563172646660918E-3</v>
      </c>
      <c r="R333" s="104">
        <f t="shared" si="76"/>
        <v>-10884.040588428637</v>
      </c>
      <c r="S333" s="104">
        <f t="shared" si="77"/>
        <v>-42269.252945949687</v>
      </c>
      <c r="T333" s="104">
        <f t="shared" si="78"/>
        <v>-660.03955422656645</v>
      </c>
      <c r="U333" s="104">
        <f t="shared" si="79"/>
        <v>18195.624987960178</v>
      </c>
      <c r="V333" s="104">
        <f t="shared" si="80"/>
        <v>-11389.741137535371</v>
      </c>
      <c r="W333" s="104">
        <f t="shared" si="88"/>
        <v>-47007.449238180081</v>
      </c>
    </row>
    <row r="334" spans="1:23" ht="13.8">
      <c r="A334" s="4"/>
      <c r="B334" s="7">
        <f t="shared" si="81"/>
        <v>1</v>
      </c>
      <c r="C334" s="32">
        <f t="shared" si="75"/>
        <v>42472</v>
      </c>
      <c r="D334" s="31">
        <f t="shared" si="82"/>
        <v>326</v>
      </c>
      <c r="E334" s="115">
        <v>42472</v>
      </c>
      <c r="F334" s="27">
        <v>1.1395999999999999</v>
      </c>
      <c r="G334" s="27">
        <v>0.7984</v>
      </c>
      <c r="H334" s="27">
        <v>1.0873999999999999</v>
      </c>
      <c r="I334" s="162">
        <v>9.3514999999999997</v>
      </c>
      <c r="J334" s="162">
        <v>1.4882</v>
      </c>
      <c r="L334" s="101">
        <f t="shared" si="83"/>
        <v>-5.2663917657105712E-4</v>
      </c>
      <c r="M334" s="101">
        <f t="shared" si="84"/>
        <v>2.7517215612190122E-3</v>
      </c>
      <c r="N334" s="101">
        <f t="shared" si="85"/>
        <v>2.7584938798436327E-4</v>
      </c>
      <c r="O334" s="101">
        <f t="shared" si="86"/>
        <v>3.1389490017134361E-3</v>
      </c>
      <c r="P334" s="101">
        <f t="shared" si="87"/>
        <v>1.188979339667811E-2</v>
      </c>
      <c r="R334" s="104">
        <f t="shared" si="76"/>
        <v>-2415.1717428006455</v>
      </c>
      <c r="S334" s="104">
        <f t="shared" si="77"/>
        <v>-13956.636977430378</v>
      </c>
      <c r="T334" s="104">
        <f t="shared" si="78"/>
        <v>660.03955422681349</v>
      </c>
      <c r="U334" s="104">
        <f t="shared" si="79"/>
        <v>14354.512065394818</v>
      </c>
      <c r="V334" s="104">
        <f t="shared" si="80"/>
        <v>-65856.408100980014</v>
      </c>
      <c r="W334" s="104">
        <f t="shared" si="88"/>
        <v>-67213.665201589407</v>
      </c>
    </row>
    <row r="335" spans="1:23" ht="13.8">
      <c r="A335" s="4"/>
      <c r="B335" s="7">
        <f t="shared" si="81"/>
        <v>1</v>
      </c>
      <c r="C335" s="32">
        <f t="shared" si="75"/>
        <v>42473</v>
      </c>
      <c r="D335" s="31">
        <f t="shared" si="82"/>
        <v>327</v>
      </c>
      <c r="E335" s="115">
        <v>42473</v>
      </c>
      <c r="F335" s="27">
        <v>1.1297999999999999</v>
      </c>
      <c r="G335" s="27">
        <v>0.79388000000000003</v>
      </c>
      <c r="H335" s="27">
        <v>1.0887</v>
      </c>
      <c r="I335" s="162">
        <v>9.3112999999999992</v>
      </c>
      <c r="J335" s="162">
        <v>1.4767999999999999</v>
      </c>
      <c r="L335" s="101">
        <f t="shared" si="83"/>
        <v>8.6366977325915643E-3</v>
      </c>
      <c r="M335" s="101">
        <f t="shared" si="84"/>
        <v>5.6774086731963703E-3</v>
      </c>
      <c r="N335" s="101">
        <f t="shared" si="85"/>
        <v>-1.1947981753141507E-3</v>
      </c>
      <c r="O335" s="101">
        <f t="shared" si="86"/>
        <v>4.3080418986846426E-3</v>
      </c>
      <c r="P335" s="101">
        <f t="shared" si="87"/>
        <v>7.6897512145732948E-3</v>
      </c>
      <c r="R335" s="104">
        <f t="shared" si="76"/>
        <v>39607.969256444259</v>
      </c>
      <c r="S335" s="104">
        <f t="shared" si="77"/>
        <v>-28795.621236188661</v>
      </c>
      <c r="T335" s="104">
        <f t="shared" si="78"/>
        <v>-2858.8573670138626</v>
      </c>
      <c r="U335" s="104">
        <f t="shared" si="79"/>
        <v>19700.810487567345</v>
      </c>
      <c r="V335" s="104">
        <f t="shared" si="80"/>
        <v>-42592.783346717712</v>
      </c>
      <c r="W335" s="104">
        <f t="shared" si="88"/>
        <v>-14938.482205908629</v>
      </c>
    </row>
    <row r="336" spans="1:23" ht="13.8">
      <c r="A336" s="4"/>
      <c r="B336" s="7">
        <f t="shared" si="81"/>
        <v>1</v>
      </c>
      <c r="C336" s="32">
        <f t="shared" si="75"/>
        <v>42474</v>
      </c>
      <c r="D336" s="31">
        <f t="shared" si="82"/>
        <v>328</v>
      </c>
      <c r="E336" s="115">
        <v>42474</v>
      </c>
      <c r="F336" s="27">
        <v>1.1252</v>
      </c>
      <c r="G336" s="27">
        <v>0.79559999999999997</v>
      </c>
      <c r="H336" s="27">
        <v>1.0878000000000001</v>
      </c>
      <c r="I336" s="162">
        <v>9.2639999999999993</v>
      </c>
      <c r="J336" s="162">
        <v>1.4610000000000001</v>
      </c>
      <c r="L336" s="101">
        <f t="shared" si="83"/>
        <v>4.0798282754599827E-3</v>
      </c>
      <c r="M336" s="101">
        <f t="shared" si="84"/>
        <v>-2.1642306557591671E-3</v>
      </c>
      <c r="N336" s="101">
        <f t="shared" si="85"/>
        <v>8.2701589827379287E-4</v>
      </c>
      <c r="O336" s="101">
        <f t="shared" si="86"/>
        <v>5.0927955115937437E-3</v>
      </c>
      <c r="P336" s="101">
        <f t="shared" si="87"/>
        <v>1.0756451997888142E-2</v>
      </c>
      <c r="R336" s="104">
        <f t="shared" si="76"/>
        <v>18710.127170040778</v>
      </c>
      <c r="S336" s="104">
        <f t="shared" si="77"/>
        <v>10976.903340640254</v>
      </c>
      <c r="T336" s="104">
        <f t="shared" si="78"/>
        <v>1978.8450821796446</v>
      </c>
      <c r="U336" s="104">
        <f t="shared" si="79"/>
        <v>23289.513330052792</v>
      </c>
      <c r="V336" s="104">
        <f t="shared" si="80"/>
        <v>-59578.940428808295</v>
      </c>
      <c r="W336" s="104">
        <f t="shared" si="88"/>
        <v>-4623.5515058948295</v>
      </c>
    </row>
    <row r="337" spans="1:23" ht="13.8">
      <c r="A337" s="4"/>
      <c r="B337" s="7">
        <f t="shared" si="81"/>
        <v>1</v>
      </c>
      <c r="C337" s="32">
        <f t="shared" si="75"/>
        <v>42475</v>
      </c>
      <c r="D337" s="31">
        <f t="shared" si="82"/>
        <v>329</v>
      </c>
      <c r="E337" s="115">
        <v>42475</v>
      </c>
      <c r="F337" s="27">
        <v>1.1284000000000001</v>
      </c>
      <c r="G337" s="27">
        <v>0.79574999999999996</v>
      </c>
      <c r="H337" s="27">
        <v>1.0919000000000001</v>
      </c>
      <c r="I337" s="162">
        <v>9.3043999999999993</v>
      </c>
      <c r="J337" s="162">
        <v>1.4648000000000001</v>
      </c>
      <c r="L337" s="101">
        <f t="shared" si="83"/>
        <v>-2.8399025121395283E-3</v>
      </c>
      <c r="M337" s="101">
        <f t="shared" si="84"/>
        <v>-1.8851918238505945E-4</v>
      </c>
      <c r="N337" s="101">
        <f t="shared" si="85"/>
        <v>-3.7619900311601407E-3</v>
      </c>
      <c r="O337" s="101">
        <f t="shared" si="86"/>
        <v>-4.3514857229760761E-3</v>
      </c>
      <c r="P337" s="101">
        <f t="shared" si="87"/>
        <v>-2.5975816096014898E-3</v>
      </c>
      <c r="R337" s="104">
        <f t="shared" si="76"/>
        <v>-13023.817073932631</v>
      </c>
      <c r="S337" s="104">
        <f t="shared" si="77"/>
        <v>956.16279964920886</v>
      </c>
      <c r="T337" s="104">
        <f t="shared" si="78"/>
        <v>-9001.5143456233072</v>
      </c>
      <c r="U337" s="104">
        <f t="shared" si="79"/>
        <v>-19899.480456279121</v>
      </c>
      <c r="V337" s="104">
        <f t="shared" si="80"/>
        <v>14387.751649688949</v>
      </c>
      <c r="W337" s="104">
        <f t="shared" si="88"/>
        <v>-26580.897426496893</v>
      </c>
    </row>
    <row r="338" spans="1:23" ht="13.8">
      <c r="A338" s="4"/>
      <c r="B338" s="7">
        <f t="shared" si="81"/>
        <v>3</v>
      </c>
      <c r="C338" s="32">
        <f t="shared" si="75"/>
        <v>42478</v>
      </c>
      <c r="D338" s="31">
        <f t="shared" si="82"/>
        <v>330</v>
      </c>
      <c r="E338" s="115">
        <v>42478</v>
      </c>
      <c r="F338" s="27">
        <v>1.1306</v>
      </c>
      <c r="G338" s="27">
        <v>0.79779999999999995</v>
      </c>
      <c r="H338" s="27">
        <v>1.0915999999999999</v>
      </c>
      <c r="I338" s="162">
        <v>9.3324999999999996</v>
      </c>
      <c r="J338" s="162">
        <v>1.4684999999999999</v>
      </c>
      <c r="L338" s="101">
        <f t="shared" si="83"/>
        <v>-1.9477651133492147E-3</v>
      </c>
      <c r="M338" s="101">
        <f t="shared" si="84"/>
        <v>-2.5728733091040161E-3</v>
      </c>
      <c r="N338" s="101">
        <f t="shared" si="85"/>
        <v>2.747881858372831E-4</v>
      </c>
      <c r="O338" s="101">
        <f t="shared" si="86"/>
        <v>-3.0155252529864562E-3</v>
      </c>
      <c r="P338" s="101">
        <f t="shared" si="87"/>
        <v>-2.5227572783736449E-3</v>
      </c>
      <c r="R338" s="104">
        <f t="shared" si="76"/>
        <v>-8932.467375486267</v>
      </c>
      <c r="S338" s="104">
        <f t="shared" si="77"/>
        <v>13049.524803002685</v>
      </c>
      <c r="T338" s="104">
        <f t="shared" si="78"/>
        <v>657.50035920730875</v>
      </c>
      <c r="U338" s="104">
        <f t="shared" si="79"/>
        <v>-13790.091398066172</v>
      </c>
      <c r="V338" s="104">
        <f t="shared" si="80"/>
        <v>13973.306963492754</v>
      </c>
      <c r="W338" s="104">
        <f t="shared" si="88"/>
        <v>4957.7733521503087</v>
      </c>
    </row>
    <row r="339" spans="1:23" ht="13.8">
      <c r="A339" s="4"/>
      <c r="B339" s="7">
        <f t="shared" si="81"/>
        <v>1</v>
      </c>
      <c r="C339" s="32">
        <f t="shared" si="75"/>
        <v>42479</v>
      </c>
      <c r="D339" s="31">
        <f t="shared" si="82"/>
        <v>331</v>
      </c>
      <c r="E339" s="115">
        <v>42479</v>
      </c>
      <c r="F339" s="27">
        <v>1.1343000000000001</v>
      </c>
      <c r="G339" s="27">
        <v>0.78974999999999995</v>
      </c>
      <c r="H339" s="27">
        <v>1.0922000000000001</v>
      </c>
      <c r="I339" s="162">
        <v>9.2577999999999996</v>
      </c>
      <c r="J339" s="162">
        <v>1.4547000000000001</v>
      </c>
      <c r="L339" s="101">
        <f t="shared" si="83"/>
        <v>-3.2672553238064805E-3</v>
      </c>
      <c r="M339" s="101">
        <f t="shared" si="84"/>
        <v>1.0141499789111771E-2</v>
      </c>
      <c r="N339" s="101">
        <f t="shared" si="85"/>
        <v>-5.4950088387001295E-4</v>
      </c>
      <c r="O339" s="101">
        <f t="shared" si="86"/>
        <v>8.0364923688695661E-3</v>
      </c>
      <c r="P339" s="101">
        <f t="shared" si="87"/>
        <v>9.441777859258333E-3</v>
      </c>
      <c r="R339" s="104">
        <f t="shared" si="76"/>
        <v>-14983.660702856367</v>
      </c>
      <c r="S339" s="104">
        <f t="shared" si="77"/>
        <v>-51437.337613699907</v>
      </c>
      <c r="T339" s="104">
        <f t="shared" si="78"/>
        <v>-1314.8200947154644</v>
      </c>
      <c r="U339" s="104">
        <f t="shared" si="79"/>
        <v>36751.131225585654</v>
      </c>
      <c r="V339" s="104">
        <f t="shared" si="80"/>
        <v>-52297.088364196425</v>
      </c>
      <c r="W339" s="104">
        <f t="shared" si="88"/>
        <v>-83281.775549882514</v>
      </c>
    </row>
    <row r="340" spans="1:23" ht="13.8">
      <c r="A340" s="4"/>
      <c r="B340" s="7">
        <f t="shared" si="81"/>
        <v>1</v>
      </c>
      <c r="C340" s="32">
        <f t="shared" si="75"/>
        <v>42480</v>
      </c>
      <c r="D340" s="31">
        <f t="shared" si="82"/>
        <v>332</v>
      </c>
      <c r="E340" s="115">
        <v>42480</v>
      </c>
      <c r="F340" s="27">
        <v>1.1378999999999999</v>
      </c>
      <c r="G340" s="27">
        <v>0.79100000000000004</v>
      </c>
      <c r="H340" s="27">
        <v>1.0939000000000001</v>
      </c>
      <c r="I340" s="162">
        <v>9.2335999999999991</v>
      </c>
      <c r="J340" s="162">
        <v>1.4556</v>
      </c>
      <c r="L340" s="101">
        <f t="shared" si="83"/>
        <v>-3.1687377979659711E-3</v>
      </c>
      <c r="M340" s="101">
        <f t="shared" si="84"/>
        <v>-1.5815280854593894E-3</v>
      </c>
      <c r="N340" s="101">
        <f t="shared" si="85"/>
        <v>-1.5552814076918876E-3</v>
      </c>
      <c r="O340" s="101">
        <f t="shared" si="86"/>
        <v>2.6174344631675461E-3</v>
      </c>
      <c r="P340" s="101">
        <f t="shared" si="87"/>
        <v>-6.1849295858839941E-4</v>
      </c>
      <c r="R340" s="104">
        <f t="shared" si="76"/>
        <v>-14531.858491464054</v>
      </c>
      <c r="S340" s="104">
        <f t="shared" si="77"/>
        <v>8021.4559748512247</v>
      </c>
      <c r="T340" s="104">
        <f t="shared" si="78"/>
        <v>-3721.404838093732</v>
      </c>
      <c r="U340" s="104">
        <f t="shared" si="79"/>
        <v>11969.609751993292</v>
      </c>
      <c r="V340" s="104">
        <f t="shared" si="80"/>
        <v>3425.7722846353413</v>
      </c>
      <c r="W340" s="104">
        <f t="shared" si="88"/>
        <v>5163.5746819220712</v>
      </c>
    </row>
    <row r="341" spans="1:23" ht="13.8">
      <c r="A341" s="4"/>
      <c r="B341" s="7">
        <f t="shared" si="81"/>
        <v>1</v>
      </c>
      <c r="C341" s="32">
        <f t="shared" si="75"/>
        <v>42481</v>
      </c>
      <c r="D341" s="31">
        <f t="shared" si="82"/>
        <v>333</v>
      </c>
      <c r="E341" s="115">
        <v>42481</v>
      </c>
      <c r="F341" s="27">
        <v>1.1355</v>
      </c>
      <c r="G341" s="27">
        <v>0.78693000000000002</v>
      </c>
      <c r="H341" s="27">
        <v>1.0989</v>
      </c>
      <c r="I341" s="162">
        <v>9.2014999999999993</v>
      </c>
      <c r="J341" s="162">
        <v>1.4496</v>
      </c>
      <c r="L341" s="101">
        <f t="shared" si="83"/>
        <v>2.1113758173496827E-3</v>
      </c>
      <c r="M341" s="101">
        <f t="shared" si="84"/>
        <v>5.1586686682586072E-3</v>
      </c>
      <c r="N341" s="101">
        <f t="shared" si="85"/>
        <v>-4.560387327133133E-3</v>
      </c>
      <c r="O341" s="101">
        <f t="shared" si="86"/>
        <v>3.4824907314528145E-3</v>
      </c>
      <c r="P341" s="101">
        <f t="shared" si="87"/>
        <v>4.1305304492899779E-3</v>
      </c>
      <c r="R341" s="104">
        <f t="shared" si="76"/>
        <v>9682.7874555351063</v>
      </c>
      <c r="S341" s="104">
        <f t="shared" si="77"/>
        <v>-26164.589798771158</v>
      </c>
      <c r="T341" s="104">
        <f t="shared" si="78"/>
        <v>-10911.882170545867</v>
      </c>
      <c r="U341" s="104">
        <f t="shared" si="79"/>
        <v>15925.539151791781</v>
      </c>
      <c r="V341" s="104">
        <f t="shared" si="80"/>
        <v>-22878.60603347114</v>
      </c>
      <c r="W341" s="104">
        <f t="shared" si="88"/>
        <v>-34346.75139546128</v>
      </c>
    </row>
    <row r="342" spans="1:23" ht="13.8">
      <c r="A342" s="4"/>
      <c r="B342" s="7">
        <f t="shared" si="81"/>
        <v>1</v>
      </c>
      <c r="C342" s="32">
        <f t="shared" si="75"/>
        <v>42482</v>
      </c>
      <c r="D342" s="31">
        <f t="shared" si="82"/>
        <v>334</v>
      </c>
      <c r="E342" s="115">
        <v>42482</v>
      </c>
      <c r="F342" s="27">
        <v>1.1263000000000001</v>
      </c>
      <c r="G342" s="27">
        <v>0.78334999999999999</v>
      </c>
      <c r="H342" s="27">
        <v>1.0991</v>
      </c>
      <c r="I342" s="162">
        <v>9.2443000000000008</v>
      </c>
      <c r="J342" s="162">
        <v>1.4570000000000001</v>
      </c>
      <c r="L342" s="101">
        <f t="shared" si="83"/>
        <v>8.1351584919622435E-3</v>
      </c>
      <c r="M342" s="101">
        <f t="shared" si="84"/>
        <v>4.5597042598991937E-3</v>
      </c>
      <c r="N342" s="101">
        <f t="shared" si="85"/>
        <v>-1.8198362197634175E-4</v>
      </c>
      <c r="O342" s="101">
        <f t="shared" si="86"/>
        <v>-4.6406311257599702E-3</v>
      </c>
      <c r="P342" s="101">
        <f t="shared" si="87"/>
        <v>-5.0918709064900428E-3</v>
      </c>
      <c r="R342" s="104">
        <f t="shared" si="76"/>
        <v>37307.9060333464</v>
      </c>
      <c r="S342" s="104">
        <f t="shared" si="77"/>
        <v>-23126.662950470985</v>
      </c>
      <c r="T342" s="104">
        <f t="shared" si="78"/>
        <v>-435.44192576803704</v>
      </c>
      <c r="U342" s="104">
        <f t="shared" si="79"/>
        <v>-21221.751436358514</v>
      </c>
      <c r="V342" s="104">
        <f t="shared" si="80"/>
        <v>28203.377235217882</v>
      </c>
      <c r="W342" s="104">
        <f t="shared" si="88"/>
        <v>20727.426955966745</v>
      </c>
    </row>
    <row r="343" spans="1:23" ht="13.8">
      <c r="A343" s="4"/>
      <c r="B343" s="7">
        <f t="shared" si="81"/>
        <v>3</v>
      </c>
      <c r="C343" s="32">
        <f t="shared" si="75"/>
        <v>42485</v>
      </c>
      <c r="D343" s="31">
        <f t="shared" si="82"/>
        <v>335</v>
      </c>
      <c r="E343" s="115">
        <v>42485</v>
      </c>
      <c r="F343" s="27">
        <v>1.1264000000000001</v>
      </c>
      <c r="G343" s="27">
        <v>0.77639999999999998</v>
      </c>
      <c r="H343" s="27">
        <v>1.0972999999999999</v>
      </c>
      <c r="I343" s="162">
        <v>9.2735000000000003</v>
      </c>
      <c r="J343" s="162">
        <v>1.4587000000000001</v>
      </c>
      <c r="L343" s="101">
        <f t="shared" si="83"/>
        <v>-8.8782350127154067E-5</v>
      </c>
      <c r="M343" s="101">
        <f t="shared" si="84"/>
        <v>8.9117435446409363E-3</v>
      </c>
      <c r="N343" s="101">
        <f t="shared" si="85"/>
        <v>1.6390460781012836E-3</v>
      </c>
      <c r="O343" s="101">
        <f t="shared" si="86"/>
        <v>-3.1537249783325791E-3</v>
      </c>
      <c r="P343" s="101">
        <f t="shared" si="87"/>
        <v>-1.1661008969627777E-3</v>
      </c>
      <c r="R343" s="104">
        <f t="shared" si="76"/>
        <v>-407.15661277357401</v>
      </c>
      <c r="S343" s="104">
        <f t="shared" si="77"/>
        <v>-45200.05629981427</v>
      </c>
      <c r="T343" s="104">
        <f t="shared" si="78"/>
        <v>3921.8330359627366</v>
      </c>
      <c r="U343" s="104">
        <f t="shared" si="79"/>
        <v>-14422.083069110298</v>
      </c>
      <c r="V343" s="104">
        <f t="shared" si="80"/>
        <v>6458.9193432709571</v>
      </c>
      <c r="W343" s="104">
        <f t="shared" si="88"/>
        <v>-49648.543602464444</v>
      </c>
    </row>
    <row r="344" spans="1:23" ht="13.8">
      <c r="A344" s="4"/>
      <c r="B344" s="7">
        <f t="shared" si="81"/>
        <v>1</v>
      </c>
      <c r="C344" s="32">
        <f t="shared" si="75"/>
        <v>42486</v>
      </c>
      <c r="D344" s="31">
        <f t="shared" si="82"/>
        <v>336</v>
      </c>
      <c r="E344" s="115">
        <v>42486</v>
      </c>
      <c r="F344" s="27">
        <v>1.1287</v>
      </c>
      <c r="G344" s="27">
        <v>0.77483000000000002</v>
      </c>
      <c r="H344" s="27">
        <v>1.1000000000000001</v>
      </c>
      <c r="I344" s="162">
        <v>9.2278000000000002</v>
      </c>
      <c r="J344" s="162">
        <v>1.46</v>
      </c>
      <c r="L344" s="101">
        <f t="shared" si="83"/>
        <v>-2.0398215578026524E-3</v>
      </c>
      <c r="M344" s="101">
        <f t="shared" si="84"/>
        <v>2.0242008420092851E-3</v>
      </c>
      <c r="N344" s="101">
        <f t="shared" si="85"/>
        <v>-2.4575627897086114E-3</v>
      </c>
      <c r="O344" s="101">
        <f t="shared" si="86"/>
        <v>4.9402034391810316E-3</v>
      </c>
      <c r="P344" s="101">
        <f t="shared" si="87"/>
        <v>-8.9080761021442757E-4</v>
      </c>
      <c r="R344" s="104">
        <f t="shared" si="76"/>
        <v>-9354.6390126862225</v>
      </c>
      <c r="S344" s="104">
        <f t="shared" si="77"/>
        <v>-10266.676948527194</v>
      </c>
      <c r="T344" s="104">
        <f t="shared" si="78"/>
        <v>-5880.3416605572656</v>
      </c>
      <c r="U344" s="104">
        <f t="shared" si="79"/>
        <v>22591.705005248463</v>
      </c>
      <c r="V344" s="104">
        <f t="shared" si="80"/>
        <v>4934.0966289734351</v>
      </c>
      <c r="W344" s="104">
        <f t="shared" si="88"/>
        <v>2024.1440124512155</v>
      </c>
    </row>
    <row r="345" spans="1:23" ht="13.8">
      <c r="A345" s="4"/>
      <c r="B345" s="7">
        <f t="shared" si="81"/>
        <v>1</v>
      </c>
      <c r="C345" s="32">
        <f t="shared" si="75"/>
        <v>42487</v>
      </c>
      <c r="D345" s="31">
        <f t="shared" si="82"/>
        <v>337</v>
      </c>
      <c r="E345" s="115">
        <v>42487</v>
      </c>
      <c r="F345" s="27">
        <v>1.1303000000000001</v>
      </c>
      <c r="G345" s="27">
        <v>0.77475000000000005</v>
      </c>
      <c r="H345" s="27">
        <v>1.0998000000000001</v>
      </c>
      <c r="I345" s="162">
        <v>9.2012999999999998</v>
      </c>
      <c r="J345" s="162">
        <v>1.4884999999999999</v>
      </c>
      <c r="L345" s="101">
        <f t="shared" si="83"/>
        <v>-1.416556235104813E-3</v>
      </c>
      <c r="M345" s="101">
        <f t="shared" si="84"/>
        <v>1.0325378498832408E-4</v>
      </c>
      <c r="N345" s="101">
        <f t="shared" si="85"/>
        <v>1.8183471274758984E-4</v>
      </c>
      <c r="O345" s="101">
        <f t="shared" si="86"/>
        <v>2.8758884877218608E-3</v>
      </c>
      <c r="P345" s="101">
        <f t="shared" si="87"/>
        <v>-1.9332465753448894E-2</v>
      </c>
      <c r="R345" s="104">
        <f t="shared" si="76"/>
        <v>-6496.3389419465284</v>
      </c>
      <c r="S345" s="104">
        <f t="shared" si="77"/>
        <v>-523.69964095832916</v>
      </c>
      <c r="T345" s="104">
        <f t="shared" si="78"/>
        <v>435.08562270829907</v>
      </c>
      <c r="U345" s="104">
        <f t="shared" si="79"/>
        <v>13151.528098481118</v>
      </c>
      <c r="V345" s="104">
        <f t="shared" si="80"/>
        <v>107080.64570853356</v>
      </c>
      <c r="W345" s="104">
        <f t="shared" si="88"/>
        <v>113647.22084681812</v>
      </c>
    </row>
    <row r="346" spans="1:23" ht="13.8">
      <c r="A346" s="4"/>
      <c r="B346" s="7">
        <f t="shared" si="81"/>
        <v>1</v>
      </c>
      <c r="C346" s="32">
        <f t="shared" si="75"/>
        <v>42488</v>
      </c>
      <c r="D346" s="31">
        <f t="shared" si="82"/>
        <v>338</v>
      </c>
      <c r="E346" s="115">
        <v>42488</v>
      </c>
      <c r="F346" s="27">
        <v>1.1357999999999999</v>
      </c>
      <c r="G346" s="27">
        <v>0.77837999999999996</v>
      </c>
      <c r="H346" s="27">
        <v>1.0973999999999999</v>
      </c>
      <c r="I346" s="162">
        <v>9.2460000000000004</v>
      </c>
      <c r="J346" s="162">
        <v>1.4905999999999999</v>
      </c>
      <c r="L346" s="101">
        <f t="shared" si="83"/>
        <v>-4.8541642466466495E-3</v>
      </c>
      <c r="M346" s="101">
        <f t="shared" si="84"/>
        <v>-4.674440143118349E-3</v>
      </c>
      <c r="N346" s="101">
        <f t="shared" si="85"/>
        <v>2.1845994488393834E-3</v>
      </c>
      <c r="O346" s="101">
        <f t="shared" si="86"/>
        <v>-4.8462471457320633E-3</v>
      </c>
      <c r="P346" s="101">
        <f t="shared" si="87"/>
        <v>-1.4098219917623401E-3</v>
      </c>
      <c r="R346" s="104">
        <f t="shared" si="76"/>
        <v>-22261.238519600243</v>
      </c>
      <c r="S346" s="104">
        <f t="shared" si="77"/>
        <v>23708.599398163464</v>
      </c>
      <c r="T346" s="104">
        <f t="shared" si="78"/>
        <v>5227.2077053070188</v>
      </c>
      <c r="U346" s="104">
        <f t="shared" si="79"/>
        <v>-22162.039933532804</v>
      </c>
      <c r="V346" s="104">
        <f t="shared" si="80"/>
        <v>7808.866760054666</v>
      </c>
      <c r="W346" s="104">
        <f t="shared" si="88"/>
        <v>-7678.6045896078986</v>
      </c>
    </row>
    <row r="347" spans="1:23" ht="13.8">
      <c r="A347" s="4"/>
      <c r="B347" s="7">
        <f t="shared" si="81"/>
        <v>1</v>
      </c>
      <c r="C347" s="32">
        <f t="shared" si="75"/>
        <v>42489</v>
      </c>
      <c r="D347" s="31">
        <f t="shared" si="82"/>
        <v>339</v>
      </c>
      <c r="E347" s="115">
        <v>42489</v>
      </c>
      <c r="F347" s="27">
        <v>1.1403000000000001</v>
      </c>
      <c r="G347" s="27">
        <v>0.78025</v>
      </c>
      <c r="H347" s="27">
        <v>1.0984</v>
      </c>
      <c r="I347" s="162">
        <v>9.2149999999999999</v>
      </c>
      <c r="J347" s="162">
        <v>1.4947999999999999</v>
      </c>
      <c r="L347" s="101">
        <f t="shared" si="83"/>
        <v>-3.9541372199807341E-3</v>
      </c>
      <c r="M347" s="101">
        <f t="shared" si="84"/>
        <v>-2.3995443399128296E-3</v>
      </c>
      <c r="N347" s="101">
        <f t="shared" si="85"/>
        <v>-9.1082982888642612E-4</v>
      </c>
      <c r="O347" s="101">
        <f t="shared" si="86"/>
        <v>3.3584344442470593E-3</v>
      </c>
      <c r="P347" s="101">
        <f t="shared" si="87"/>
        <v>-2.8136951637353635E-3</v>
      </c>
      <c r="R347" s="104">
        <f t="shared" si="76"/>
        <v>-18133.70692061539</v>
      </c>
      <c r="S347" s="104">
        <f t="shared" si="77"/>
        <v>12170.40624145682</v>
      </c>
      <c r="T347" s="104">
        <f t="shared" si="78"/>
        <v>-2179.3911475662221</v>
      </c>
      <c r="U347" s="104">
        <f t="shared" si="79"/>
        <v>15358.2258661949</v>
      </c>
      <c r="V347" s="104">
        <f t="shared" si="80"/>
        <v>15584.783586439848</v>
      </c>
      <c r="W347" s="104">
        <f t="shared" si="88"/>
        <v>22800.317625909956</v>
      </c>
    </row>
    <row r="348" spans="1:23" ht="13.8">
      <c r="A348" s="4"/>
      <c r="B348" s="7">
        <f t="shared" si="81"/>
        <v>3</v>
      </c>
      <c r="C348" s="32">
        <f t="shared" si="75"/>
        <v>42492</v>
      </c>
      <c r="D348" s="31">
        <f t="shared" si="82"/>
        <v>340</v>
      </c>
      <c r="E348" s="115">
        <v>42492</v>
      </c>
      <c r="F348" s="27">
        <v>1.1493</v>
      </c>
      <c r="G348" s="27">
        <v>0.78247999999999995</v>
      </c>
      <c r="H348" s="27">
        <v>1.0999000000000001</v>
      </c>
      <c r="I348" s="162">
        <v>9.2330000000000005</v>
      </c>
      <c r="J348" s="162">
        <v>1.5024999999999999</v>
      </c>
      <c r="L348" s="101">
        <f t="shared" si="83"/>
        <v>-7.8616757114001214E-3</v>
      </c>
      <c r="M348" s="101">
        <f t="shared" si="84"/>
        <v>-2.8539818313485493E-3</v>
      </c>
      <c r="N348" s="101">
        <f t="shared" si="85"/>
        <v>-1.364691109309671E-3</v>
      </c>
      <c r="O348" s="101">
        <f t="shared" si="86"/>
        <v>-1.9514316687043651E-3</v>
      </c>
      <c r="P348" s="101">
        <f t="shared" si="87"/>
        <v>-5.137968798033841E-3</v>
      </c>
      <c r="R348" s="104">
        <f t="shared" si="76"/>
        <v>-36053.71167572806</v>
      </c>
      <c r="S348" s="104">
        <f t="shared" si="77"/>
        <v>14475.297545245847</v>
      </c>
      <c r="T348" s="104">
        <f t="shared" si="78"/>
        <v>-3265.3692583037764</v>
      </c>
      <c r="U348" s="104">
        <f t="shared" si="79"/>
        <v>-8923.9581203516591</v>
      </c>
      <c r="V348" s="104">
        <f t="shared" si="80"/>
        <v>28458.708968648276</v>
      </c>
      <c r="W348" s="104">
        <f t="shared" si="88"/>
        <v>-5309.0325404893701</v>
      </c>
    </row>
    <row r="349" spans="1:23" ht="13.8">
      <c r="A349" s="4"/>
      <c r="B349" s="7">
        <f t="shared" si="81"/>
        <v>1</v>
      </c>
      <c r="C349" s="32">
        <f t="shared" si="75"/>
        <v>42493</v>
      </c>
      <c r="D349" s="31">
        <f t="shared" si="82"/>
        <v>341</v>
      </c>
      <c r="E349" s="115">
        <v>42493</v>
      </c>
      <c r="F349" s="27">
        <v>1.1569</v>
      </c>
      <c r="G349" s="27">
        <v>0.79103000000000001</v>
      </c>
      <c r="H349" s="27">
        <v>1.0976999999999999</v>
      </c>
      <c r="I349" s="162">
        <v>9.3089999999999993</v>
      </c>
      <c r="J349" s="162">
        <v>1.5303</v>
      </c>
      <c r="L349" s="101">
        <f t="shared" si="83"/>
        <v>-6.5909526601302644E-3</v>
      </c>
      <c r="M349" s="101">
        <f t="shared" si="84"/>
        <v>-1.0867530741313129E-2</v>
      </c>
      <c r="N349" s="101">
        <f t="shared" si="85"/>
        <v>2.0021848698004133E-3</v>
      </c>
      <c r="O349" s="101">
        <f t="shared" si="86"/>
        <v>-8.1976513438617969E-3</v>
      </c>
      <c r="P349" s="101">
        <f t="shared" si="87"/>
        <v>-1.8333407187627902E-2</v>
      </c>
      <c r="R349" s="104">
        <f t="shared" si="76"/>
        <v>-30226.164955154218</v>
      </c>
      <c r="S349" s="104">
        <f t="shared" si="77"/>
        <v>55119.741595650601</v>
      </c>
      <c r="T349" s="104">
        <f t="shared" si="78"/>
        <v>4790.7346055726857</v>
      </c>
      <c r="U349" s="104">
        <f t="shared" si="79"/>
        <v>-37488.116264116019</v>
      </c>
      <c r="V349" s="104">
        <f t="shared" si="80"/>
        <v>101546.95757515781</v>
      </c>
      <c r="W349" s="104">
        <f t="shared" si="88"/>
        <v>93743.15255711085</v>
      </c>
    </row>
    <row r="350" spans="1:23" ht="13.8">
      <c r="A350" s="4"/>
      <c r="B350" s="7">
        <f t="shared" si="81"/>
        <v>1</v>
      </c>
      <c r="C350" s="32">
        <f t="shared" si="75"/>
        <v>42494</v>
      </c>
      <c r="D350" s="31">
        <f t="shared" si="82"/>
        <v>342</v>
      </c>
      <c r="E350" s="115">
        <v>42494</v>
      </c>
      <c r="F350" s="27">
        <v>1.1505000000000001</v>
      </c>
      <c r="G350" s="27">
        <v>0.79283999999999999</v>
      </c>
      <c r="H350" s="27">
        <v>1.0992999999999999</v>
      </c>
      <c r="I350" s="162">
        <v>9.3409999999999993</v>
      </c>
      <c r="J350" s="162">
        <v>1.5379</v>
      </c>
      <c r="L350" s="101">
        <f t="shared" si="83"/>
        <v>5.5473835594225798E-3</v>
      </c>
      <c r="M350" s="101">
        <f t="shared" si="84"/>
        <v>-2.285542106244068E-3</v>
      </c>
      <c r="N350" s="101">
        <f t="shared" si="85"/>
        <v>-1.4565318915473482E-3</v>
      </c>
      <c r="O350" s="101">
        <f t="shared" si="86"/>
        <v>-3.4316387563587754E-3</v>
      </c>
      <c r="P350" s="101">
        <f t="shared" si="87"/>
        <v>-4.9540548488872941E-3</v>
      </c>
      <c r="R350" s="104">
        <f t="shared" si="76"/>
        <v>25440.348183794034</v>
      </c>
      <c r="S350" s="104">
        <f t="shared" si="77"/>
        <v>11592.190839013905</v>
      </c>
      <c r="T350" s="104">
        <f t="shared" si="78"/>
        <v>-3485.1216000107461</v>
      </c>
      <c r="U350" s="104">
        <f t="shared" si="79"/>
        <v>-15692.99147751033</v>
      </c>
      <c r="V350" s="104">
        <f t="shared" si="80"/>
        <v>27440.027509150266</v>
      </c>
      <c r="W350" s="104">
        <f t="shared" si="88"/>
        <v>45294.453454437127</v>
      </c>
    </row>
    <row r="351" spans="1:23" ht="13.8">
      <c r="A351" s="4"/>
      <c r="B351" s="7">
        <f t="shared" si="81"/>
        <v>1</v>
      </c>
      <c r="C351" s="32">
        <f t="shared" si="75"/>
        <v>42495</v>
      </c>
      <c r="D351" s="31">
        <f t="shared" si="82"/>
        <v>343</v>
      </c>
      <c r="E351" s="115">
        <v>42495</v>
      </c>
      <c r="F351" s="27">
        <v>1.1438999999999999</v>
      </c>
      <c r="G351" s="27">
        <v>0.78859999999999997</v>
      </c>
      <c r="H351" s="27">
        <v>1.1017999999999999</v>
      </c>
      <c r="I351" s="162">
        <v>9.2985000000000007</v>
      </c>
      <c r="J351" s="162">
        <v>1.5266</v>
      </c>
      <c r="L351" s="101">
        <f t="shared" si="83"/>
        <v>5.753153943792901E-3</v>
      </c>
      <c r="M351" s="101">
        <f t="shared" si="84"/>
        <v>5.3622143862679028E-3</v>
      </c>
      <c r="N351" s="101">
        <f t="shared" si="85"/>
        <v>-2.2715924537980111E-3</v>
      </c>
      <c r="O351" s="101">
        <f t="shared" si="86"/>
        <v>4.5602160627648217E-3</v>
      </c>
      <c r="P351" s="101">
        <f t="shared" si="87"/>
        <v>7.3748090815078165E-3</v>
      </c>
      <c r="R351" s="104">
        <f t="shared" si="76"/>
        <v>26384.012916585471</v>
      </c>
      <c r="S351" s="104">
        <f t="shared" si="77"/>
        <v>-27196.966669528265</v>
      </c>
      <c r="T351" s="104">
        <f t="shared" si="78"/>
        <v>-5435.3605115659129</v>
      </c>
      <c r="U351" s="104">
        <f t="shared" si="79"/>
        <v>20854.010835484383</v>
      </c>
      <c r="V351" s="104">
        <f t="shared" si="80"/>
        <v>-40848.349532657652</v>
      </c>
      <c r="W351" s="104">
        <f t="shared" si="88"/>
        <v>-26242.652961681975</v>
      </c>
    </row>
    <row r="352" spans="1:23" ht="13.8">
      <c r="A352" s="4"/>
      <c r="B352" s="7">
        <f t="shared" si="81"/>
        <v>1</v>
      </c>
      <c r="C352" s="32">
        <f t="shared" si="75"/>
        <v>42496</v>
      </c>
      <c r="D352" s="31">
        <f t="shared" si="82"/>
        <v>344</v>
      </c>
      <c r="E352" s="115">
        <v>42496</v>
      </c>
      <c r="F352" s="27">
        <v>1.1427</v>
      </c>
      <c r="G352" s="27">
        <v>0.78849999999999998</v>
      </c>
      <c r="H352" s="27">
        <v>1.107</v>
      </c>
      <c r="I352" s="162">
        <v>9.3513000000000002</v>
      </c>
      <c r="J352" s="162">
        <v>1.5501</v>
      </c>
      <c r="L352" s="101">
        <f t="shared" si="83"/>
        <v>1.0495933789594759E-3</v>
      </c>
      <c r="M352" s="101">
        <f t="shared" si="84"/>
        <v>1.2681504043362789E-4</v>
      </c>
      <c r="N352" s="101">
        <f t="shared" si="85"/>
        <v>-4.708447670020828E-3</v>
      </c>
      <c r="O352" s="101">
        <f t="shared" si="86"/>
        <v>-5.6622742409958397E-3</v>
      </c>
      <c r="P352" s="101">
        <f t="shared" si="87"/>
        <v>-1.5276404596878622E-2</v>
      </c>
      <c r="R352" s="104">
        <f t="shared" si="76"/>
        <v>4813.4441626591488</v>
      </c>
      <c r="S352" s="104">
        <f t="shared" si="77"/>
        <v>-643.20151702639168</v>
      </c>
      <c r="T352" s="104">
        <f t="shared" si="78"/>
        <v>-11266.154055766809</v>
      </c>
      <c r="U352" s="104">
        <f t="shared" si="79"/>
        <v>-25893.757389999573</v>
      </c>
      <c r="V352" s="104">
        <f t="shared" si="80"/>
        <v>84614.517837526568</v>
      </c>
      <c r="W352" s="104">
        <f t="shared" si="88"/>
        <v>51624.849037392945</v>
      </c>
    </row>
    <row r="353" spans="1:23" ht="13.8">
      <c r="A353" s="4"/>
      <c r="B353" s="7">
        <f t="shared" si="81"/>
        <v>3</v>
      </c>
      <c r="C353" s="32">
        <f t="shared" si="75"/>
        <v>42499</v>
      </c>
      <c r="D353" s="31">
        <f t="shared" si="82"/>
        <v>345</v>
      </c>
      <c r="E353" s="115">
        <v>42499</v>
      </c>
      <c r="F353" s="27">
        <v>1.1395</v>
      </c>
      <c r="G353" s="27">
        <v>0.78998000000000002</v>
      </c>
      <c r="H353" s="27">
        <v>1.1052999999999999</v>
      </c>
      <c r="I353" s="162">
        <v>9.3330000000000002</v>
      </c>
      <c r="J353" s="162">
        <v>1.5544</v>
      </c>
      <c r="L353" s="101">
        <f t="shared" si="83"/>
        <v>2.8043134669292809E-3</v>
      </c>
      <c r="M353" s="101">
        <f t="shared" si="84"/>
        <v>-1.8752222818110426E-3</v>
      </c>
      <c r="N353" s="101">
        <f t="shared" si="85"/>
        <v>1.5368623917273033E-3</v>
      </c>
      <c r="O353" s="101">
        <f t="shared" si="86"/>
        <v>1.9588644853329716E-3</v>
      </c>
      <c r="P353" s="101">
        <f t="shared" si="87"/>
        <v>-2.7701741019816625E-3</v>
      </c>
      <c r="R353" s="104">
        <f t="shared" si="76"/>
        <v>12860.605409914988</v>
      </c>
      <c r="S353" s="104">
        <f t="shared" si="77"/>
        <v>9511.0628226611952</v>
      </c>
      <c r="T353" s="104">
        <f t="shared" si="78"/>
        <v>3677.3326754712439</v>
      </c>
      <c r="U353" s="104">
        <f t="shared" si="79"/>
        <v>8957.948623515922</v>
      </c>
      <c r="V353" s="104">
        <f t="shared" si="80"/>
        <v>15343.724662351186</v>
      </c>
      <c r="W353" s="104">
        <f t="shared" si="88"/>
        <v>50350.674193914529</v>
      </c>
    </row>
    <row r="354" spans="1:23" ht="13.8">
      <c r="A354" s="4"/>
      <c r="B354" s="7">
        <f t="shared" si="81"/>
        <v>1</v>
      </c>
      <c r="C354" s="32">
        <f t="shared" si="75"/>
        <v>42500</v>
      </c>
      <c r="D354" s="31">
        <f t="shared" si="82"/>
        <v>346</v>
      </c>
      <c r="E354" s="115">
        <v>42500</v>
      </c>
      <c r="F354" s="27">
        <v>1.1375</v>
      </c>
      <c r="G354" s="27">
        <v>0.78759999999999997</v>
      </c>
      <c r="H354" s="27">
        <v>1.1079000000000001</v>
      </c>
      <c r="I354" s="162">
        <v>9.3520000000000003</v>
      </c>
      <c r="J354" s="162">
        <v>1.5486</v>
      </c>
      <c r="L354" s="101">
        <f t="shared" si="83"/>
        <v>1.7566978606335054E-3</v>
      </c>
      <c r="M354" s="101">
        <f t="shared" si="84"/>
        <v>3.0172819199336984E-3</v>
      </c>
      <c r="N354" s="101">
        <f t="shared" si="85"/>
        <v>-2.3495402097176077E-3</v>
      </c>
      <c r="O354" s="101">
        <f t="shared" si="86"/>
        <v>-2.0337175861576389E-3</v>
      </c>
      <c r="P354" s="101">
        <f t="shared" si="87"/>
        <v>3.7383221106071581E-3</v>
      </c>
      <c r="R354" s="104">
        <f t="shared" si="76"/>
        <v>8056.2313295124486</v>
      </c>
      <c r="S354" s="104">
        <f t="shared" si="77"/>
        <v>-15303.549969795478</v>
      </c>
      <c r="T354" s="104">
        <f t="shared" si="78"/>
        <v>-5621.8702676545045</v>
      </c>
      <c r="U354" s="104">
        <f t="shared" si="79"/>
        <v>-9300.2541972392864</v>
      </c>
      <c r="V354" s="104">
        <f t="shared" si="80"/>
        <v>-20706.202228698581</v>
      </c>
      <c r="W354" s="104">
        <f t="shared" si="88"/>
        <v>-42875.6453338754</v>
      </c>
    </row>
    <row r="355" spans="1:23" ht="13.8">
      <c r="A355" s="4"/>
      <c r="B355" s="7">
        <f t="shared" si="81"/>
        <v>1</v>
      </c>
      <c r="C355" s="32">
        <f t="shared" si="75"/>
        <v>42501</v>
      </c>
      <c r="D355" s="31">
        <f t="shared" si="82"/>
        <v>347</v>
      </c>
      <c r="E355" s="115">
        <v>42501</v>
      </c>
      <c r="F355" s="27">
        <v>1.1409</v>
      </c>
      <c r="G355" s="27">
        <v>0.78957999999999995</v>
      </c>
      <c r="H355" s="27">
        <v>1.1099000000000001</v>
      </c>
      <c r="I355" s="162">
        <v>9.3475000000000001</v>
      </c>
      <c r="J355" s="162">
        <v>1.5474000000000001</v>
      </c>
      <c r="L355" s="101">
        <f t="shared" si="83"/>
        <v>-2.9845527772182053E-3</v>
      </c>
      <c r="M355" s="101">
        <f t="shared" si="84"/>
        <v>-2.5108117528612407E-3</v>
      </c>
      <c r="N355" s="101">
        <f t="shared" si="85"/>
        <v>-1.803589631306615E-3</v>
      </c>
      <c r="O355" s="101">
        <f t="shared" si="86"/>
        <v>4.8129630063555604E-4</v>
      </c>
      <c r="P355" s="101">
        <f t="shared" si="87"/>
        <v>7.7519383726899012E-4</v>
      </c>
      <c r="R355" s="104">
        <f t="shared" si="76"/>
        <v>-13687.18441982834</v>
      </c>
      <c r="S355" s="104">
        <f t="shared" si="77"/>
        <v>12734.750727405051</v>
      </c>
      <c r="T355" s="104">
        <f t="shared" si="78"/>
        <v>-4315.5451783101371</v>
      </c>
      <c r="U355" s="104">
        <f t="shared" si="79"/>
        <v>2200.9830522036955</v>
      </c>
      <c r="V355" s="104">
        <f t="shared" si="80"/>
        <v>-4293.7231961334655</v>
      </c>
      <c r="W355" s="104">
        <f t="shared" si="88"/>
        <v>-7360.7190146631956</v>
      </c>
    </row>
    <row r="356" spans="1:23" ht="13.8">
      <c r="A356" s="4"/>
      <c r="B356" s="7">
        <f t="shared" si="81"/>
        <v>1</v>
      </c>
      <c r="C356" s="32">
        <f t="shared" si="75"/>
        <v>42502</v>
      </c>
      <c r="D356" s="31">
        <f t="shared" si="82"/>
        <v>348</v>
      </c>
      <c r="E356" s="115">
        <v>42502</v>
      </c>
      <c r="F356" s="27">
        <v>1.1389</v>
      </c>
      <c r="G356" s="27">
        <v>0.78888000000000003</v>
      </c>
      <c r="H356" s="27">
        <v>1.1063000000000001</v>
      </c>
      <c r="I356" s="162">
        <v>9.2319999999999993</v>
      </c>
      <c r="J356" s="162">
        <v>1.5541</v>
      </c>
      <c r="L356" s="101">
        <f t="shared" si="83"/>
        <v>1.7545403220181402E-3</v>
      </c>
      <c r="M356" s="101">
        <f t="shared" si="84"/>
        <v>8.8694049375794676E-4</v>
      </c>
      <c r="N356" s="101">
        <f t="shared" si="85"/>
        <v>3.2488071170686393E-3</v>
      </c>
      <c r="O356" s="101">
        <f t="shared" si="86"/>
        <v>1.2433218103388169E-2</v>
      </c>
      <c r="P356" s="101">
        <f t="shared" si="87"/>
        <v>-4.3204968062120928E-3</v>
      </c>
      <c r="R356" s="104">
        <f t="shared" si="76"/>
        <v>8046.3368390726009</v>
      </c>
      <c r="S356" s="104">
        <f t="shared" si="77"/>
        <v>-4498.5316343121403</v>
      </c>
      <c r="T356" s="104">
        <f t="shared" si="78"/>
        <v>7773.5941956863699</v>
      </c>
      <c r="U356" s="104">
        <f t="shared" si="79"/>
        <v>56857.495671114462</v>
      </c>
      <c r="V356" s="104">
        <f t="shared" si="80"/>
        <v>23930.811190409742</v>
      </c>
      <c r="W356" s="104">
        <f t="shared" si="88"/>
        <v>92109.706261971034</v>
      </c>
    </row>
    <row r="357" spans="1:23" ht="13.8">
      <c r="A357" s="4"/>
      <c r="B357" s="7">
        <f t="shared" si="81"/>
        <v>1</v>
      </c>
      <c r="C357" s="32">
        <f t="shared" si="75"/>
        <v>42503</v>
      </c>
      <c r="D357" s="31">
        <f t="shared" si="82"/>
        <v>349</v>
      </c>
      <c r="E357" s="115">
        <v>42503</v>
      </c>
      <c r="F357" s="27">
        <v>1.1348</v>
      </c>
      <c r="G357" s="27">
        <v>0.78757999999999995</v>
      </c>
      <c r="H357" s="27">
        <v>1.1024</v>
      </c>
      <c r="I357" s="162">
        <v>9.2677999999999994</v>
      </c>
      <c r="J357" s="162">
        <v>1.5579000000000001</v>
      </c>
      <c r="L357" s="101">
        <f t="shared" si="83"/>
        <v>3.606460345609127E-3</v>
      </c>
      <c r="M357" s="101">
        <f t="shared" si="84"/>
        <v>1.6492651823387856E-3</v>
      </c>
      <c r="N357" s="101">
        <f t="shared" si="85"/>
        <v>3.5314927814711593E-3</v>
      </c>
      <c r="O357" s="101">
        <f t="shared" si="86"/>
        <v>-3.8703169427121271E-3</v>
      </c>
      <c r="P357" s="101">
        <f t="shared" si="87"/>
        <v>-2.4421605968166804E-3</v>
      </c>
      <c r="R357" s="104">
        <f t="shared" si="76"/>
        <v>16539.257817768863</v>
      </c>
      <c r="S357" s="104">
        <f t="shared" si="77"/>
        <v>-8365.0161970678801</v>
      </c>
      <c r="T357" s="104">
        <f t="shared" si="78"/>
        <v>8449.9912733885194</v>
      </c>
      <c r="U357" s="104">
        <f t="shared" si="79"/>
        <v>-17699.080558727452</v>
      </c>
      <c r="V357" s="104">
        <f t="shared" si="80"/>
        <v>13526.889790787034</v>
      </c>
      <c r="W357" s="104">
        <f t="shared" si="88"/>
        <v>12452.042126149085</v>
      </c>
    </row>
    <row r="358" spans="1:23" ht="13.8">
      <c r="A358" s="4"/>
      <c r="B358" s="7">
        <f t="shared" si="81"/>
        <v>3</v>
      </c>
      <c r="C358" s="32">
        <f t="shared" si="75"/>
        <v>42506</v>
      </c>
      <c r="D358" s="31">
        <f t="shared" si="82"/>
        <v>350</v>
      </c>
      <c r="E358" s="115">
        <v>42506</v>
      </c>
      <c r="F358" s="27">
        <v>1.1324000000000001</v>
      </c>
      <c r="G358" s="27">
        <v>0.78800000000000003</v>
      </c>
      <c r="H358" s="27">
        <v>1.1059000000000001</v>
      </c>
      <c r="I358" s="162">
        <v>9.2370000000000001</v>
      </c>
      <c r="J358" s="162">
        <v>1.5526</v>
      </c>
      <c r="L358" s="101">
        <f t="shared" si="83"/>
        <v>2.1171496969517095E-3</v>
      </c>
      <c r="M358" s="101">
        <f t="shared" si="84"/>
        <v>-5.3313701614426067E-4</v>
      </c>
      <c r="N358" s="101">
        <f t="shared" si="85"/>
        <v>-3.1698618219202853E-3</v>
      </c>
      <c r="O358" s="101">
        <f t="shared" si="86"/>
        <v>3.3288690979827932E-3</v>
      </c>
      <c r="P358" s="101">
        <f t="shared" si="87"/>
        <v>3.4078155468029664E-3</v>
      </c>
      <c r="R358" s="104">
        <f t="shared" si="76"/>
        <v>9709.2665164966238</v>
      </c>
      <c r="S358" s="104">
        <f t="shared" si="77"/>
        <v>2704.0525823621529</v>
      </c>
      <c r="T358" s="104">
        <f t="shared" si="78"/>
        <v>-7584.6975742409832</v>
      </c>
      <c r="U358" s="104">
        <f t="shared" si="79"/>
        <v>15223.022612036799</v>
      </c>
      <c r="V358" s="104">
        <f t="shared" si="80"/>
        <v>-18875.558548041976</v>
      </c>
      <c r="W358" s="104">
        <f t="shared" si="88"/>
        <v>1176.0855886126155</v>
      </c>
    </row>
    <row r="359" spans="1:23" ht="13.8">
      <c r="A359" s="4"/>
      <c r="B359" s="7">
        <f t="shared" si="81"/>
        <v>1</v>
      </c>
      <c r="C359" s="32">
        <f t="shared" si="75"/>
        <v>42507</v>
      </c>
      <c r="D359" s="31">
        <f t="shared" si="82"/>
        <v>351</v>
      </c>
      <c r="E359" s="115">
        <v>42507</v>
      </c>
      <c r="F359" s="27">
        <v>1.1317999999999999</v>
      </c>
      <c r="G359" s="27">
        <v>0.78149999999999997</v>
      </c>
      <c r="H359" s="27">
        <v>1.1080000000000001</v>
      </c>
      <c r="I359" s="162">
        <v>9.2558000000000007</v>
      </c>
      <c r="J359" s="162">
        <v>1.5457000000000001</v>
      </c>
      <c r="L359" s="101">
        <f t="shared" si="83"/>
        <v>5.2998852932126218E-4</v>
      </c>
      <c r="M359" s="101">
        <f t="shared" si="84"/>
        <v>8.2829399963478337E-3</v>
      </c>
      <c r="N359" s="101">
        <f t="shared" si="85"/>
        <v>-1.8971052259148416E-3</v>
      </c>
      <c r="O359" s="101">
        <f t="shared" si="86"/>
        <v>-2.0332244415775845E-3</v>
      </c>
      <c r="P359" s="101">
        <f t="shared" si="87"/>
        <v>4.4540628133069712E-3</v>
      </c>
      <c r="R359" s="104">
        <f t="shared" si="76"/>
        <v>2430.5319029992011</v>
      </c>
      <c r="S359" s="104">
        <f t="shared" si="77"/>
        <v>-42010.786361558166</v>
      </c>
      <c r="T359" s="104">
        <f t="shared" si="78"/>
        <v>-4539.3049329700534</v>
      </c>
      <c r="U359" s="104">
        <f t="shared" si="79"/>
        <v>-9297.9990316343319</v>
      </c>
      <c r="V359" s="104">
        <f t="shared" si="80"/>
        <v>-24670.62030047521</v>
      </c>
      <c r="W359" s="104">
        <f t="shared" si="88"/>
        <v>-78088.178723638557</v>
      </c>
    </row>
    <row r="360" spans="1:23" ht="13.8">
      <c r="A360" s="4"/>
      <c r="B360" s="7">
        <f t="shared" si="81"/>
        <v>1</v>
      </c>
      <c r="C360" s="32">
        <f t="shared" si="75"/>
        <v>42508</v>
      </c>
      <c r="D360" s="31">
        <f t="shared" si="82"/>
        <v>352</v>
      </c>
      <c r="E360" s="115">
        <v>42508</v>
      </c>
      <c r="F360" s="27">
        <v>1.1278999999999999</v>
      </c>
      <c r="G360" s="27">
        <v>0.77485000000000004</v>
      </c>
      <c r="H360" s="27">
        <v>1.1086</v>
      </c>
      <c r="I360" s="162">
        <v>9.2784999999999993</v>
      </c>
      <c r="J360" s="162">
        <v>1.5521</v>
      </c>
      <c r="L360" s="101">
        <f t="shared" si="83"/>
        <v>3.4517890625523993E-3</v>
      </c>
      <c r="M360" s="101">
        <f t="shared" si="84"/>
        <v>8.5456876281871843E-3</v>
      </c>
      <c r="N360" s="101">
        <f t="shared" si="85"/>
        <v>-5.413696784751041E-4</v>
      </c>
      <c r="O360" s="101">
        <f t="shared" si="86"/>
        <v>-2.4495137502057894E-3</v>
      </c>
      <c r="P360" s="101">
        <f t="shared" si="87"/>
        <v>-4.1319704988659316E-3</v>
      </c>
      <c r="R360" s="104">
        <f t="shared" si="76"/>
        <v>15829.933998197444</v>
      </c>
      <c r="S360" s="104">
        <f t="shared" si="77"/>
        <v>-43343.433300093922</v>
      </c>
      <c r="T360" s="104">
        <f t="shared" si="78"/>
        <v>-1295.3641255599825</v>
      </c>
      <c r="U360" s="104">
        <f t="shared" si="79"/>
        <v>-11201.703074018122</v>
      </c>
      <c r="V360" s="104">
        <f t="shared" si="80"/>
        <v>22886.582327877244</v>
      </c>
      <c r="W360" s="104">
        <f t="shared" si="88"/>
        <v>-17123.984173597339</v>
      </c>
    </row>
    <row r="361" spans="1:23" ht="13.8">
      <c r="A361" s="4"/>
      <c r="B361" s="7">
        <f t="shared" si="81"/>
        <v>1</v>
      </c>
      <c r="C361" s="32">
        <f t="shared" si="75"/>
        <v>42509</v>
      </c>
      <c r="D361" s="31">
        <f t="shared" si="82"/>
        <v>353</v>
      </c>
      <c r="E361" s="115">
        <v>42509</v>
      </c>
      <c r="F361" s="27">
        <v>1.1196999999999999</v>
      </c>
      <c r="G361" s="27">
        <v>0.76585000000000003</v>
      </c>
      <c r="H361" s="27">
        <v>1.1089</v>
      </c>
      <c r="I361" s="162">
        <v>9.3592999999999993</v>
      </c>
      <c r="J361" s="162">
        <v>1.5563</v>
      </c>
      <c r="L361" s="101">
        <f t="shared" si="83"/>
        <v>7.2967043797198417E-3</v>
      </c>
      <c r="M361" s="101">
        <f t="shared" si="84"/>
        <v>1.1683134122780936E-2</v>
      </c>
      <c r="N361" s="101">
        <f t="shared" si="85"/>
        <v>-2.7057497346578432E-4</v>
      </c>
      <c r="O361" s="101">
        <f t="shared" si="86"/>
        <v>-8.670605565821261E-3</v>
      </c>
      <c r="P361" s="101">
        <f t="shared" si="87"/>
        <v>-2.7023565538254247E-3</v>
      </c>
      <c r="R361" s="104">
        <f t="shared" si="76"/>
        <v>33462.748343583029</v>
      </c>
      <c r="S361" s="104">
        <f t="shared" si="77"/>
        <v>-59256.453853582738</v>
      </c>
      <c r="T361" s="104">
        <f t="shared" si="78"/>
        <v>-647.41918108374307</v>
      </c>
      <c r="U361" s="104">
        <f t="shared" si="79"/>
        <v>-39650.950729343291</v>
      </c>
      <c r="V361" s="104">
        <f t="shared" si="80"/>
        <v>14968.089865447744</v>
      </c>
      <c r="W361" s="104">
        <f t="shared" si="88"/>
        <v>-51123.985554979001</v>
      </c>
    </row>
    <row r="362" spans="1:23" ht="13.8">
      <c r="A362" s="4"/>
      <c r="B362" s="7">
        <f t="shared" si="81"/>
        <v>1</v>
      </c>
      <c r="C362" s="32">
        <f t="shared" si="75"/>
        <v>42510</v>
      </c>
      <c r="D362" s="31">
        <f t="shared" si="82"/>
        <v>354</v>
      </c>
      <c r="E362" s="115">
        <v>42510</v>
      </c>
      <c r="F362" s="27">
        <v>1.1218999999999999</v>
      </c>
      <c r="G362" s="27">
        <v>0.77007999999999999</v>
      </c>
      <c r="H362" s="27">
        <v>1.1123000000000001</v>
      </c>
      <c r="I362" s="162">
        <v>9.3354999999999997</v>
      </c>
      <c r="J362" s="162">
        <v>1.5519000000000001</v>
      </c>
      <c r="L362" s="101">
        <f t="shared" si="83"/>
        <v>-1.9628842847677149E-3</v>
      </c>
      <c r="M362" s="101">
        <f t="shared" si="84"/>
        <v>-5.5080774442361931E-3</v>
      </c>
      <c r="N362" s="101">
        <f t="shared" si="85"/>
        <v>-3.0614106388134527E-3</v>
      </c>
      <c r="O362" s="101">
        <f t="shared" si="86"/>
        <v>2.5461639448242372E-3</v>
      </c>
      <c r="P362" s="101">
        <f t="shared" si="87"/>
        <v>2.8312225333852934E-3</v>
      </c>
      <c r="R362" s="104">
        <f t="shared" si="76"/>
        <v>-9001.804024199475</v>
      </c>
      <c r="S362" s="104">
        <f t="shared" si="77"/>
        <v>27936.779075395185</v>
      </c>
      <c r="T362" s="104">
        <f t="shared" si="78"/>
        <v>-7325.2006397860778</v>
      </c>
      <c r="U362" s="104">
        <f t="shared" si="79"/>
        <v>11643.687440127911</v>
      </c>
      <c r="V362" s="104">
        <f t="shared" si="80"/>
        <v>-15681.865980564964</v>
      </c>
      <c r="W362" s="104">
        <f t="shared" si="88"/>
        <v>7571.5958709725764</v>
      </c>
    </row>
    <row r="363" spans="1:23" ht="13.8">
      <c r="A363" s="4"/>
      <c r="B363" s="7">
        <f t="shared" si="81"/>
        <v>3</v>
      </c>
      <c r="C363" s="32">
        <f t="shared" si="75"/>
        <v>42513</v>
      </c>
      <c r="D363" s="31">
        <f t="shared" si="82"/>
        <v>355</v>
      </c>
      <c r="E363" s="115">
        <v>42513</v>
      </c>
      <c r="F363" s="27">
        <v>1.1214999999999999</v>
      </c>
      <c r="G363" s="27">
        <v>0.77442999999999995</v>
      </c>
      <c r="H363" s="27">
        <v>1.1105</v>
      </c>
      <c r="I363" s="162">
        <v>9.3658000000000001</v>
      </c>
      <c r="J363" s="162">
        <v>1.5542</v>
      </c>
      <c r="L363" s="101">
        <f t="shared" si="83"/>
        <v>3.5660159065600757E-4</v>
      </c>
      <c r="M363" s="101">
        <f t="shared" si="84"/>
        <v>-5.6328693266278294E-3</v>
      </c>
      <c r="N363" s="101">
        <f t="shared" si="85"/>
        <v>1.6195792635015345E-3</v>
      </c>
      <c r="O363" s="101">
        <f t="shared" si="86"/>
        <v>-3.2404192770873015E-3</v>
      </c>
      <c r="P363" s="101">
        <f t="shared" si="87"/>
        <v>-1.4809570975626853E-3</v>
      </c>
      <c r="R363" s="104">
        <f t="shared" si="76"/>
        <v>1635.3779276311527</v>
      </c>
      <c r="S363" s="104">
        <f t="shared" si="77"/>
        <v>28569.71920451882</v>
      </c>
      <c r="T363" s="104">
        <f t="shared" si="78"/>
        <v>3875.2537496191221</v>
      </c>
      <c r="U363" s="104">
        <f t="shared" si="79"/>
        <v>-14818.538811715962</v>
      </c>
      <c r="V363" s="104">
        <f t="shared" si="80"/>
        <v>8202.8771857701195</v>
      </c>
      <c r="W363" s="104">
        <f t="shared" si="88"/>
        <v>27464.689255823258</v>
      </c>
    </row>
    <row r="364" spans="1:23" ht="13.8">
      <c r="A364" s="4"/>
      <c r="B364" s="7">
        <f t="shared" si="81"/>
        <v>1</v>
      </c>
      <c r="C364" s="32">
        <f t="shared" si="75"/>
        <v>42514</v>
      </c>
      <c r="D364" s="31">
        <f t="shared" si="82"/>
        <v>356</v>
      </c>
      <c r="E364" s="115">
        <v>42514</v>
      </c>
      <c r="F364" s="27">
        <v>1.1168</v>
      </c>
      <c r="G364" s="27">
        <v>0.76512999999999998</v>
      </c>
      <c r="H364" s="27">
        <v>1.1079000000000001</v>
      </c>
      <c r="I364" s="162">
        <v>9.3354999999999997</v>
      </c>
      <c r="J364" s="162">
        <v>1.5597000000000001</v>
      </c>
      <c r="L364" s="101">
        <f t="shared" si="83"/>
        <v>4.1996219521548833E-3</v>
      </c>
      <c r="M364" s="101">
        <f t="shared" si="84"/>
        <v>1.2081520851623761E-2</v>
      </c>
      <c r="N364" s="101">
        <f t="shared" si="85"/>
        <v>2.3440328078549229E-3</v>
      </c>
      <c r="O364" s="101">
        <f t="shared" si="86"/>
        <v>3.2404192770872859E-3</v>
      </c>
      <c r="P364" s="101">
        <f t="shared" si="87"/>
        <v>-3.5325512826380242E-3</v>
      </c>
      <c r="R364" s="104">
        <f t="shared" si="76"/>
        <v>19259.501990204168</v>
      </c>
      <c r="S364" s="104">
        <f t="shared" si="77"/>
        <v>-61277.057620128857</v>
      </c>
      <c r="T364" s="104">
        <f t="shared" si="78"/>
        <v>5608.6924132573786</v>
      </c>
      <c r="U364" s="104">
        <f t="shared" si="79"/>
        <v>14818.538811715891</v>
      </c>
      <c r="V364" s="104">
        <f t="shared" si="80"/>
        <v>19566.457645264698</v>
      </c>
      <c r="W364" s="104">
        <f t="shared" si="88"/>
        <v>-2023.8667596867235</v>
      </c>
    </row>
    <row r="365" spans="1:23" ht="13.8">
      <c r="A365" s="4"/>
      <c r="B365" s="7">
        <f t="shared" si="81"/>
        <v>1</v>
      </c>
      <c r="C365" s="32">
        <f t="shared" si="75"/>
        <v>42515</v>
      </c>
      <c r="D365" s="31">
        <f t="shared" si="82"/>
        <v>357</v>
      </c>
      <c r="E365" s="115">
        <v>42515</v>
      </c>
      <c r="F365" s="27">
        <v>1.1146</v>
      </c>
      <c r="G365" s="27">
        <v>0.75924999999999998</v>
      </c>
      <c r="H365" s="27">
        <v>1.1049</v>
      </c>
      <c r="I365" s="162">
        <v>9.2944999999999993</v>
      </c>
      <c r="J365" s="162">
        <v>1.5475000000000001</v>
      </c>
      <c r="L365" s="101">
        <f t="shared" si="83"/>
        <v>1.9718568726720983E-3</v>
      </c>
      <c r="M365" s="101">
        <f t="shared" si="84"/>
        <v>7.7146501039451459E-3</v>
      </c>
      <c r="N365" s="101">
        <f t="shared" si="85"/>
        <v>2.7114984074980953E-3</v>
      </c>
      <c r="O365" s="101">
        <f t="shared" si="86"/>
        <v>4.4015100581918194E-3</v>
      </c>
      <c r="P365" s="101">
        <f t="shared" si="87"/>
        <v>7.8527694990285953E-3</v>
      </c>
      <c r="R365" s="104">
        <f t="shared" si="76"/>
        <v>9042.9523886404895</v>
      </c>
      <c r="S365" s="104">
        <f t="shared" si="77"/>
        <v>-39128.439601628845</v>
      </c>
      <c r="T365" s="104">
        <f t="shared" si="78"/>
        <v>6487.9469671805391</v>
      </c>
      <c r="U365" s="104">
        <f t="shared" si="79"/>
        <v>20128.243307483703</v>
      </c>
      <c r="V365" s="104">
        <f t="shared" si="80"/>
        <v>-43495.725753774961</v>
      </c>
      <c r="W365" s="104">
        <f t="shared" si="88"/>
        <v>-46965.022692099075</v>
      </c>
    </row>
    <row r="366" spans="1:23" ht="13.8">
      <c r="A366" s="4"/>
      <c r="B366" s="7">
        <f t="shared" si="81"/>
        <v>1</v>
      </c>
      <c r="C366" s="32">
        <f t="shared" si="75"/>
        <v>42516</v>
      </c>
      <c r="D366" s="31">
        <f t="shared" si="82"/>
        <v>358</v>
      </c>
      <c r="E366" s="115">
        <v>42516</v>
      </c>
      <c r="F366" s="27">
        <v>1.1168</v>
      </c>
      <c r="G366" s="27">
        <v>0.75970000000000004</v>
      </c>
      <c r="H366" s="27">
        <v>1.1074999999999999</v>
      </c>
      <c r="I366" s="162">
        <v>9.2469999999999999</v>
      </c>
      <c r="J366" s="162">
        <v>1.5481</v>
      </c>
      <c r="L366" s="101">
        <f t="shared" si="83"/>
        <v>-1.9718568726720268E-3</v>
      </c>
      <c r="M366" s="101">
        <f t="shared" si="84"/>
        <v>-5.9251458331785684E-4</v>
      </c>
      <c r="N366" s="101">
        <f t="shared" si="85"/>
        <v>-2.3503898001613339E-3</v>
      </c>
      <c r="O366" s="101">
        <f t="shared" si="86"/>
        <v>5.1236527695601069E-3</v>
      </c>
      <c r="P366" s="101">
        <f t="shared" si="87"/>
        <v>-3.8764698766861037E-4</v>
      </c>
      <c r="R366" s="104">
        <f t="shared" si="76"/>
        <v>-9042.9523886401621</v>
      </c>
      <c r="S366" s="104">
        <f t="shared" si="77"/>
        <v>3005.2135578489861</v>
      </c>
      <c r="T366" s="104">
        <f t="shared" si="78"/>
        <v>-5623.9031280565159</v>
      </c>
      <c r="U366" s="104">
        <f t="shared" si="79"/>
        <v>23430.624536874366</v>
      </c>
      <c r="V366" s="104">
        <f t="shared" si="80"/>
        <v>2147.1389255722588</v>
      </c>
      <c r="W366" s="104">
        <f t="shared" si="88"/>
        <v>13916.121503598932</v>
      </c>
    </row>
    <row r="367" spans="1:23" ht="13.8">
      <c r="A367" s="4"/>
      <c r="B367" s="7">
        <f t="shared" si="81"/>
        <v>1</v>
      </c>
      <c r="C367" s="32">
        <f t="shared" si="75"/>
        <v>42517</v>
      </c>
      <c r="D367" s="31">
        <f t="shared" si="82"/>
        <v>359</v>
      </c>
      <c r="E367" s="115">
        <v>42517</v>
      </c>
      <c r="F367" s="27">
        <v>1.1168</v>
      </c>
      <c r="G367" s="27">
        <v>0.76244999999999996</v>
      </c>
      <c r="H367" s="27">
        <v>1.1068</v>
      </c>
      <c r="I367" s="162">
        <v>9.282</v>
      </c>
      <c r="J367" s="162">
        <v>1.5483</v>
      </c>
      <c r="L367" s="101">
        <f t="shared" si="83"/>
        <v>0</v>
      </c>
      <c r="M367" s="101">
        <f t="shared" si="84"/>
        <v>-3.6133140518451652E-3</v>
      </c>
      <c r="N367" s="101">
        <f t="shared" si="85"/>
        <v>6.3225400651968882E-4</v>
      </c>
      <c r="O367" s="101">
        <f t="shared" si="86"/>
        <v>-3.7778662234824846E-3</v>
      </c>
      <c r="P367" s="101">
        <f t="shared" si="87"/>
        <v>-1.2918227637137491E-4</v>
      </c>
      <c r="R367" s="104">
        <f t="shared" si="76"/>
        <v>0</v>
      </c>
      <c r="S367" s="104">
        <f t="shared" si="77"/>
        <v>18326.60441295182</v>
      </c>
      <c r="T367" s="104">
        <f t="shared" si="78"/>
        <v>1512.8279082679276</v>
      </c>
      <c r="U367" s="104">
        <f t="shared" si="79"/>
        <v>-17276.300525056333</v>
      </c>
      <c r="V367" s="104">
        <f t="shared" si="80"/>
        <v>715.52805236327822</v>
      </c>
      <c r="W367" s="104">
        <f t="shared" si="88"/>
        <v>3278.6598485266941</v>
      </c>
    </row>
    <row r="368" spans="1:23" ht="13.8">
      <c r="A368" s="4"/>
      <c r="B368" s="7">
        <f t="shared" si="81"/>
        <v>3</v>
      </c>
      <c r="C368" s="32">
        <f t="shared" si="75"/>
        <v>42520</v>
      </c>
      <c r="D368" s="31">
        <f t="shared" si="82"/>
        <v>360</v>
      </c>
      <c r="E368" s="115">
        <v>42520</v>
      </c>
      <c r="F368" s="27">
        <v>1.1138999999999999</v>
      </c>
      <c r="G368" s="27">
        <v>0.76124999999999998</v>
      </c>
      <c r="H368" s="27">
        <v>1.1057999999999999</v>
      </c>
      <c r="I368" s="162">
        <v>9.3025000000000002</v>
      </c>
      <c r="J368" s="162">
        <v>1.5504</v>
      </c>
      <c r="L368" s="101">
        <f t="shared" si="83"/>
        <v>2.6000821569640664E-3</v>
      </c>
      <c r="M368" s="101">
        <f t="shared" si="84"/>
        <v>1.5751135369143528E-3</v>
      </c>
      <c r="N368" s="101">
        <f t="shared" si="85"/>
        <v>9.0391400893830877E-4</v>
      </c>
      <c r="O368" s="101">
        <f t="shared" si="86"/>
        <v>-2.2061404196564677E-3</v>
      </c>
      <c r="P368" s="101">
        <f t="shared" si="87"/>
        <v>-1.3554073137105889E-3</v>
      </c>
      <c r="R368" s="104">
        <f t="shared" si="76"/>
        <v>11923.998885435141</v>
      </c>
      <c r="S368" s="104">
        <f t="shared" si="77"/>
        <v>-7988.9216055753159</v>
      </c>
      <c r="T368" s="104">
        <f t="shared" si="78"/>
        <v>2162.8432960410737</v>
      </c>
      <c r="U368" s="104">
        <f t="shared" si="79"/>
        <v>-10088.749213391975</v>
      </c>
      <c r="V368" s="104">
        <f t="shared" si="80"/>
        <v>7507.469155832142</v>
      </c>
      <c r="W368" s="104">
        <f t="shared" si="88"/>
        <v>3516.6405183410661</v>
      </c>
    </row>
    <row r="369" spans="1:23" ht="13.8">
      <c r="A369" s="4"/>
      <c r="B369" s="7">
        <f t="shared" si="81"/>
        <v>1</v>
      </c>
      <c r="C369" s="32">
        <f t="shared" si="75"/>
        <v>42521</v>
      </c>
      <c r="D369" s="31">
        <f t="shared" si="82"/>
        <v>361</v>
      </c>
      <c r="E369" s="115">
        <v>42521</v>
      </c>
      <c r="F369" s="27">
        <v>1.1153999999999999</v>
      </c>
      <c r="G369" s="27">
        <v>0.76185000000000003</v>
      </c>
      <c r="H369" s="27">
        <v>1.1044</v>
      </c>
      <c r="I369" s="162">
        <v>9.32</v>
      </c>
      <c r="J369" s="162">
        <v>1.5366</v>
      </c>
      <c r="L369" s="101">
        <f t="shared" si="83"/>
        <v>-1.3457141043092717E-3</v>
      </c>
      <c r="M369" s="101">
        <f t="shared" si="84"/>
        <v>-7.8786689125701916E-4</v>
      </c>
      <c r="N369" s="101">
        <f t="shared" si="85"/>
        <v>1.2668538478330109E-3</v>
      </c>
      <c r="O369" s="101">
        <f t="shared" si="86"/>
        <v>-1.8794474588592739E-3</v>
      </c>
      <c r="P369" s="101">
        <f t="shared" si="87"/>
        <v>8.9407787029671757E-3</v>
      </c>
      <c r="R369" s="104">
        <f t="shared" si="76"/>
        <v>-6171.4563276086001</v>
      </c>
      <c r="S369" s="104">
        <f t="shared" si="77"/>
        <v>3996.0337349465035</v>
      </c>
      <c r="T369" s="104">
        <f t="shared" si="78"/>
        <v>3031.2688206566659</v>
      </c>
      <c r="U369" s="104">
        <f t="shared" si="79"/>
        <v>-8594.772074902934</v>
      </c>
      <c r="V369" s="104">
        <f t="shared" si="80"/>
        <v>-49522.102811951641</v>
      </c>
      <c r="W369" s="104">
        <f t="shared" si="88"/>
        <v>-57261.028658860007</v>
      </c>
    </row>
    <row r="370" spans="1:23" ht="13.8">
      <c r="A370" s="4"/>
      <c r="B370" s="7">
        <f t="shared" si="81"/>
        <v>1</v>
      </c>
      <c r="C370" s="32">
        <f t="shared" si="75"/>
        <v>42522</v>
      </c>
      <c r="D370" s="31">
        <f t="shared" si="82"/>
        <v>362</v>
      </c>
      <c r="E370" s="115">
        <v>42522</v>
      </c>
      <c r="F370" s="27">
        <v>1.1173999999999999</v>
      </c>
      <c r="G370" s="27">
        <v>0.77358000000000005</v>
      </c>
      <c r="H370" s="27">
        <v>1.1054999999999999</v>
      </c>
      <c r="I370" s="162">
        <v>9.3082999999999991</v>
      </c>
      <c r="J370" s="162">
        <v>1.5369999999999999</v>
      </c>
      <c r="L370" s="101">
        <f t="shared" si="83"/>
        <v>-1.7914730695950266E-3</v>
      </c>
      <c r="M370" s="101">
        <f t="shared" si="84"/>
        <v>-1.5279404735437575E-2</v>
      </c>
      <c r="N370" s="101">
        <f t="shared" si="85"/>
        <v>-9.9552024150148261E-4</v>
      </c>
      <c r="O370" s="101">
        <f t="shared" si="86"/>
        <v>1.256153437347957E-3</v>
      </c>
      <c r="P370" s="101">
        <f t="shared" si="87"/>
        <v>-2.6028110506122888E-4</v>
      </c>
      <c r="R370" s="104">
        <f t="shared" si="76"/>
        <v>-8215.7107335717883</v>
      </c>
      <c r="S370" s="104">
        <f t="shared" si="77"/>
        <v>77496.614530019375</v>
      </c>
      <c r="T370" s="104">
        <f t="shared" si="78"/>
        <v>-2382.0344182226554</v>
      </c>
      <c r="U370" s="104">
        <f t="shared" si="79"/>
        <v>5744.4289991827554</v>
      </c>
      <c r="V370" s="104">
        <f t="shared" si="80"/>
        <v>1441.6717014338885</v>
      </c>
      <c r="W370" s="104">
        <f t="shared" si="88"/>
        <v>74084.970078841579</v>
      </c>
    </row>
    <row r="371" spans="1:23" ht="13.8">
      <c r="A371" s="4"/>
      <c r="B371" s="7">
        <f t="shared" si="81"/>
        <v>1</v>
      </c>
      <c r="C371" s="32">
        <f t="shared" si="75"/>
        <v>42523</v>
      </c>
      <c r="D371" s="31">
        <f t="shared" si="82"/>
        <v>363</v>
      </c>
      <c r="E371" s="115">
        <v>42523</v>
      </c>
      <c r="F371" s="27">
        <v>1.1188</v>
      </c>
      <c r="G371" s="27">
        <v>0.77334999999999998</v>
      </c>
      <c r="H371" s="27">
        <v>1.1062000000000001</v>
      </c>
      <c r="I371" s="162">
        <v>9.3360000000000003</v>
      </c>
      <c r="J371" s="162">
        <v>1.5516000000000001</v>
      </c>
      <c r="L371" s="101">
        <f t="shared" si="83"/>
        <v>-1.2521243027563567E-3</v>
      </c>
      <c r="M371" s="101">
        <f t="shared" si="84"/>
        <v>2.9736316665247413E-4</v>
      </c>
      <c r="N371" s="101">
        <f t="shared" si="85"/>
        <v>-6.329972630767565E-4</v>
      </c>
      <c r="O371" s="101">
        <f t="shared" si="86"/>
        <v>-2.9714197241030279E-3</v>
      </c>
      <c r="P371" s="101">
        <f t="shared" si="87"/>
        <v>-9.4541920272163838E-3</v>
      </c>
      <c r="R371" s="104">
        <f t="shared" si="76"/>
        <v>-5742.252701709298</v>
      </c>
      <c r="S371" s="104">
        <f t="shared" si="77"/>
        <v>-1508.2157388006872</v>
      </c>
      <c r="T371" s="104">
        <f t="shared" si="78"/>
        <v>-1514.6063379037073</v>
      </c>
      <c r="U371" s="104">
        <f t="shared" si="79"/>
        <v>-13588.395433537216</v>
      </c>
      <c r="V371" s="104">
        <f t="shared" si="80"/>
        <v>52365.849231942695</v>
      </c>
      <c r="W371" s="104">
        <f t="shared" si="88"/>
        <v>30012.379019991786</v>
      </c>
    </row>
    <row r="372" spans="1:23" ht="13.8">
      <c r="A372" s="4"/>
      <c r="B372" s="7">
        <f t="shared" si="81"/>
        <v>1</v>
      </c>
      <c r="C372" s="32">
        <f t="shared" si="75"/>
        <v>42524</v>
      </c>
      <c r="D372" s="31">
        <f t="shared" si="82"/>
        <v>364</v>
      </c>
      <c r="E372" s="115">
        <v>42524</v>
      </c>
      <c r="F372" s="27">
        <v>1.1153999999999999</v>
      </c>
      <c r="G372" s="27">
        <v>0.77285000000000004</v>
      </c>
      <c r="H372" s="27">
        <v>1.105</v>
      </c>
      <c r="I372" s="162">
        <v>9.2852999999999994</v>
      </c>
      <c r="J372" s="162">
        <v>1.5397000000000001</v>
      </c>
      <c r="L372" s="101">
        <f t="shared" si="83"/>
        <v>3.0435973723514035E-3</v>
      </c>
      <c r="M372" s="101">
        <f t="shared" si="84"/>
        <v>6.467468858211389E-4</v>
      </c>
      <c r="N372" s="101">
        <f t="shared" si="85"/>
        <v>1.0853836087246268E-3</v>
      </c>
      <c r="O372" s="101">
        <f t="shared" si="86"/>
        <v>5.4453905238423536E-3</v>
      </c>
      <c r="P372" s="101">
        <f t="shared" si="87"/>
        <v>7.6990643299390789E-3</v>
      </c>
      <c r="R372" s="104">
        <f t="shared" si="76"/>
        <v>13957.963435281179</v>
      </c>
      <c r="S372" s="104">
        <f t="shared" si="77"/>
        <v>-3280.2779281529311</v>
      </c>
      <c r="T372" s="104">
        <f t="shared" si="78"/>
        <v>2597.0552934788543</v>
      </c>
      <c r="U372" s="104">
        <f t="shared" si="79"/>
        <v>24901.941360822937</v>
      </c>
      <c r="V372" s="104">
        <f t="shared" si="80"/>
        <v>-42644.367786056413</v>
      </c>
      <c r="W372" s="104">
        <f t="shared" si="88"/>
        <v>-4467.6856246263706</v>
      </c>
    </row>
    <row r="373" spans="1:23" ht="13.8">
      <c r="A373" s="4"/>
      <c r="B373" s="7">
        <f t="shared" si="81"/>
        <v>3</v>
      </c>
      <c r="C373" s="32">
        <f t="shared" si="75"/>
        <v>42527</v>
      </c>
      <c r="D373" s="31">
        <f t="shared" si="82"/>
        <v>365</v>
      </c>
      <c r="E373" s="115">
        <v>42527</v>
      </c>
      <c r="F373" s="27">
        <v>1.1349</v>
      </c>
      <c r="G373" s="27">
        <v>0.78720000000000001</v>
      </c>
      <c r="H373" s="27">
        <v>1.1051</v>
      </c>
      <c r="I373" s="162">
        <v>9.2934999999999999</v>
      </c>
      <c r="J373" s="162">
        <v>1.5417000000000001</v>
      </c>
      <c r="L373" s="101">
        <f t="shared" si="83"/>
        <v>-1.7331456351639976E-2</v>
      </c>
      <c r="M373" s="101">
        <f t="shared" si="84"/>
        <v>-1.8397365139716057E-2</v>
      </c>
      <c r="N373" s="101">
        <f t="shared" si="85"/>
        <v>-9.0493642883333674E-5</v>
      </c>
      <c r="O373" s="101">
        <f t="shared" si="86"/>
        <v>-8.8272660585804875E-4</v>
      </c>
      <c r="P373" s="101">
        <f t="shared" si="87"/>
        <v>-1.298111430420515E-3</v>
      </c>
      <c r="R373" s="104">
        <f t="shared" si="76"/>
        <v>-79482.206231985212</v>
      </c>
      <c r="S373" s="104">
        <f t="shared" si="77"/>
        <v>93310.80230461352</v>
      </c>
      <c r="T373" s="104">
        <f t="shared" si="78"/>
        <v>-216.52896946960715</v>
      </c>
      <c r="U373" s="104">
        <f t="shared" si="79"/>
        <v>-4036.7364067774556</v>
      </c>
      <c r="V373" s="104">
        <f t="shared" si="80"/>
        <v>7190.1128362924392</v>
      </c>
      <c r="W373" s="104">
        <f t="shared" si="88"/>
        <v>16765.443532673686</v>
      </c>
    </row>
    <row r="374" spans="1:23" ht="13.8">
      <c r="A374" s="4"/>
      <c r="B374" s="7">
        <f t="shared" si="81"/>
        <v>1</v>
      </c>
      <c r="C374" s="32">
        <f t="shared" si="75"/>
        <v>42528</v>
      </c>
      <c r="D374" s="31">
        <f t="shared" si="82"/>
        <v>366</v>
      </c>
      <c r="E374" s="115">
        <v>42528</v>
      </c>
      <c r="F374" s="27">
        <v>1.1348</v>
      </c>
      <c r="G374" s="27">
        <v>0.77880000000000005</v>
      </c>
      <c r="H374" s="27">
        <v>1.0979000000000001</v>
      </c>
      <c r="I374" s="162">
        <v>9.2225000000000001</v>
      </c>
      <c r="J374" s="162">
        <v>1.526</v>
      </c>
      <c r="L374" s="101">
        <f t="shared" si="83"/>
        <v>8.8117372397000535E-5</v>
      </c>
      <c r="M374" s="101">
        <f t="shared" si="84"/>
        <v>1.0728072239999078E-2</v>
      </c>
      <c r="N374" s="101">
        <f t="shared" si="85"/>
        <v>6.5365643540496983E-3</v>
      </c>
      <c r="O374" s="101">
        <f t="shared" si="86"/>
        <v>7.6690805775769411E-3</v>
      </c>
      <c r="P374" s="101">
        <f t="shared" si="87"/>
        <v>1.0235770821891236E-2</v>
      </c>
      <c r="R374" s="104">
        <f t="shared" si="76"/>
        <v>404.10701924748014</v>
      </c>
      <c r="S374" s="104">
        <f t="shared" si="77"/>
        <v>-54412.41288053363</v>
      </c>
      <c r="T374" s="104">
        <f t="shared" si="78"/>
        <v>15640.386422268975</v>
      </c>
      <c r="U374" s="104">
        <f t="shared" si="79"/>
        <v>35070.945600333565</v>
      </c>
      <c r="V374" s="104">
        <f t="shared" si="80"/>
        <v>-56694.938085543792</v>
      </c>
      <c r="W374" s="104">
        <f t="shared" si="88"/>
        <v>-59991.911924227403</v>
      </c>
    </row>
    <row r="375" spans="1:23" ht="13.8">
      <c r="A375" s="4"/>
      <c r="B375" s="7">
        <f t="shared" si="81"/>
        <v>1</v>
      </c>
      <c r="C375" s="32">
        <f t="shared" si="75"/>
        <v>42529</v>
      </c>
      <c r="D375" s="31">
        <f t="shared" si="82"/>
        <v>367</v>
      </c>
      <c r="E375" s="115">
        <v>42529</v>
      </c>
      <c r="F375" s="27">
        <v>1.1377999999999999</v>
      </c>
      <c r="G375" s="27">
        <v>0.78047999999999995</v>
      </c>
      <c r="H375" s="27">
        <v>1.0942000000000001</v>
      </c>
      <c r="I375" s="162">
        <v>9.2055000000000007</v>
      </c>
      <c r="J375" s="162">
        <v>1.5227999999999999</v>
      </c>
      <c r="L375" s="101">
        <f t="shared" si="83"/>
        <v>-2.6401493818506041E-3</v>
      </c>
      <c r="M375" s="101">
        <f t="shared" si="84"/>
        <v>-2.1548415295107562E-3</v>
      </c>
      <c r="N375" s="101">
        <f t="shared" si="85"/>
        <v>3.3757616109611394E-3</v>
      </c>
      <c r="O375" s="101">
        <f t="shared" si="86"/>
        <v>1.8450189735692967E-3</v>
      </c>
      <c r="P375" s="101">
        <f t="shared" si="87"/>
        <v>2.0991873360601786E-3</v>
      </c>
      <c r="R375" s="104">
        <f t="shared" si="76"/>
        <v>-12107.747519534996</v>
      </c>
      <c r="S375" s="104">
        <f t="shared" si="77"/>
        <v>10929.282015710023</v>
      </c>
      <c r="T375" s="104">
        <f t="shared" si="78"/>
        <v>8077.364989481448</v>
      </c>
      <c r="U375" s="104">
        <f t="shared" si="79"/>
        <v>8437.3295337152686</v>
      </c>
      <c r="V375" s="104">
        <f t="shared" si="80"/>
        <v>-11627.194289398878</v>
      </c>
      <c r="W375" s="104">
        <f t="shared" si="88"/>
        <v>3709.0347299728655</v>
      </c>
    </row>
    <row r="376" spans="1:23" ht="13.8">
      <c r="A376" s="4"/>
      <c r="B376" s="7">
        <f t="shared" si="81"/>
        <v>1</v>
      </c>
      <c r="C376" s="32">
        <f t="shared" si="75"/>
        <v>42530</v>
      </c>
      <c r="D376" s="31">
        <f t="shared" si="82"/>
        <v>368</v>
      </c>
      <c r="E376" s="115">
        <v>42530</v>
      </c>
      <c r="F376" s="27">
        <v>1.1343000000000001</v>
      </c>
      <c r="G376" s="27">
        <v>0.78437999999999997</v>
      </c>
      <c r="H376" s="27">
        <v>1.0915999999999999</v>
      </c>
      <c r="I376" s="162">
        <v>9.2489000000000008</v>
      </c>
      <c r="J376" s="162">
        <v>1.5249999999999999</v>
      </c>
      <c r="L376" s="101">
        <f t="shared" si="83"/>
        <v>3.0808527515500013E-3</v>
      </c>
      <c r="M376" s="101">
        <f t="shared" si="84"/>
        <v>-4.9844817742682986E-3</v>
      </c>
      <c r="N376" s="101">
        <f t="shared" si="85"/>
        <v>2.3789927955423663E-3</v>
      </c>
      <c r="O376" s="101">
        <f t="shared" si="86"/>
        <v>-4.7034940188752745E-3</v>
      </c>
      <c r="P376" s="101">
        <f t="shared" si="87"/>
        <v>-1.4436645331696884E-3</v>
      </c>
      <c r="R376" s="104">
        <f t="shared" si="76"/>
        <v>14128.816921141504</v>
      </c>
      <c r="S376" s="104">
        <f t="shared" si="77"/>
        <v>25281.119872194748</v>
      </c>
      <c r="T376" s="104">
        <f t="shared" si="78"/>
        <v>5692.3430418036451</v>
      </c>
      <c r="U376" s="104">
        <f t="shared" si="79"/>
        <v>-21509.225414813307</v>
      </c>
      <c r="V376" s="104">
        <f t="shared" si="80"/>
        <v>7996.3173021910279</v>
      </c>
      <c r="W376" s="104">
        <f t="shared" si="88"/>
        <v>31589.371722517615</v>
      </c>
    </row>
    <row r="377" spans="1:23" ht="13.8">
      <c r="A377" s="4"/>
      <c r="B377" s="7">
        <f t="shared" si="81"/>
        <v>1</v>
      </c>
      <c r="C377" s="32">
        <f t="shared" si="75"/>
        <v>42531</v>
      </c>
      <c r="D377" s="31">
        <f t="shared" si="82"/>
        <v>369</v>
      </c>
      <c r="E377" s="115">
        <v>42531</v>
      </c>
      <c r="F377" s="27">
        <v>1.1304000000000001</v>
      </c>
      <c r="G377" s="27">
        <v>0.78480000000000005</v>
      </c>
      <c r="H377" s="27">
        <v>1.0885</v>
      </c>
      <c r="I377" s="162">
        <v>9.2725000000000009</v>
      </c>
      <c r="J377" s="162">
        <v>1.5274000000000001</v>
      </c>
      <c r="L377" s="101">
        <f t="shared" si="83"/>
        <v>3.4441681946792606E-3</v>
      </c>
      <c r="M377" s="101">
        <f t="shared" si="84"/>
        <v>-5.3531144932973478E-4</v>
      </c>
      <c r="N377" s="101">
        <f t="shared" si="85"/>
        <v>2.8439081595812098E-3</v>
      </c>
      <c r="O377" s="101">
        <f t="shared" si="86"/>
        <v>-2.5484048476092287E-3</v>
      </c>
      <c r="P377" s="101">
        <f t="shared" si="87"/>
        <v>-1.5725334127718992E-3</v>
      </c>
      <c r="R377" s="104">
        <f t="shared" si="76"/>
        <v>15794.984633316044</v>
      </c>
      <c r="S377" s="104">
        <f t="shared" si="77"/>
        <v>2715.0812325820889</v>
      </c>
      <c r="T377" s="104">
        <f t="shared" si="78"/>
        <v>6804.7708484253872</v>
      </c>
      <c r="U377" s="104">
        <f t="shared" si="79"/>
        <v>-11653.93515872639</v>
      </c>
      <c r="V377" s="104">
        <f t="shared" si="80"/>
        <v>8710.1094803604483</v>
      </c>
      <c r="W377" s="104">
        <f t="shared" si="88"/>
        <v>22371.011035957581</v>
      </c>
    </row>
    <row r="378" spans="1:23" ht="13.8">
      <c r="A378" s="4"/>
      <c r="B378" s="7">
        <f t="shared" si="81"/>
        <v>3</v>
      </c>
      <c r="C378" s="32">
        <f t="shared" si="75"/>
        <v>42534</v>
      </c>
      <c r="D378" s="31">
        <f t="shared" si="82"/>
        <v>370</v>
      </c>
      <c r="E378" s="115">
        <v>42534</v>
      </c>
      <c r="F378" s="27">
        <v>1.1268</v>
      </c>
      <c r="G378" s="27">
        <v>0.79515000000000002</v>
      </c>
      <c r="H378" s="27">
        <v>1.0888</v>
      </c>
      <c r="I378" s="162">
        <v>9.3264999999999993</v>
      </c>
      <c r="J378" s="162">
        <v>1.5227999999999999</v>
      </c>
      <c r="L378" s="101">
        <f t="shared" si="83"/>
        <v>3.189795368100302E-3</v>
      </c>
      <c r="M378" s="101">
        <f t="shared" si="84"/>
        <v>-1.3101867850771472E-2</v>
      </c>
      <c r="N378" s="101">
        <f t="shared" si="85"/>
        <v>-2.7557066265420575E-4</v>
      </c>
      <c r="O378" s="101">
        <f t="shared" si="86"/>
        <v>-5.8067801208712888E-3</v>
      </c>
      <c r="P378" s="101">
        <f t="shared" si="87"/>
        <v>3.0161979459414844E-3</v>
      </c>
      <c r="R378" s="104">
        <f t="shared" si="76"/>
        <v>14628.428687193913</v>
      </c>
      <c r="S378" s="104">
        <f t="shared" si="77"/>
        <v>66452.222454686635</v>
      </c>
      <c r="T378" s="104">
        <f t="shared" si="78"/>
        <v>-659.37263325224421</v>
      </c>
      <c r="U378" s="104">
        <f t="shared" si="79"/>
        <v>-26554.587303152141</v>
      </c>
      <c r="V378" s="104">
        <f t="shared" si="80"/>
        <v>-16706.426782550905</v>
      </c>
      <c r="W378" s="104">
        <f t="shared" si="88"/>
        <v>37160.264422925247</v>
      </c>
    </row>
    <row r="379" spans="1:23" ht="13.8">
      <c r="A379" s="4"/>
      <c r="B379" s="7">
        <f t="shared" si="81"/>
        <v>1</v>
      </c>
      <c r="C379" s="32">
        <f t="shared" si="75"/>
        <v>42535</v>
      </c>
      <c r="D379" s="31">
        <f t="shared" si="82"/>
        <v>371</v>
      </c>
      <c r="E379" s="115">
        <v>42535</v>
      </c>
      <c r="F379" s="27">
        <v>1.1225000000000001</v>
      </c>
      <c r="G379" s="27">
        <v>0.79478000000000004</v>
      </c>
      <c r="H379" s="27">
        <v>1.0831999999999999</v>
      </c>
      <c r="I379" s="162">
        <v>9.3655000000000008</v>
      </c>
      <c r="J379" s="162">
        <v>1.5277000000000001</v>
      </c>
      <c r="L379" s="101">
        <f t="shared" si="83"/>
        <v>3.8234163858082231E-3</v>
      </c>
      <c r="M379" s="101">
        <f t="shared" si="84"/>
        <v>4.6542930403119389E-4</v>
      </c>
      <c r="N379" s="101">
        <f t="shared" si="85"/>
        <v>5.1565491792457977E-3</v>
      </c>
      <c r="O379" s="101">
        <f t="shared" si="86"/>
        <v>-4.172914251329863E-3</v>
      </c>
      <c r="P379" s="101">
        <f t="shared" si="87"/>
        <v>-3.2125908633349022E-3</v>
      </c>
      <c r="R379" s="104">
        <f t="shared" si="76"/>
        <v>17534.220063324628</v>
      </c>
      <c r="S379" s="104">
        <f t="shared" si="77"/>
        <v>-2360.6413986681837</v>
      </c>
      <c r="T379" s="104">
        <f t="shared" si="78"/>
        <v>12338.350454527632</v>
      </c>
      <c r="U379" s="104">
        <f t="shared" si="79"/>
        <v>-19082.867525364454</v>
      </c>
      <c r="V379" s="104">
        <f t="shared" si="80"/>
        <v>17794.228032286373</v>
      </c>
      <c r="W379" s="104">
        <f t="shared" si="88"/>
        <v>26223.289626105994</v>
      </c>
    </row>
    <row r="380" spans="1:23" ht="13.8">
      <c r="A380" s="4"/>
      <c r="B380" s="7">
        <f t="shared" si="81"/>
        <v>1</v>
      </c>
      <c r="C380" s="32">
        <f t="shared" si="75"/>
        <v>42536</v>
      </c>
      <c r="D380" s="31">
        <f t="shared" si="82"/>
        <v>372</v>
      </c>
      <c r="E380" s="115">
        <v>42536</v>
      </c>
      <c r="F380" s="27">
        <v>1.123</v>
      </c>
      <c r="G380" s="27">
        <v>0.79157999999999995</v>
      </c>
      <c r="H380" s="27">
        <v>1.0817000000000001</v>
      </c>
      <c r="I380" s="162">
        <v>9.3414999999999999</v>
      </c>
      <c r="J380" s="162">
        <v>1.5187999999999999</v>
      </c>
      <c r="L380" s="101">
        <f t="shared" si="83"/>
        <v>-4.4533512203377452E-4</v>
      </c>
      <c r="M380" s="101">
        <f t="shared" si="84"/>
        <v>4.0343986741534317E-3</v>
      </c>
      <c r="N380" s="101">
        <f t="shared" si="85"/>
        <v>1.3857455217666022E-3</v>
      </c>
      <c r="O380" s="101">
        <f t="shared" si="86"/>
        <v>2.5658858360549635E-3</v>
      </c>
      <c r="P380" s="101">
        <f t="shared" si="87"/>
        <v>5.8427870140299468E-3</v>
      </c>
      <c r="R380" s="104">
        <f t="shared" si="76"/>
        <v>-2042.3106572048359</v>
      </c>
      <c r="S380" s="104">
        <f t="shared" si="77"/>
        <v>-20462.331113342025</v>
      </c>
      <c r="T380" s="104">
        <f t="shared" si="78"/>
        <v>3315.7472747790857</v>
      </c>
      <c r="U380" s="104">
        <f t="shared" si="79"/>
        <v>11733.876266218851</v>
      </c>
      <c r="V380" s="104">
        <f t="shared" si="80"/>
        <v>-32362.628449924767</v>
      </c>
      <c r="W380" s="104">
        <f t="shared" si="88"/>
        <v>-39817.646679473692</v>
      </c>
    </row>
    <row r="381" spans="1:23" ht="13.8">
      <c r="A381" s="4"/>
      <c r="B381" s="7">
        <f t="shared" si="81"/>
        <v>1</v>
      </c>
      <c r="C381" s="32">
        <f t="shared" si="75"/>
        <v>42537</v>
      </c>
      <c r="D381" s="31">
        <f t="shared" si="82"/>
        <v>373</v>
      </c>
      <c r="E381" s="115">
        <v>42537</v>
      </c>
      <c r="F381" s="27">
        <v>1.1173999999999999</v>
      </c>
      <c r="G381" s="27">
        <v>0.79032999999999998</v>
      </c>
      <c r="H381" s="27">
        <v>1.0811999999999999</v>
      </c>
      <c r="I381" s="162">
        <v>9.3797999999999995</v>
      </c>
      <c r="J381" s="162">
        <v>1.5212000000000001</v>
      </c>
      <c r="L381" s="101">
        <f t="shared" si="83"/>
        <v>4.9991177133947183E-3</v>
      </c>
      <c r="M381" s="101">
        <f t="shared" si="84"/>
        <v>1.5803683650307716E-3</v>
      </c>
      <c r="N381" s="101">
        <f t="shared" si="85"/>
        <v>4.623422339514972E-4</v>
      </c>
      <c r="O381" s="101">
        <f t="shared" si="86"/>
        <v>-4.0916019114414061E-3</v>
      </c>
      <c r="P381" s="101">
        <f t="shared" si="87"/>
        <v>-1.5789476964574811E-3</v>
      </c>
      <c r="R381" s="104">
        <f t="shared" si="76"/>
        <v>22925.996350930502</v>
      </c>
      <c r="S381" s="104">
        <f t="shared" si="77"/>
        <v>-8015.5739127830129</v>
      </c>
      <c r="T381" s="104">
        <f t="shared" si="78"/>
        <v>1106.2709409196652</v>
      </c>
      <c r="U381" s="104">
        <f t="shared" si="79"/>
        <v>-18711.023649163471</v>
      </c>
      <c r="V381" s="104">
        <f t="shared" si="80"/>
        <v>8745.6375732364068</v>
      </c>
      <c r="W381" s="104">
        <f t="shared" si="88"/>
        <v>6051.3073031400891</v>
      </c>
    </row>
    <row r="382" spans="1:23" ht="13.8">
      <c r="A382" s="4"/>
      <c r="B382" s="7">
        <f t="shared" si="81"/>
        <v>1</v>
      </c>
      <c r="C382" s="32">
        <f t="shared" si="75"/>
        <v>42538</v>
      </c>
      <c r="D382" s="31">
        <f t="shared" si="82"/>
        <v>374</v>
      </c>
      <c r="E382" s="115">
        <v>42538</v>
      </c>
      <c r="F382" s="27">
        <v>1.1254</v>
      </c>
      <c r="G382" s="27">
        <v>0.78769999999999996</v>
      </c>
      <c r="H382" s="27">
        <v>1.0818000000000001</v>
      </c>
      <c r="I382" s="162">
        <v>9.4309999999999992</v>
      </c>
      <c r="J382" s="162">
        <v>1.5234000000000001</v>
      </c>
      <c r="L382" s="101">
        <f t="shared" si="83"/>
        <v>-7.1339699741302205E-3</v>
      </c>
      <c r="M382" s="101">
        <f t="shared" si="84"/>
        <v>3.3332730494308703E-3</v>
      </c>
      <c r="N382" s="101">
        <f t="shared" si="85"/>
        <v>-5.5478503503415745E-4</v>
      </c>
      <c r="O382" s="101">
        <f t="shared" si="86"/>
        <v>-5.4436947325511645E-3</v>
      </c>
      <c r="P382" s="101">
        <f t="shared" si="87"/>
        <v>-1.4451818845831607E-3</v>
      </c>
      <c r="R382" s="104">
        <f t="shared" si="76"/>
        <v>-32716.446975499217</v>
      </c>
      <c r="S382" s="104">
        <f t="shared" si="77"/>
        <v>-16906.246094517675</v>
      </c>
      <c r="T382" s="104">
        <f t="shared" si="78"/>
        <v>-1327.4637652500776</v>
      </c>
      <c r="U382" s="104">
        <f t="shared" si="79"/>
        <v>-24894.186454153067</v>
      </c>
      <c r="V382" s="104">
        <f t="shared" si="80"/>
        <v>8004.7217639494756</v>
      </c>
      <c r="W382" s="104">
        <f t="shared" si="88"/>
        <v>-67839.62152547056</v>
      </c>
    </row>
    <row r="383" spans="1:23" ht="13.8">
      <c r="A383" s="4"/>
      <c r="B383" s="7">
        <f t="shared" si="81"/>
        <v>3</v>
      </c>
      <c r="C383" s="32">
        <f t="shared" si="75"/>
        <v>42541</v>
      </c>
      <c r="D383" s="31">
        <f t="shared" si="82"/>
        <v>375</v>
      </c>
      <c r="E383" s="115">
        <v>42541</v>
      </c>
      <c r="F383" s="27">
        <v>1.1332</v>
      </c>
      <c r="G383" s="27">
        <v>0.77375000000000005</v>
      </c>
      <c r="H383" s="27">
        <v>1.0884</v>
      </c>
      <c r="I383" s="162">
        <v>9.3574999999999999</v>
      </c>
      <c r="J383" s="162">
        <v>1.5187999999999999</v>
      </c>
      <c r="L383" s="101">
        <f t="shared" si="83"/>
        <v>-6.9069609571829433E-3</v>
      </c>
      <c r="M383" s="101">
        <f t="shared" si="84"/>
        <v>1.7868482710472745E-2</v>
      </c>
      <c r="N383" s="101">
        <f t="shared" si="85"/>
        <v>-6.082407471764549E-3</v>
      </c>
      <c r="O383" s="101">
        <f t="shared" si="86"/>
        <v>7.8239747653006102E-3</v>
      </c>
      <c r="P383" s="101">
        <f t="shared" si="87"/>
        <v>3.0241295810406479E-3</v>
      </c>
      <c r="R383" s="104">
        <f t="shared" si="76"/>
        <v>-31675.381693076117</v>
      </c>
      <c r="S383" s="104">
        <f t="shared" si="77"/>
        <v>-90628.328840466798</v>
      </c>
      <c r="T383" s="104">
        <f t="shared" si="78"/>
        <v>-14553.701009178549</v>
      </c>
      <c r="U383" s="104">
        <f t="shared" si="79"/>
        <v>35779.281570534178</v>
      </c>
      <c r="V383" s="104">
        <f t="shared" si="80"/>
        <v>-16750.359337185917</v>
      </c>
      <c r="W383" s="104">
        <f t="shared" si="88"/>
        <v>-117828.48930937318</v>
      </c>
    </row>
    <row r="384" spans="1:23" ht="13.8">
      <c r="A384" s="4"/>
      <c r="B384" s="7">
        <f t="shared" si="81"/>
        <v>1</v>
      </c>
      <c r="C384" s="32">
        <f t="shared" si="75"/>
        <v>42542</v>
      </c>
      <c r="D384" s="31">
        <f t="shared" si="82"/>
        <v>376</v>
      </c>
      <c r="E384" s="115">
        <v>42542</v>
      </c>
      <c r="F384" s="27">
        <v>1.1314</v>
      </c>
      <c r="G384" s="27">
        <v>0.76754999999999995</v>
      </c>
      <c r="H384" s="27">
        <v>1.085</v>
      </c>
      <c r="I384" s="162">
        <v>9.3718000000000004</v>
      </c>
      <c r="J384" s="162">
        <v>1.5073000000000001</v>
      </c>
      <c r="L384" s="101">
        <f t="shared" si="83"/>
        <v>1.5896850473062366E-3</v>
      </c>
      <c r="M384" s="101">
        <f t="shared" si="84"/>
        <v>8.0452000795955634E-3</v>
      </c>
      <c r="N384" s="101">
        <f t="shared" si="85"/>
        <v>3.1287409345312767E-3</v>
      </c>
      <c r="O384" s="101">
        <f t="shared" si="86"/>
        <v>-1.5270194592125468E-3</v>
      </c>
      <c r="P384" s="101">
        <f t="shared" si="87"/>
        <v>7.6005785411635603E-3</v>
      </c>
      <c r="R384" s="104">
        <f t="shared" si="76"/>
        <v>7290.309147156092</v>
      </c>
      <c r="S384" s="104">
        <f t="shared" si="77"/>
        <v>-40804.977692571301</v>
      </c>
      <c r="T384" s="104">
        <f t="shared" si="78"/>
        <v>7486.3054321377331</v>
      </c>
      <c r="U384" s="104">
        <f t="shared" si="79"/>
        <v>-6983.1077979903675</v>
      </c>
      <c r="V384" s="104">
        <f t="shared" si="80"/>
        <v>-42098.864590049692</v>
      </c>
      <c r="W384" s="104">
        <f t="shared" si="88"/>
        <v>-75110.335501317531</v>
      </c>
    </row>
    <row r="385" spans="1:23" ht="13.8">
      <c r="A385" s="4"/>
      <c r="B385" s="7">
        <f t="shared" si="81"/>
        <v>1</v>
      </c>
      <c r="C385" s="32">
        <f t="shared" si="75"/>
        <v>42543</v>
      </c>
      <c r="D385" s="31">
        <f t="shared" si="82"/>
        <v>377</v>
      </c>
      <c r="E385" s="115">
        <v>42543</v>
      </c>
      <c r="F385" s="27">
        <v>1.1283000000000001</v>
      </c>
      <c r="G385" s="27">
        <v>0.76793</v>
      </c>
      <c r="H385" s="27">
        <v>1.083</v>
      </c>
      <c r="I385" s="162">
        <v>9.3554999999999993</v>
      </c>
      <c r="J385" s="162">
        <v>1.5033000000000001</v>
      </c>
      <c r="L385" s="101">
        <f t="shared" si="83"/>
        <v>2.7437287646548299E-3</v>
      </c>
      <c r="M385" s="101">
        <f t="shared" si="84"/>
        <v>-4.9495924109454006E-4</v>
      </c>
      <c r="N385" s="101">
        <f t="shared" si="85"/>
        <v>1.8450189735692967E-3</v>
      </c>
      <c r="O385" s="101">
        <f t="shared" si="86"/>
        <v>1.7407746035097247E-3</v>
      </c>
      <c r="P385" s="101">
        <f t="shared" si="87"/>
        <v>2.657279182694859E-3</v>
      </c>
      <c r="R385" s="104">
        <f t="shared" si="76"/>
        <v>12582.76345001381</v>
      </c>
      <c r="S385" s="104">
        <f t="shared" si="77"/>
        <v>2510.4162223160065</v>
      </c>
      <c r="T385" s="104">
        <f t="shared" si="78"/>
        <v>4414.6753768535555</v>
      </c>
      <c r="U385" s="104">
        <f t="shared" si="79"/>
        <v>7960.6167655394265</v>
      </c>
      <c r="V385" s="104">
        <f t="shared" si="80"/>
        <v>-14718.410695234134</v>
      </c>
      <c r="W385" s="104">
        <f t="shared" si="88"/>
        <v>12750.061119488668</v>
      </c>
    </row>
    <row r="386" spans="1:23" ht="13.8">
      <c r="A386" s="4"/>
      <c r="B386" s="7">
        <f t="shared" si="81"/>
        <v>1</v>
      </c>
      <c r="C386" s="32">
        <f t="shared" si="75"/>
        <v>42544</v>
      </c>
      <c r="D386" s="31">
        <f t="shared" si="82"/>
        <v>378</v>
      </c>
      <c r="E386" s="115">
        <v>42544</v>
      </c>
      <c r="F386" s="27">
        <v>1.1389</v>
      </c>
      <c r="G386" s="27">
        <v>0.76595000000000002</v>
      </c>
      <c r="H386" s="27">
        <v>1.0875999999999999</v>
      </c>
      <c r="I386" s="162">
        <v>9.2993000000000006</v>
      </c>
      <c r="J386" s="162">
        <v>1.506</v>
      </c>
      <c r="L386" s="101">
        <f t="shared" si="83"/>
        <v>-9.3508091359049538E-3</v>
      </c>
      <c r="M386" s="101">
        <f t="shared" si="84"/>
        <v>2.5816897015998623E-3</v>
      </c>
      <c r="N386" s="101">
        <f t="shared" si="85"/>
        <v>-4.2384657573249504E-3</v>
      </c>
      <c r="O386" s="101">
        <f t="shared" si="86"/>
        <v>6.0252771429834418E-3</v>
      </c>
      <c r="P386" s="101">
        <f t="shared" si="87"/>
        <v>-1.7944377260501407E-3</v>
      </c>
      <c r="R386" s="104">
        <f t="shared" si="76"/>
        <v>-42882.890225529263</v>
      </c>
      <c r="S386" s="104">
        <f t="shared" si="77"/>
        <v>-13094.241242067312</v>
      </c>
      <c r="T386" s="104">
        <f t="shared" si="78"/>
        <v>-10141.603247743857</v>
      </c>
      <c r="U386" s="104">
        <f t="shared" si="79"/>
        <v>27553.781026417375</v>
      </c>
      <c r="V386" s="104">
        <f t="shared" si="80"/>
        <v>9939.2158682563495</v>
      </c>
      <c r="W386" s="104">
        <f t="shared" si="88"/>
        <v>-28625.737820666702</v>
      </c>
    </row>
    <row r="387" spans="1:23" ht="13.8">
      <c r="A387" s="4"/>
      <c r="B387" s="7">
        <f t="shared" si="81"/>
        <v>1</v>
      </c>
      <c r="C387" s="32">
        <f t="shared" si="75"/>
        <v>42545</v>
      </c>
      <c r="D387" s="31">
        <f t="shared" si="82"/>
        <v>379</v>
      </c>
      <c r="E387" s="115">
        <v>42545</v>
      </c>
      <c r="F387" s="27">
        <v>1.1066</v>
      </c>
      <c r="G387" s="27">
        <v>0.8075</v>
      </c>
      <c r="H387" s="27">
        <v>1.0808</v>
      </c>
      <c r="I387" s="162">
        <v>9.42</v>
      </c>
      <c r="J387" s="162">
        <v>1.4910000000000001</v>
      </c>
      <c r="L387" s="101">
        <f t="shared" si="83"/>
        <v>2.8770632816296077E-2</v>
      </c>
      <c r="M387" s="101">
        <f t="shared" si="84"/>
        <v>-5.2826161638106481E-2</v>
      </c>
      <c r="N387" s="101">
        <f t="shared" si="85"/>
        <v>6.2719261123264118E-3</v>
      </c>
      <c r="O387" s="101">
        <f t="shared" si="86"/>
        <v>-1.289596007910529E-2</v>
      </c>
      <c r="P387" s="101">
        <f t="shared" si="87"/>
        <v>1.0010093595100425E-2</v>
      </c>
      <c r="R387" s="104">
        <f t="shared" si="76"/>
        <v>131942.3667886504</v>
      </c>
      <c r="S387" s="104">
        <f t="shared" si="77"/>
        <v>267932.47226928663</v>
      </c>
      <c r="T387" s="104">
        <f t="shared" si="78"/>
        <v>15007.172376101482</v>
      </c>
      <c r="U387" s="104">
        <f t="shared" si="79"/>
        <v>-58973.62921452985</v>
      </c>
      <c r="V387" s="104">
        <f t="shared" si="80"/>
        <v>-55444.933897011346</v>
      </c>
      <c r="W387" s="104">
        <f t="shared" si="88"/>
        <v>300463.44832249731</v>
      </c>
    </row>
    <row r="388" spans="1:23" ht="13.8">
      <c r="A388" s="4"/>
      <c r="B388" s="7">
        <f t="shared" si="81"/>
        <v>3</v>
      </c>
      <c r="C388" s="32">
        <f t="shared" si="75"/>
        <v>42548</v>
      </c>
      <c r="D388" s="31">
        <f t="shared" si="82"/>
        <v>380</v>
      </c>
      <c r="E388" s="115">
        <v>42548</v>
      </c>
      <c r="F388" s="27">
        <v>1.0998000000000001</v>
      </c>
      <c r="G388" s="27">
        <v>0.83399999999999996</v>
      </c>
      <c r="H388" s="27">
        <v>1.0736000000000001</v>
      </c>
      <c r="I388" s="162">
        <v>9.4045000000000005</v>
      </c>
      <c r="J388" s="162">
        <v>1.4857</v>
      </c>
      <c r="L388" s="101">
        <f t="shared" si="83"/>
        <v>6.1639063902949008E-3</v>
      </c>
      <c r="M388" s="101">
        <f t="shared" si="84"/>
        <v>-3.2290347261935061E-2</v>
      </c>
      <c r="N388" s="101">
        <f t="shared" si="85"/>
        <v>6.684020428571572E-3</v>
      </c>
      <c r="O388" s="101">
        <f t="shared" si="86"/>
        <v>1.6467904595494748E-3</v>
      </c>
      <c r="P388" s="101">
        <f t="shared" si="87"/>
        <v>3.5609941214312006E-3</v>
      </c>
      <c r="R388" s="104">
        <f t="shared" si="76"/>
        <v>28267.727129677271</v>
      </c>
      <c r="S388" s="104">
        <f t="shared" si="77"/>
        <v>163775.52909471927</v>
      </c>
      <c r="T388" s="104">
        <f t="shared" si="78"/>
        <v>15993.212442317896</v>
      </c>
      <c r="U388" s="104">
        <f t="shared" si="79"/>
        <v>7530.8243325636795</v>
      </c>
      <c r="V388" s="104">
        <f t="shared" si="80"/>
        <v>-19723.999760305749</v>
      </c>
      <c r="W388" s="104">
        <f t="shared" si="88"/>
        <v>195843.29323897237</v>
      </c>
    </row>
    <row r="389" spans="1:23" ht="13.8">
      <c r="A389" s="4"/>
      <c r="B389" s="7">
        <f t="shared" si="81"/>
        <v>1</v>
      </c>
      <c r="C389" s="32">
        <f t="shared" si="75"/>
        <v>42549</v>
      </c>
      <c r="D389" s="31">
        <f t="shared" si="82"/>
        <v>381</v>
      </c>
      <c r="E389" s="115">
        <v>42549</v>
      </c>
      <c r="F389" s="27">
        <v>1.1073</v>
      </c>
      <c r="G389" s="27">
        <v>0.82720000000000005</v>
      </c>
      <c r="H389" s="27">
        <v>1.0845</v>
      </c>
      <c r="I389" s="162">
        <v>9.3785000000000007</v>
      </c>
      <c r="J389" s="162">
        <v>1.4984</v>
      </c>
      <c r="L389" s="101">
        <f t="shared" si="83"/>
        <v>-6.7962746303481441E-3</v>
      </c>
      <c r="M389" s="101">
        <f t="shared" si="84"/>
        <v>8.1868986045818982E-3</v>
      </c>
      <c r="N389" s="101">
        <f t="shared" si="85"/>
        <v>-1.0101564049511687E-2</v>
      </c>
      <c r="O389" s="101">
        <f t="shared" si="86"/>
        <v>2.7684626104631902E-3</v>
      </c>
      <c r="P389" s="101">
        <f t="shared" si="87"/>
        <v>-8.5118304865714461E-3</v>
      </c>
      <c r="R389" s="104">
        <f t="shared" si="76"/>
        <v>-31167.773256828808</v>
      </c>
      <c r="S389" s="104">
        <f t="shared" si="77"/>
        <v>-41523.667730598092</v>
      </c>
      <c r="T389" s="104">
        <f t="shared" si="78"/>
        <v>-24170.551477211353</v>
      </c>
      <c r="U389" s="104">
        <f t="shared" si="79"/>
        <v>12660.26619827074</v>
      </c>
      <c r="V389" s="104">
        <f t="shared" si="80"/>
        <v>47146.200401314534</v>
      </c>
      <c r="W389" s="104">
        <f t="shared" si="88"/>
        <v>-37055.525865052987</v>
      </c>
    </row>
    <row r="390" spans="1:23" ht="13.8">
      <c r="A390" s="4"/>
      <c r="B390" s="7">
        <f t="shared" si="81"/>
        <v>1</v>
      </c>
      <c r="C390" s="32">
        <f t="shared" si="75"/>
        <v>42550</v>
      </c>
      <c r="D390" s="31">
        <f t="shared" si="82"/>
        <v>382</v>
      </c>
      <c r="E390" s="115">
        <v>42550</v>
      </c>
      <c r="F390" s="27">
        <v>1.109</v>
      </c>
      <c r="G390" s="27">
        <v>0.82550000000000001</v>
      </c>
      <c r="H390" s="27">
        <v>1.0853999999999999</v>
      </c>
      <c r="I390" s="162">
        <v>9.3064999999999998</v>
      </c>
      <c r="J390" s="162">
        <v>1.4911000000000001</v>
      </c>
      <c r="L390" s="101">
        <f t="shared" si="83"/>
        <v>-1.5340886463044772E-3</v>
      </c>
      <c r="M390" s="101">
        <f t="shared" si="84"/>
        <v>2.0572403939819882E-3</v>
      </c>
      <c r="N390" s="101">
        <f t="shared" si="85"/>
        <v>-8.2953136237532245E-4</v>
      </c>
      <c r="O390" s="101">
        <f t="shared" si="86"/>
        <v>7.7067547620082374E-3</v>
      </c>
      <c r="P390" s="101">
        <f t="shared" si="87"/>
        <v>4.8837695330169566E-3</v>
      </c>
      <c r="R390" s="104">
        <f t="shared" si="76"/>
        <v>-7035.3435793167882</v>
      </c>
      <c r="S390" s="104">
        <f t="shared" si="77"/>
        <v>-10434.252418109112</v>
      </c>
      <c r="T390" s="104">
        <f t="shared" si="78"/>
        <v>-1984.8639673995069</v>
      </c>
      <c r="U390" s="104">
        <f t="shared" si="79"/>
        <v>35243.230825317391</v>
      </c>
      <c r="V390" s="104">
        <f t="shared" si="80"/>
        <v>-27050.72398712637</v>
      </c>
      <c r="W390" s="104">
        <f t="shared" si="88"/>
        <v>-11261.953126634387</v>
      </c>
    </row>
    <row r="391" spans="1:23" ht="13.8">
      <c r="A391" s="4"/>
      <c r="B391" s="7">
        <f t="shared" si="81"/>
        <v>1</v>
      </c>
      <c r="C391" s="32">
        <f t="shared" si="75"/>
        <v>42551</v>
      </c>
      <c r="D391" s="31">
        <f t="shared" si="82"/>
        <v>383</v>
      </c>
      <c r="E391" s="115">
        <v>42551</v>
      </c>
      <c r="F391" s="27">
        <v>1.1102000000000001</v>
      </c>
      <c r="G391" s="27">
        <v>0.82650000000000001</v>
      </c>
      <c r="H391" s="27">
        <v>1.0867</v>
      </c>
      <c r="I391" s="162">
        <v>9.3008000000000006</v>
      </c>
      <c r="J391" s="162">
        <v>1.4928999999999999</v>
      </c>
      <c r="L391" s="101">
        <f t="shared" si="83"/>
        <v>-1.0814709056939586E-3</v>
      </c>
      <c r="M391" s="101">
        <f t="shared" si="84"/>
        <v>-1.2106539008961388E-3</v>
      </c>
      <c r="N391" s="101">
        <f t="shared" si="85"/>
        <v>-1.1969984395015759E-3</v>
      </c>
      <c r="O391" s="101">
        <f t="shared" si="86"/>
        <v>6.1266279130162604E-4</v>
      </c>
      <c r="P391" s="101">
        <f t="shared" si="87"/>
        <v>-1.206434462682589E-3</v>
      </c>
      <c r="R391" s="104">
        <f t="shared" si="76"/>
        <v>-4959.6347713806153</v>
      </c>
      <c r="S391" s="104">
        <f t="shared" si="77"/>
        <v>6140.394885241285</v>
      </c>
      <c r="T391" s="104">
        <f t="shared" si="78"/>
        <v>-2864.1220565752969</v>
      </c>
      <c r="U391" s="104">
        <f t="shared" si="79"/>
        <v>2801.7261271072198</v>
      </c>
      <c r="V391" s="104">
        <f t="shared" si="80"/>
        <v>6682.323037144537</v>
      </c>
      <c r="W391" s="104">
        <f t="shared" si="88"/>
        <v>7800.6872215371295</v>
      </c>
    </row>
    <row r="392" spans="1:23" ht="13.8">
      <c r="A392" s="4"/>
      <c r="B392" s="7">
        <f t="shared" si="81"/>
        <v>1</v>
      </c>
      <c r="C392" s="32">
        <f t="shared" si="75"/>
        <v>42552</v>
      </c>
      <c r="D392" s="31">
        <f t="shared" si="82"/>
        <v>384</v>
      </c>
      <c r="E392" s="115">
        <v>42552</v>
      </c>
      <c r="F392" s="27">
        <v>1.1134999999999999</v>
      </c>
      <c r="G392" s="27">
        <v>0.83830000000000005</v>
      </c>
      <c r="H392" s="27">
        <v>1.0834999999999999</v>
      </c>
      <c r="I392" s="162">
        <v>9.2974999999999994</v>
      </c>
      <c r="J392" s="162">
        <v>1.4883999999999999</v>
      </c>
      <c r="L392" s="101">
        <f t="shared" si="83"/>
        <v>-2.9680284413612854E-3</v>
      </c>
      <c r="M392" s="101">
        <f t="shared" si="84"/>
        <v>-1.417611438273287E-2</v>
      </c>
      <c r="N392" s="101">
        <f t="shared" si="85"/>
        <v>2.9490390923923564E-3</v>
      </c>
      <c r="O392" s="101">
        <f t="shared" si="86"/>
        <v>3.5487114786106257E-4</v>
      </c>
      <c r="P392" s="101">
        <f t="shared" si="87"/>
        <v>3.0188195870770426E-3</v>
      </c>
      <c r="R392" s="104">
        <f t="shared" si="76"/>
        <v>-13611.403675049669</v>
      </c>
      <c r="S392" s="104">
        <f t="shared" si="77"/>
        <v>71900.763863144748</v>
      </c>
      <c r="T392" s="104">
        <f t="shared" si="78"/>
        <v>7056.3232427778139</v>
      </c>
      <c r="U392" s="104">
        <f t="shared" si="79"/>
        <v>1622.8368701917439</v>
      </c>
      <c r="V392" s="104">
        <f t="shared" si="80"/>
        <v>-16720.947797572568</v>
      </c>
      <c r="W392" s="104">
        <f t="shared" si="88"/>
        <v>50247.572503492069</v>
      </c>
    </row>
    <row r="393" spans="1:23" ht="13.8">
      <c r="A393" s="4"/>
      <c r="B393" s="7">
        <f t="shared" si="81"/>
        <v>3</v>
      </c>
      <c r="C393" s="32">
        <f t="shared" si="75"/>
        <v>42555</v>
      </c>
      <c r="D393" s="31">
        <f t="shared" si="82"/>
        <v>385</v>
      </c>
      <c r="E393" s="115">
        <v>42555</v>
      </c>
      <c r="F393" s="27">
        <v>1.1137999999999999</v>
      </c>
      <c r="G393" s="27">
        <v>0.83904999999999996</v>
      </c>
      <c r="H393" s="27">
        <v>1.0839000000000001</v>
      </c>
      <c r="I393" s="162">
        <v>9.2538</v>
      </c>
      <c r="J393" s="162">
        <v>1.4792000000000001</v>
      </c>
      <c r="L393" s="101">
        <f t="shared" si="83"/>
        <v>-2.6938445814589439E-4</v>
      </c>
      <c r="M393" s="101">
        <f t="shared" si="84"/>
        <v>-8.9426780335901204E-4</v>
      </c>
      <c r="N393" s="101">
        <f t="shared" si="85"/>
        <v>-3.6910584529063479E-4</v>
      </c>
      <c r="O393" s="101">
        <f t="shared" si="86"/>
        <v>4.7112688416013774E-3</v>
      </c>
      <c r="P393" s="101">
        <f t="shared" si="87"/>
        <v>6.2003163995521466E-3</v>
      </c>
      <c r="R393" s="104">
        <f t="shared" si="76"/>
        <v>-1235.3994161614435</v>
      </c>
      <c r="S393" s="104">
        <f t="shared" si="77"/>
        <v>4535.6954962248283</v>
      </c>
      <c r="T393" s="104">
        <f t="shared" si="78"/>
        <v>-883.17925723276142</v>
      </c>
      <c r="U393" s="104">
        <f t="shared" si="79"/>
        <v>21544.779922569636</v>
      </c>
      <c r="V393" s="104">
        <f t="shared" si="80"/>
        <v>-34342.948909287923</v>
      </c>
      <c r="W393" s="104">
        <f t="shared" si="88"/>
        <v>-10381.052163887663</v>
      </c>
    </row>
    <row r="394" spans="1:23" ht="13.8">
      <c r="A394" s="4"/>
      <c r="B394" s="7">
        <f t="shared" si="81"/>
        <v>1</v>
      </c>
      <c r="C394" s="32">
        <f t="shared" ref="C394:C457" si="89">E394</f>
        <v>42556</v>
      </c>
      <c r="D394" s="31">
        <f t="shared" si="82"/>
        <v>386</v>
      </c>
      <c r="E394" s="115">
        <v>42556</v>
      </c>
      <c r="F394" s="27">
        <v>1.1146</v>
      </c>
      <c r="G394" s="27">
        <v>0.84997</v>
      </c>
      <c r="H394" s="27">
        <v>1.0837000000000001</v>
      </c>
      <c r="I394" s="162">
        <v>9.3196999999999992</v>
      </c>
      <c r="J394" s="162">
        <v>1.4902</v>
      </c>
      <c r="L394" s="101">
        <f t="shared" si="83"/>
        <v>-7.1800397986786083E-4</v>
      </c>
      <c r="M394" s="101">
        <f t="shared" si="84"/>
        <v>-1.2930755296692315E-2</v>
      </c>
      <c r="N394" s="101">
        <f t="shared" si="85"/>
        <v>1.8453589275471967E-4</v>
      </c>
      <c r="O394" s="101">
        <f t="shared" si="86"/>
        <v>-7.0961613627394966E-3</v>
      </c>
      <c r="P394" s="101">
        <f t="shared" si="87"/>
        <v>-7.4089380467120105E-3</v>
      </c>
      <c r="R394" s="104">
        <f t="shared" ref="R394:R457" si="90">R$5*L394</f>
        <v>-3292.7723582700196</v>
      </c>
      <c r="S394" s="104">
        <f t="shared" ref="S394:S457" si="91">S$5*M394</f>
        <v>65584.345474246162</v>
      </c>
      <c r="T394" s="104">
        <f t="shared" ref="T394:T457" si="92">T$5*N394</f>
        <v>441.54888028816879</v>
      </c>
      <c r="U394" s="104">
        <f t="shared" ref="U394:U457" si="93">U$5*O394</f>
        <v>-32450.968092769261</v>
      </c>
      <c r="V394" s="104">
        <f t="shared" ref="V394:V457" si="94">V$5*P394</f>
        <v>41037.386548320137</v>
      </c>
      <c r="W394" s="104">
        <f t="shared" si="88"/>
        <v>71319.540451815177</v>
      </c>
    </row>
    <row r="395" spans="1:23" ht="13.8">
      <c r="A395" s="4"/>
      <c r="B395" s="7">
        <f t="shared" ref="B395:B458" si="95">E395-E394</f>
        <v>1</v>
      </c>
      <c r="C395" s="32">
        <f t="shared" si="89"/>
        <v>42557</v>
      </c>
      <c r="D395" s="31">
        <f t="shared" ref="D395:D458" si="96">D394+1</f>
        <v>387</v>
      </c>
      <c r="E395" s="115">
        <v>42557</v>
      </c>
      <c r="F395" s="27">
        <v>1.1069</v>
      </c>
      <c r="G395" s="27">
        <v>0.85299999999999998</v>
      </c>
      <c r="H395" s="27">
        <v>1.0821000000000001</v>
      </c>
      <c r="I395" s="162">
        <v>9.3516999999999992</v>
      </c>
      <c r="J395" s="162">
        <v>1.4812000000000001</v>
      </c>
      <c r="L395" s="101">
        <f t="shared" ref="L395:L458" si="97">LN(F394/F395)</f>
        <v>6.9322807438576958E-3</v>
      </c>
      <c r="M395" s="101">
        <f t="shared" ref="M395:M458" si="98">LN(G394/G395)</f>
        <v>-3.5584927478160035E-3</v>
      </c>
      <c r="N395" s="101">
        <f t="shared" ref="N395:N458" si="99">LN(H394/H395)</f>
        <v>1.4775143513465182E-3</v>
      </c>
      <c r="O395" s="101">
        <f t="shared" ref="O395:O458" si="100">LN(I394/I395)</f>
        <v>-3.4277056172652429E-3</v>
      </c>
      <c r="P395" s="101">
        <f t="shared" ref="P395:P458" si="101">LN(J394/J395)</f>
        <v>6.057769080169393E-3</v>
      </c>
      <c r="R395" s="104">
        <f t="shared" si="90"/>
        <v>31791.498450110335</v>
      </c>
      <c r="S395" s="104">
        <f t="shared" si="91"/>
        <v>18048.552647196349</v>
      </c>
      <c r="T395" s="104">
        <f t="shared" si="92"/>
        <v>3535.327451521322</v>
      </c>
      <c r="U395" s="104">
        <f t="shared" si="93"/>
        <v>-15675.005109288939</v>
      </c>
      <c r="V395" s="104">
        <f t="shared" si="94"/>
        <v>-33553.393184829816</v>
      </c>
      <c r="W395" s="104">
        <f t="shared" ref="W395:W458" si="102">SUM(R395:V395)</f>
        <v>4146.9802547092477</v>
      </c>
    </row>
    <row r="396" spans="1:23" ht="13.8">
      <c r="A396" s="4"/>
      <c r="B396" s="7">
        <f t="shared" si="95"/>
        <v>1</v>
      </c>
      <c r="C396" s="32">
        <f t="shared" si="89"/>
        <v>42558</v>
      </c>
      <c r="D396" s="31">
        <f t="shared" si="96"/>
        <v>388</v>
      </c>
      <c r="E396" s="115">
        <v>42558</v>
      </c>
      <c r="F396" s="27">
        <v>1.1080000000000001</v>
      </c>
      <c r="G396" s="27">
        <v>0.85085</v>
      </c>
      <c r="H396" s="27">
        <v>1.0820000000000001</v>
      </c>
      <c r="I396" s="162">
        <v>9.3781999999999996</v>
      </c>
      <c r="J396" s="162">
        <v>1.4737</v>
      </c>
      <c r="L396" s="101">
        <f t="shared" si="97"/>
        <v>-9.9327291565095796E-4</v>
      </c>
      <c r="M396" s="101">
        <f t="shared" si="98"/>
        <v>2.5236976742334973E-3</v>
      </c>
      <c r="N396" s="101">
        <f t="shared" si="99"/>
        <v>9.2417171176248597E-5</v>
      </c>
      <c r="O396" s="101">
        <f t="shared" si="100"/>
        <v>-2.8297019933468935E-3</v>
      </c>
      <c r="P396" s="101">
        <f t="shared" si="101"/>
        <v>5.0763248202403636E-3</v>
      </c>
      <c r="R396" s="104">
        <f t="shared" si="90"/>
        <v>-4555.1580389229284</v>
      </c>
      <c r="S396" s="104">
        <f t="shared" si="91"/>
        <v>-12800.107676758831</v>
      </c>
      <c r="T396" s="104">
        <f t="shared" si="92"/>
        <v>221.1314982853325</v>
      </c>
      <c r="U396" s="104">
        <f t="shared" si="93"/>
        <v>-12940.315813604282</v>
      </c>
      <c r="V396" s="104">
        <f t="shared" si="94"/>
        <v>-28117.268976960178</v>
      </c>
      <c r="W396" s="104">
        <f t="shared" si="102"/>
        <v>-58191.719007960884</v>
      </c>
    </row>
    <row r="397" spans="1:23" ht="13.8">
      <c r="A397" s="4"/>
      <c r="B397" s="7">
        <f t="shared" si="95"/>
        <v>1</v>
      </c>
      <c r="C397" s="32">
        <f t="shared" si="89"/>
        <v>42559</v>
      </c>
      <c r="D397" s="31">
        <f t="shared" si="96"/>
        <v>389</v>
      </c>
      <c r="E397" s="115">
        <v>42559</v>
      </c>
      <c r="F397" s="27">
        <v>1.107</v>
      </c>
      <c r="G397" s="27">
        <v>0.85243000000000002</v>
      </c>
      <c r="H397" s="27">
        <v>1.0854999999999999</v>
      </c>
      <c r="I397" s="162">
        <v>9.3930000000000007</v>
      </c>
      <c r="J397" s="162">
        <v>1.4731000000000001</v>
      </c>
      <c r="L397" s="101">
        <f t="shared" si="97"/>
        <v>9.029345985922825E-4</v>
      </c>
      <c r="M397" s="101">
        <f t="shared" si="98"/>
        <v>-1.8552445319475256E-3</v>
      </c>
      <c r="N397" s="101">
        <f t="shared" si="99"/>
        <v>-3.2295299119195313E-3</v>
      </c>
      <c r="O397" s="101">
        <f t="shared" si="100"/>
        <v>-1.576884063540133E-3</v>
      </c>
      <c r="P397" s="101">
        <f t="shared" si="101"/>
        <v>4.0722139832445364E-4</v>
      </c>
      <c r="R397" s="104">
        <f t="shared" si="90"/>
        <v>4140.8657485679587</v>
      </c>
      <c r="S397" s="104">
        <f t="shared" si="91"/>
        <v>9409.7363634726789</v>
      </c>
      <c r="T397" s="104">
        <f t="shared" si="92"/>
        <v>-7727.4685979958022</v>
      </c>
      <c r="U397" s="104">
        <f t="shared" si="93"/>
        <v>-7211.140194842229</v>
      </c>
      <c r="V397" s="104">
        <f t="shared" si="94"/>
        <v>-2255.5596805407636</v>
      </c>
      <c r="W397" s="104">
        <f t="shared" si="102"/>
        <v>-3643.566361338158</v>
      </c>
    </row>
    <row r="398" spans="1:23" ht="13.8">
      <c r="A398" s="4"/>
      <c r="B398" s="7">
        <f t="shared" si="95"/>
        <v>3</v>
      </c>
      <c r="C398" s="32">
        <f t="shared" si="89"/>
        <v>42562</v>
      </c>
      <c r="D398" s="31">
        <f t="shared" si="96"/>
        <v>390</v>
      </c>
      <c r="E398" s="115">
        <v>42562</v>
      </c>
      <c r="F398" s="27">
        <v>1.1049</v>
      </c>
      <c r="G398" s="27">
        <v>0.85097</v>
      </c>
      <c r="H398" s="27">
        <v>1.0867</v>
      </c>
      <c r="I398" s="162">
        <v>9.4061000000000003</v>
      </c>
      <c r="J398" s="162">
        <v>1.4617</v>
      </c>
      <c r="L398" s="101">
        <f t="shared" si="97"/>
        <v>1.8988205895075288E-3</v>
      </c>
      <c r="M398" s="101">
        <f t="shared" si="98"/>
        <v>1.7142190413564431E-3</v>
      </c>
      <c r="N398" s="101">
        <f t="shared" si="99"/>
        <v>-1.1048707504594326E-3</v>
      </c>
      <c r="O398" s="101">
        <f t="shared" si="100"/>
        <v>-1.3936839657646735E-3</v>
      </c>
      <c r="P398" s="101">
        <f t="shared" si="101"/>
        <v>7.7688819256457363E-3</v>
      </c>
      <c r="R398" s="104">
        <f t="shared" si="90"/>
        <v>8708.0073728770185</v>
      </c>
      <c r="S398" s="104">
        <f t="shared" si="91"/>
        <v>-8694.4599327164251</v>
      </c>
      <c r="T398" s="104">
        <f t="shared" si="92"/>
        <v>-2643.6832176434896</v>
      </c>
      <c r="U398" s="104">
        <f t="shared" si="93"/>
        <v>-6373.3604117161376</v>
      </c>
      <c r="V398" s="104">
        <f t="shared" si="94"/>
        <v>-43031.080651628276</v>
      </c>
      <c r="W398" s="104">
        <f t="shared" si="102"/>
        <v>-52034.576840827307</v>
      </c>
    </row>
    <row r="399" spans="1:23" ht="13.8">
      <c r="A399" s="4"/>
      <c r="B399" s="7">
        <f t="shared" si="95"/>
        <v>1</v>
      </c>
      <c r="C399" s="32">
        <f t="shared" si="89"/>
        <v>42563</v>
      </c>
      <c r="D399" s="31">
        <f t="shared" si="96"/>
        <v>391</v>
      </c>
      <c r="E399" s="115">
        <v>42563</v>
      </c>
      <c r="F399" s="27">
        <v>1.1092</v>
      </c>
      <c r="G399" s="27">
        <v>0.84275</v>
      </c>
      <c r="H399" s="27">
        <v>1.0904</v>
      </c>
      <c r="I399" s="162">
        <v>9.3498999999999999</v>
      </c>
      <c r="J399" s="162">
        <v>1.4532</v>
      </c>
      <c r="L399" s="101">
        <f t="shared" si="97"/>
        <v>-3.8842016224936377E-3</v>
      </c>
      <c r="M399" s="101">
        <f t="shared" si="98"/>
        <v>9.7065211938665939E-3</v>
      </c>
      <c r="N399" s="101">
        <f t="shared" si="99"/>
        <v>-3.3990203135169745E-3</v>
      </c>
      <c r="O399" s="101">
        <f t="shared" si="100"/>
        <v>5.9927669219071904E-3</v>
      </c>
      <c r="P399" s="101">
        <f t="shared" si="101"/>
        <v>5.8321205482000935E-3</v>
      </c>
      <c r="R399" s="104">
        <f t="shared" si="90"/>
        <v>-17812.981675740019</v>
      </c>
      <c r="S399" s="104">
        <f t="shared" si="91"/>
        <v>-49231.141161141612</v>
      </c>
      <c r="T399" s="104">
        <f t="shared" si="92"/>
        <v>-8133.0173285314722</v>
      </c>
      <c r="U399" s="104">
        <f t="shared" si="93"/>
        <v>27405.110767539973</v>
      </c>
      <c r="V399" s="104">
        <f t="shared" si="94"/>
        <v>-32303.547934120157</v>
      </c>
      <c r="W399" s="104">
        <f t="shared" si="102"/>
        <v>-80075.577331993292</v>
      </c>
    </row>
    <row r="400" spans="1:23" ht="13.8">
      <c r="A400" s="4"/>
      <c r="B400" s="7">
        <f t="shared" si="95"/>
        <v>1</v>
      </c>
      <c r="C400" s="32">
        <f t="shared" si="89"/>
        <v>42564</v>
      </c>
      <c r="D400" s="31">
        <f t="shared" si="96"/>
        <v>392</v>
      </c>
      <c r="E400" s="115">
        <v>42564</v>
      </c>
      <c r="F400" s="27">
        <v>1.1072</v>
      </c>
      <c r="G400" s="27">
        <v>0.83398000000000005</v>
      </c>
      <c r="H400" s="27">
        <v>1.0909</v>
      </c>
      <c r="I400" s="162">
        <v>9.3145000000000007</v>
      </c>
      <c r="J400" s="162">
        <v>1.4517</v>
      </c>
      <c r="L400" s="101">
        <f t="shared" si="97"/>
        <v>1.8047288782178554E-3</v>
      </c>
      <c r="M400" s="101">
        <f t="shared" si="98"/>
        <v>1.0460932858315338E-2</v>
      </c>
      <c r="N400" s="101">
        <f t="shared" si="99"/>
        <v>-4.5844222138812288E-4</v>
      </c>
      <c r="O400" s="101">
        <f t="shared" si="100"/>
        <v>3.7933223086095377E-3</v>
      </c>
      <c r="P400" s="101">
        <f t="shared" si="101"/>
        <v>1.0327378796643177E-3</v>
      </c>
      <c r="R400" s="104">
        <f t="shared" si="90"/>
        <v>8276.5019846562191</v>
      </c>
      <c r="S400" s="104">
        <f t="shared" si="91"/>
        <v>-53057.491138057798</v>
      </c>
      <c r="T400" s="104">
        <f t="shared" si="92"/>
        <v>-1096.9391726941926</v>
      </c>
      <c r="U400" s="104">
        <f t="shared" si="93"/>
        <v>17346.981686272695</v>
      </c>
      <c r="V400" s="104">
        <f t="shared" si="94"/>
        <v>-5720.234573925909</v>
      </c>
      <c r="W400" s="104">
        <f t="shared" si="102"/>
        <v>-34251.181213748983</v>
      </c>
    </row>
    <row r="401" spans="1:23" ht="13.8">
      <c r="A401" s="4"/>
      <c r="B401" s="7">
        <f t="shared" si="95"/>
        <v>1</v>
      </c>
      <c r="C401" s="32">
        <f t="shared" si="89"/>
        <v>42565</v>
      </c>
      <c r="D401" s="31">
        <f t="shared" si="96"/>
        <v>393</v>
      </c>
      <c r="E401" s="115">
        <v>42565</v>
      </c>
      <c r="F401" s="27">
        <v>1.1156999999999999</v>
      </c>
      <c r="G401" s="27">
        <v>0.83311000000000002</v>
      </c>
      <c r="H401" s="27">
        <v>1.0900000000000001</v>
      </c>
      <c r="I401" s="162">
        <v>9.3247</v>
      </c>
      <c r="J401" s="162">
        <v>1.4588000000000001</v>
      </c>
      <c r="L401" s="101">
        <f t="shared" si="97"/>
        <v>-7.6477047357288901E-3</v>
      </c>
      <c r="M401" s="101">
        <f t="shared" si="98"/>
        <v>1.0437349860899759E-3</v>
      </c>
      <c r="N401" s="101">
        <f t="shared" si="99"/>
        <v>8.253473805215273E-4</v>
      </c>
      <c r="O401" s="101">
        <f t="shared" si="100"/>
        <v>-1.0944676829670805E-3</v>
      </c>
      <c r="P401" s="101">
        <f t="shared" si="101"/>
        <v>-4.8788964671426932E-3</v>
      </c>
      <c r="R401" s="104">
        <f t="shared" si="90"/>
        <v>-35072.438961484942</v>
      </c>
      <c r="S401" s="104">
        <f t="shared" si="91"/>
        <v>-5293.7878987465392</v>
      </c>
      <c r="T401" s="104">
        <f t="shared" si="92"/>
        <v>1974.8527306958438</v>
      </c>
      <c r="U401" s="104">
        <f t="shared" si="93"/>
        <v>-5005.0349820146366</v>
      </c>
      <c r="V401" s="104">
        <f t="shared" si="94"/>
        <v>27023.732549663033</v>
      </c>
      <c r="W401" s="104">
        <f t="shared" si="102"/>
        <v>-16372.676561887241</v>
      </c>
    </row>
    <row r="402" spans="1:23" ht="13.8">
      <c r="A402" s="4"/>
      <c r="B402" s="7">
        <f t="shared" si="95"/>
        <v>1</v>
      </c>
      <c r="C402" s="32">
        <f t="shared" si="89"/>
        <v>42566</v>
      </c>
      <c r="D402" s="31">
        <f t="shared" si="96"/>
        <v>394</v>
      </c>
      <c r="E402" s="115">
        <v>42566</v>
      </c>
      <c r="F402" s="27">
        <v>1.1128</v>
      </c>
      <c r="G402" s="27">
        <v>0.83274999999999999</v>
      </c>
      <c r="H402" s="27">
        <v>1.0899000000000001</v>
      </c>
      <c r="I402" s="162">
        <v>9.3183000000000007</v>
      </c>
      <c r="J402" s="162">
        <v>1.4538</v>
      </c>
      <c r="L402" s="101">
        <f t="shared" si="97"/>
        <v>2.6026489899008904E-3</v>
      </c>
      <c r="M402" s="101">
        <f t="shared" si="98"/>
        <v>4.3220919597579513E-4</v>
      </c>
      <c r="N402" s="101">
        <f t="shared" si="99"/>
        <v>9.1747327923349839E-5</v>
      </c>
      <c r="O402" s="101">
        <f t="shared" si="100"/>
        <v>6.8658480409937114E-4</v>
      </c>
      <c r="P402" s="101">
        <f t="shared" si="101"/>
        <v>3.4333618839901057E-3</v>
      </c>
      <c r="R402" s="104">
        <f t="shared" si="90"/>
        <v>11935.770403114229</v>
      </c>
      <c r="S402" s="104">
        <f t="shared" si="91"/>
        <v>-2192.1501548539591</v>
      </c>
      <c r="T402" s="104">
        <f t="shared" si="92"/>
        <v>219.52872858090888</v>
      </c>
      <c r="U402" s="104">
        <f t="shared" si="93"/>
        <v>3139.7738061310838</v>
      </c>
      <c r="V402" s="104">
        <f t="shared" si="94"/>
        <v>-19017.057222674244</v>
      </c>
      <c r="W402" s="104">
        <f t="shared" si="102"/>
        <v>-5914.134439701982</v>
      </c>
    </row>
    <row r="403" spans="1:23" ht="13.8">
      <c r="A403" s="4"/>
      <c r="B403" s="7">
        <f t="shared" si="95"/>
        <v>3</v>
      </c>
      <c r="C403" s="32">
        <f t="shared" si="89"/>
        <v>42569</v>
      </c>
      <c r="D403" s="31">
        <f t="shared" si="96"/>
        <v>395</v>
      </c>
      <c r="E403" s="115">
        <v>42569</v>
      </c>
      <c r="F403" s="27">
        <v>1.1052999999999999</v>
      </c>
      <c r="G403" s="27">
        <v>0.83372000000000002</v>
      </c>
      <c r="H403" s="27">
        <v>1.0869</v>
      </c>
      <c r="I403" s="162">
        <v>9.3627000000000002</v>
      </c>
      <c r="J403" s="162">
        <v>1.4557</v>
      </c>
      <c r="L403" s="101">
        <f t="shared" si="97"/>
        <v>6.7625702923234856E-3</v>
      </c>
      <c r="M403" s="101">
        <f t="shared" si="98"/>
        <v>-1.1641374996809214E-3</v>
      </c>
      <c r="N403" s="101">
        <f t="shared" si="99"/>
        <v>2.7563413261248487E-3</v>
      </c>
      <c r="O403" s="101">
        <f t="shared" si="100"/>
        <v>-4.7535018044378274E-3</v>
      </c>
      <c r="P403" s="101">
        <f t="shared" si="101"/>
        <v>-1.3060665200800795E-3</v>
      </c>
      <c r="R403" s="104">
        <f t="shared" si="90"/>
        <v>31013.204875993637</v>
      </c>
      <c r="S403" s="104">
        <f t="shared" si="91"/>
        <v>5904.4653005017262</v>
      </c>
      <c r="T403" s="104">
        <f t="shared" si="92"/>
        <v>6595.2450120915883</v>
      </c>
      <c r="U403" s="104">
        <f t="shared" si="93"/>
        <v>-21737.912583935678</v>
      </c>
      <c r="V403" s="104">
        <f t="shared" si="94"/>
        <v>7234.1753034541089</v>
      </c>
      <c r="W403" s="104">
        <f t="shared" si="102"/>
        <v>29009.177908105383</v>
      </c>
    </row>
    <row r="404" spans="1:23" ht="13.8">
      <c r="A404" s="4"/>
      <c r="B404" s="7">
        <f t="shared" si="95"/>
        <v>1</v>
      </c>
      <c r="C404" s="32">
        <f t="shared" si="89"/>
        <v>42570</v>
      </c>
      <c r="D404" s="31">
        <f t="shared" si="96"/>
        <v>396</v>
      </c>
      <c r="E404" s="115">
        <v>42570</v>
      </c>
      <c r="F404" s="27">
        <v>1.1034999999999999</v>
      </c>
      <c r="G404" s="27">
        <v>0.83950000000000002</v>
      </c>
      <c r="H404" s="27">
        <v>1.0876999999999999</v>
      </c>
      <c r="I404" s="162">
        <v>9.3489000000000004</v>
      </c>
      <c r="J404" s="162">
        <v>1.4726999999999999</v>
      </c>
      <c r="L404" s="101">
        <f t="shared" si="97"/>
        <v>1.6298446201186765E-3</v>
      </c>
      <c r="M404" s="101">
        <f t="shared" si="98"/>
        <v>-6.9088619441255664E-3</v>
      </c>
      <c r="N404" s="101">
        <f t="shared" si="99"/>
        <v>-7.3576753066324828E-4</v>
      </c>
      <c r="O404" s="101">
        <f t="shared" si="100"/>
        <v>1.4750211101178857E-3</v>
      </c>
      <c r="P404" s="101">
        <f t="shared" si="101"/>
        <v>-1.1610566161501308E-2</v>
      </c>
      <c r="R404" s="104">
        <f t="shared" si="90"/>
        <v>7474.4812896295507</v>
      </c>
      <c r="S404" s="104">
        <f t="shared" si="91"/>
        <v>35041.509809818257</v>
      </c>
      <c r="T404" s="104">
        <f t="shared" si="92"/>
        <v>-1760.5102425714367</v>
      </c>
      <c r="U404" s="104">
        <f t="shared" si="93"/>
        <v>6745.3177195110784</v>
      </c>
      <c r="V404" s="104">
        <f t="shared" si="94"/>
        <v>64309.795629324326</v>
      </c>
      <c r="W404" s="104">
        <f t="shared" si="102"/>
        <v>111810.59420571176</v>
      </c>
    </row>
    <row r="405" spans="1:23" ht="13.8">
      <c r="A405" s="4"/>
      <c r="B405" s="7">
        <f t="shared" si="95"/>
        <v>1</v>
      </c>
      <c r="C405" s="32">
        <f t="shared" si="89"/>
        <v>42571</v>
      </c>
      <c r="D405" s="31">
        <f t="shared" si="96"/>
        <v>397</v>
      </c>
      <c r="E405" s="115">
        <v>42571</v>
      </c>
      <c r="F405" s="27">
        <v>1.1012999999999999</v>
      </c>
      <c r="G405" s="27">
        <v>0.83604999999999996</v>
      </c>
      <c r="H405" s="27">
        <v>1.0882000000000001</v>
      </c>
      <c r="I405" s="162">
        <v>9.3552</v>
      </c>
      <c r="J405" s="162">
        <v>1.4712000000000001</v>
      </c>
      <c r="L405" s="101">
        <f t="shared" si="97"/>
        <v>1.9956465258926816E-3</v>
      </c>
      <c r="M405" s="101">
        <f t="shared" si="98"/>
        <v>4.1180566089175476E-3</v>
      </c>
      <c r="N405" s="101">
        <f t="shared" si="99"/>
        <v>-4.5957995202050041E-4</v>
      </c>
      <c r="O405" s="101">
        <f t="shared" si="100"/>
        <v>-6.7364911845492329E-4</v>
      </c>
      <c r="P405" s="101">
        <f t="shared" si="101"/>
        <v>1.0190564420049673E-3</v>
      </c>
      <c r="R405" s="104">
        <f t="shared" si="90"/>
        <v>9152.0519406401636</v>
      </c>
      <c r="S405" s="104">
        <f t="shared" si="91"/>
        <v>-20886.641276928152</v>
      </c>
      <c r="T405" s="104">
        <f t="shared" si="92"/>
        <v>-1099.6614815052137</v>
      </c>
      <c r="U405" s="104">
        <f t="shared" si="93"/>
        <v>-3080.6185106624343</v>
      </c>
      <c r="V405" s="104">
        <f t="shared" si="94"/>
        <v>-5644.4544226783673</v>
      </c>
      <c r="W405" s="104">
        <f t="shared" si="102"/>
        <v>-21559.323751134005</v>
      </c>
    </row>
    <row r="406" spans="1:23" ht="13.8">
      <c r="A406" s="4"/>
      <c r="B406" s="7">
        <f t="shared" si="95"/>
        <v>1</v>
      </c>
      <c r="C406" s="32">
        <f t="shared" si="89"/>
        <v>42572</v>
      </c>
      <c r="D406" s="31">
        <f t="shared" si="96"/>
        <v>398</v>
      </c>
      <c r="E406" s="115">
        <v>42572</v>
      </c>
      <c r="F406" s="27">
        <v>1.1014999999999999</v>
      </c>
      <c r="G406" s="27">
        <v>0.83594999999999997</v>
      </c>
      <c r="H406" s="27">
        <v>1.0871999999999999</v>
      </c>
      <c r="I406" s="162">
        <v>9.3541000000000007</v>
      </c>
      <c r="J406" s="162">
        <v>1.4710000000000001</v>
      </c>
      <c r="L406" s="101">
        <f t="shared" si="97"/>
        <v>-1.8158707149949145E-4</v>
      </c>
      <c r="M406" s="101">
        <f t="shared" si="98"/>
        <v>1.1961722502304608E-4</v>
      </c>
      <c r="N406" s="101">
        <f t="shared" si="99"/>
        <v>9.1937121489103313E-4</v>
      </c>
      <c r="O406" s="101">
        <f t="shared" si="100"/>
        <v>1.175885790774125E-4</v>
      </c>
      <c r="P406" s="101">
        <f t="shared" si="101"/>
        <v>1.359526886737468E-4</v>
      </c>
      <c r="R406" s="104">
        <f t="shared" si="90"/>
        <v>-832.75985428767024</v>
      </c>
      <c r="S406" s="104">
        <f t="shared" si="91"/>
        <v>-606.69444518750197</v>
      </c>
      <c r="T406" s="104">
        <f t="shared" si="92"/>
        <v>2199.8285777601204</v>
      </c>
      <c r="U406" s="104">
        <f t="shared" si="93"/>
        <v>537.73625382189186</v>
      </c>
      <c r="V406" s="104">
        <f t="shared" si="94"/>
        <v>-753.02870697696324</v>
      </c>
      <c r="W406" s="104">
        <f t="shared" si="102"/>
        <v>545.08182512987662</v>
      </c>
    </row>
    <row r="407" spans="1:23" ht="13.8">
      <c r="A407" s="4"/>
      <c r="B407" s="7">
        <f t="shared" si="95"/>
        <v>1</v>
      </c>
      <c r="C407" s="32">
        <f t="shared" si="89"/>
        <v>42573</v>
      </c>
      <c r="D407" s="31">
        <f t="shared" si="96"/>
        <v>399</v>
      </c>
      <c r="E407" s="115">
        <v>42573</v>
      </c>
      <c r="F407" s="27">
        <v>1.1013999999999999</v>
      </c>
      <c r="G407" s="27">
        <v>0.84108000000000005</v>
      </c>
      <c r="H407" s="27">
        <v>1.0860000000000001</v>
      </c>
      <c r="I407" s="162">
        <v>9.3847000000000005</v>
      </c>
      <c r="J407" s="162">
        <v>1.4717</v>
      </c>
      <c r="L407" s="101">
        <f t="shared" si="97"/>
        <v>9.0789414016767349E-5</v>
      </c>
      <c r="M407" s="101">
        <f t="shared" si="98"/>
        <v>-6.117977616578776E-3</v>
      </c>
      <c r="N407" s="101">
        <f t="shared" si="99"/>
        <v>1.1043623430530057E-3</v>
      </c>
      <c r="O407" s="101">
        <f t="shared" si="100"/>
        <v>-3.2659537643234481E-3</v>
      </c>
      <c r="P407" s="101">
        <f t="shared" si="101"/>
        <v>-4.7575356862961983E-4</v>
      </c>
      <c r="R407" s="104">
        <f t="shared" si="90"/>
        <v>416.36102484134108</v>
      </c>
      <c r="S407" s="104">
        <f t="shared" si="91"/>
        <v>31030.171741943457</v>
      </c>
      <c r="T407" s="104">
        <f t="shared" si="92"/>
        <v>2642.4667241056368</v>
      </c>
      <c r="U407" s="104">
        <f t="shared" si="93"/>
        <v>-14935.308821332193</v>
      </c>
      <c r="V407" s="104">
        <f t="shared" si="94"/>
        <v>2635.1526999555381</v>
      </c>
      <c r="W407" s="104">
        <f t="shared" si="102"/>
        <v>21788.843369513779</v>
      </c>
    </row>
    <row r="408" spans="1:23" ht="13.8">
      <c r="A408" s="4"/>
      <c r="B408" s="7">
        <f t="shared" si="95"/>
        <v>3</v>
      </c>
      <c r="C408" s="32">
        <f t="shared" si="89"/>
        <v>42576</v>
      </c>
      <c r="D408" s="31">
        <f t="shared" si="96"/>
        <v>400</v>
      </c>
      <c r="E408" s="115">
        <v>42576</v>
      </c>
      <c r="F408" s="27">
        <v>1.0982000000000001</v>
      </c>
      <c r="G408" s="27">
        <v>0.8367</v>
      </c>
      <c r="H408" s="27">
        <v>1.0839000000000001</v>
      </c>
      <c r="I408" s="162">
        <v>9.4101999999999997</v>
      </c>
      <c r="J408" s="162">
        <v>1.4665999999999999</v>
      </c>
      <c r="L408" s="101">
        <f t="shared" si="97"/>
        <v>2.9096219836087889E-3</v>
      </c>
      <c r="M408" s="101">
        <f t="shared" si="98"/>
        <v>5.2211969986809019E-3</v>
      </c>
      <c r="N408" s="101">
        <f t="shared" si="99"/>
        <v>1.9355736721764704E-3</v>
      </c>
      <c r="O408" s="101">
        <f t="shared" si="100"/>
        <v>-2.7135037320326835E-3</v>
      </c>
      <c r="P408" s="101">
        <f t="shared" si="101"/>
        <v>3.4713985103681888E-3</v>
      </c>
      <c r="R408" s="104">
        <f t="shared" si="90"/>
        <v>13343.551163052061</v>
      </c>
      <c r="S408" s="104">
        <f t="shared" si="91"/>
        <v>-26481.73133692961</v>
      </c>
      <c r="T408" s="104">
        <f t="shared" si="92"/>
        <v>4631.3504376124738</v>
      </c>
      <c r="U408" s="104">
        <f t="shared" si="93"/>
        <v>-12408.937526444393</v>
      </c>
      <c r="V408" s="104">
        <f t="shared" si="94"/>
        <v>-19227.738393151052</v>
      </c>
      <c r="W408" s="104">
        <f t="shared" si="102"/>
        <v>-40143.505655860514</v>
      </c>
    </row>
    <row r="409" spans="1:23" ht="13.8">
      <c r="A409" s="4"/>
      <c r="B409" s="7">
        <f t="shared" si="95"/>
        <v>1</v>
      </c>
      <c r="C409" s="32">
        <f t="shared" si="89"/>
        <v>42577</v>
      </c>
      <c r="D409" s="31">
        <f t="shared" si="96"/>
        <v>401</v>
      </c>
      <c r="E409" s="115">
        <v>42577</v>
      </c>
      <c r="F409" s="27">
        <v>1.0996999999999999</v>
      </c>
      <c r="G409" s="27">
        <v>0.83709999999999996</v>
      </c>
      <c r="H409" s="27">
        <v>1.087</v>
      </c>
      <c r="I409" s="162">
        <v>9.4369999999999994</v>
      </c>
      <c r="J409" s="162">
        <v>1.4599</v>
      </c>
      <c r="L409" s="101">
        <f t="shared" si="97"/>
        <v>-1.3649394721164337E-3</v>
      </c>
      <c r="M409" s="101">
        <f t="shared" si="98"/>
        <v>-4.7795436445762873E-4</v>
      </c>
      <c r="N409" s="101">
        <f t="shared" si="99"/>
        <v>-2.8559602995050629E-3</v>
      </c>
      <c r="O409" s="101">
        <f t="shared" si="100"/>
        <v>-2.8439256826482042E-3</v>
      </c>
      <c r="P409" s="101">
        <f t="shared" si="101"/>
        <v>4.5788564537649267E-3</v>
      </c>
      <c r="R409" s="104">
        <f t="shared" si="90"/>
        <v>-6259.6240278832529</v>
      </c>
      <c r="S409" s="104">
        <f t="shared" si="91"/>
        <v>2424.1680737343522</v>
      </c>
      <c r="T409" s="104">
        <f t="shared" si="92"/>
        <v>-6833.608646910081</v>
      </c>
      <c r="U409" s="104">
        <f t="shared" si="93"/>
        <v>-13005.361190123187</v>
      </c>
      <c r="V409" s="104">
        <f t="shared" si="94"/>
        <v>-25361.840125766896</v>
      </c>
      <c r="W409" s="104">
        <f t="shared" si="102"/>
        <v>-49036.265916949065</v>
      </c>
    </row>
    <row r="410" spans="1:23" ht="13.8">
      <c r="A410" s="4"/>
      <c r="B410" s="7">
        <f t="shared" si="95"/>
        <v>1</v>
      </c>
      <c r="C410" s="32">
        <f t="shared" si="89"/>
        <v>42578</v>
      </c>
      <c r="D410" s="31">
        <f t="shared" si="96"/>
        <v>402</v>
      </c>
      <c r="E410" s="115">
        <v>42578</v>
      </c>
      <c r="F410" s="27">
        <v>1.0991</v>
      </c>
      <c r="G410" s="27">
        <v>0.83875</v>
      </c>
      <c r="H410" s="27">
        <v>1.0928</v>
      </c>
      <c r="I410" s="162">
        <v>9.4387000000000008</v>
      </c>
      <c r="J410" s="162">
        <v>1.4715</v>
      </c>
      <c r="L410" s="101">
        <f t="shared" si="97"/>
        <v>5.4575224203406427E-4</v>
      </c>
      <c r="M410" s="101">
        <f t="shared" si="98"/>
        <v>-1.9691506198808721E-3</v>
      </c>
      <c r="N410" s="101">
        <f t="shared" si="99"/>
        <v>-5.3216016953162052E-3</v>
      </c>
      <c r="O410" s="101">
        <f t="shared" si="100"/>
        <v>-1.8012577065725177E-4</v>
      </c>
      <c r="P410" s="101">
        <f t="shared" si="101"/>
        <v>-7.9143484675933164E-3</v>
      </c>
      <c r="R410" s="104">
        <f t="shared" si="90"/>
        <v>2502.8244235698767</v>
      </c>
      <c r="S410" s="104">
        <f t="shared" si="91"/>
        <v>9987.4641180572398</v>
      </c>
      <c r="T410" s="104">
        <f t="shared" si="92"/>
        <v>-12733.280419488443</v>
      </c>
      <c r="U410" s="104">
        <f t="shared" si="93"/>
        <v>-823.72078895728077</v>
      </c>
      <c r="V410" s="104">
        <f t="shared" si="94"/>
        <v>43836.805665673914</v>
      </c>
      <c r="W410" s="104">
        <f t="shared" si="102"/>
        <v>42770.092998855303</v>
      </c>
    </row>
    <row r="411" spans="1:23" ht="13.8">
      <c r="A411" s="4"/>
      <c r="B411" s="7">
        <f t="shared" si="95"/>
        <v>1</v>
      </c>
      <c r="C411" s="32">
        <f t="shared" si="89"/>
        <v>42579</v>
      </c>
      <c r="D411" s="31">
        <f t="shared" si="96"/>
        <v>403</v>
      </c>
      <c r="E411" s="115">
        <v>42579</v>
      </c>
      <c r="F411" s="27">
        <v>1.109</v>
      </c>
      <c r="G411" s="27">
        <v>0.84219999999999995</v>
      </c>
      <c r="H411" s="27">
        <v>1.0891999999999999</v>
      </c>
      <c r="I411" s="162">
        <v>9.4405000000000001</v>
      </c>
      <c r="J411" s="162">
        <v>1.4735</v>
      </c>
      <c r="L411" s="101">
        <f t="shared" si="97"/>
        <v>-8.967045275512394E-3</v>
      </c>
      <c r="M411" s="101">
        <f t="shared" si="98"/>
        <v>-4.1048274419357763E-3</v>
      </c>
      <c r="N411" s="101">
        <f t="shared" si="99"/>
        <v>3.2997280169211008E-3</v>
      </c>
      <c r="O411" s="101">
        <f t="shared" si="100"/>
        <v>-1.9068604659668115E-4</v>
      </c>
      <c r="P411" s="101">
        <f t="shared" si="101"/>
        <v>-1.3582345042219049E-3</v>
      </c>
      <c r="R411" s="104">
        <f t="shared" si="90"/>
        <v>-41122.945897872225</v>
      </c>
      <c r="S411" s="104">
        <f t="shared" si="91"/>
        <v>20819.543397665762</v>
      </c>
      <c r="T411" s="104">
        <f t="shared" si="92"/>
        <v>7895.4353506914058</v>
      </c>
      <c r="U411" s="104">
        <f t="shared" si="93"/>
        <v>-872.01326147075315</v>
      </c>
      <c r="V411" s="104">
        <f t="shared" si="94"/>
        <v>7523.1286888350005</v>
      </c>
      <c r="W411" s="104">
        <f t="shared" si="102"/>
        <v>-5756.85172215081</v>
      </c>
    </row>
    <row r="412" spans="1:23" ht="13.8">
      <c r="A412" s="4"/>
      <c r="B412" s="7">
        <f t="shared" si="95"/>
        <v>1</v>
      </c>
      <c r="C412" s="32">
        <f t="shared" si="89"/>
        <v>42580</v>
      </c>
      <c r="D412" s="31">
        <f t="shared" si="96"/>
        <v>404</v>
      </c>
      <c r="E412" s="115">
        <v>42580</v>
      </c>
      <c r="F412" s="27">
        <v>1.1113</v>
      </c>
      <c r="G412" s="27">
        <v>0.84399999999999997</v>
      </c>
      <c r="H412" s="27">
        <v>1.0823</v>
      </c>
      <c r="I412" s="162">
        <v>9.5091999999999999</v>
      </c>
      <c r="J412" s="162">
        <v>1.4782</v>
      </c>
      <c r="L412" s="101">
        <f t="shared" si="97"/>
        <v>-2.0717928412337535E-3</v>
      </c>
      <c r="M412" s="101">
        <f t="shared" si="98"/>
        <v>-2.1349788681297656E-3</v>
      </c>
      <c r="N412" s="101">
        <f t="shared" si="99"/>
        <v>6.3550754985036862E-3</v>
      </c>
      <c r="O412" s="101">
        <f t="shared" si="100"/>
        <v>-7.2508061855307629E-3</v>
      </c>
      <c r="P412" s="101">
        <f t="shared" si="101"/>
        <v>-3.1846081730369292E-3</v>
      </c>
      <c r="R412" s="104">
        <f t="shared" si="90"/>
        <v>-9501.2595904157788</v>
      </c>
      <c r="S412" s="104">
        <f t="shared" si="91"/>
        <v>10828.539281340742</v>
      </c>
      <c r="T412" s="104">
        <f t="shared" si="92"/>
        <v>15206.128350547189</v>
      </c>
      <c r="U412" s="104">
        <f t="shared" si="93"/>
        <v>-33158.163709326378</v>
      </c>
      <c r="V412" s="104">
        <f t="shared" si="94"/>
        <v>17639.234634962791</v>
      </c>
      <c r="W412" s="104">
        <f t="shared" si="102"/>
        <v>1014.4789671085673</v>
      </c>
    </row>
    <row r="413" spans="1:23" ht="13.8">
      <c r="A413" s="4"/>
      <c r="B413" s="7">
        <f t="shared" si="95"/>
        <v>3</v>
      </c>
      <c r="C413" s="32">
        <f t="shared" si="89"/>
        <v>42583</v>
      </c>
      <c r="D413" s="31">
        <f t="shared" si="96"/>
        <v>405</v>
      </c>
      <c r="E413" s="115">
        <v>42583</v>
      </c>
      <c r="F413" s="27">
        <v>1.1164000000000001</v>
      </c>
      <c r="G413" s="27">
        <v>0.84540000000000004</v>
      </c>
      <c r="H413" s="27">
        <v>1.0807</v>
      </c>
      <c r="I413" s="162">
        <v>9.4454999999999991</v>
      </c>
      <c r="J413" s="162">
        <v>1.4751000000000001</v>
      </c>
      <c r="L413" s="101">
        <f t="shared" si="97"/>
        <v>-4.5787214705664391E-3</v>
      </c>
      <c r="M413" s="101">
        <f t="shared" si="98"/>
        <v>-1.6573935367325296E-3</v>
      </c>
      <c r="N413" s="101">
        <f t="shared" si="99"/>
        <v>1.4794269919808799E-3</v>
      </c>
      <c r="O413" s="101">
        <f t="shared" si="100"/>
        <v>6.7213134272106336E-3</v>
      </c>
      <c r="P413" s="101">
        <f t="shared" si="101"/>
        <v>2.0993472647829322E-3</v>
      </c>
      <c r="R413" s="104">
        <f t="shared" si="90"/>
        <v>-20998.055605866266</v>
      </c>
      <c r="S413" s="104">
        <f t="shared" si="91"/>
        <v>8406.2429305776222</v>
      </c>
      <c r="T413" s="104">
        <f t="shared" si="92"/>
        <v>3539.9039288552931</v>
      </c>
      <c r="U413" s="104">
        <f t="shared" si="93"/>
        <v>30736.776747099026</v>
      </c>
      <c r="V413" s="104">
        <f t="shared" si="94"/>
        <v>-11628.080119024451</v>
      </c>
      <c r="W413" s="104">
        <f t="shared" si="102"/>
        <v>10056.787881641225</v>
      </c>
    </row>
    <row r="414" spans="1:23" ht="13.8">
      <c r="A414" s="4"/>
      <c r="B414" s="7">
        <f t="shared" si="95"/>
        <v>1</v>
      </c>
      <c r="C414" s="32">
        <f t="shared" si="89"/>
        <v>42584</v>
      </c>
      <c r="D414" s="31">
        <f t="shared" si="96"/>
        <v>406</v>
      </c>
      <c r="E414" s="115">
        <v>42584</v>
      </c>
      <c r="F414" s="27">
        <v>1.1193</v>
      </c>
      <c r="G414" s="27">
        <v>0.84309999999999996</v>
      </c>
      <c r="H414" s="27">
        <v>1.081</v>
      </c>
      <c r="I414" s="162">
        <v>9.4362999999999992</v>
      </c>
      <c r="J414" s="162">
        <v>1.4717</v>
      </c>
      <c r="L414" s="101">
        <f t="shared" si="97"/>
        <v>-2.5942672330546406E-3</v>
      </c>
      <c r="M414" s="101">
        <f t="shared" si="98"/>
        <v>2.724313204059622E-3</v>
      </c>
      <c r="N414" s="101">
        <f t="shared" si="99"/>
        <v>-2.7755933008835474E-4</v>
      </c>
      <c r="O414" s="101">
        <f t="shared" si="100"/>
        <v>9.744834420489858E-4</v>
      </c>
      <c r="P414" s="101">
        <f t="shared" si="101"/>
        <v>2.3075889159361639E-3</v>
      </c>
      <c r="R414" s="104">
        <f t="shared" si="90"/>
        <v>-11897.331594930811</v>
      </c>
      <c r="S414" s="104">
        <f t="shared" si="91"/>
        <v>-13817.622733979126</v>
      </c>
      <c r="T414" s="104">
        <f t="shared" si="92"/>
        <v>-664.1310239680339</v>
      </c>
      <c r="U414" s="104">
        <f t="shared" si="93"/>
        <v>4456.3432915870817</v>
      </c>
      <c r="V414" s="104">
        <f t="shared" si="94"/>
        <v>-12781.510351529645</v>
      </c>
      <c r="W414" s="104">
        <f t="shared" si="102"/>
        <v>-34704.252412820533</v>
      </c>
    </row>
    <row r="415" spans="1:23" ht="13.8">
      <c r="A415" s="4"/>
      <c r="B415" s="7">
        <f t="shared" si="95"/>
        <v>1</v>
      </c>
      <c r="C415" s="32">
        <f t="shared" si="89"/>
        <v>42585</v>
      </c>
      <c r="D415" s="31">
        <f t="shared" si="96"/>
        <v>407</v>
      </c>
      <c r="E415" s="115">
        <v>42585</v>
      </c>
      <c r="F415" s="27">
        <v>1.1200000000000001</v>
      </c>
      <c r="G415" s="27">
        <v>0.83909999999999996</v>
      </c>
      <c r="H415" s="27">
        <v>1.0845</v>
      </c>
      <c r="I415" s="162">
        <v>9.4236000000000004</v>
      </c>
      <c r="J415" s="162">
        <v>1.4750000000000001</v>
      </c>
      <c r="L415" s="101">
        <f t="shared" si="97"/>
        <v>-6.2519539391847211E-4</v>
      </c>
      <c r="M415" s="101">
        <f t="shared" si="98"/>
        <v>4.755686052606338E-3</v>
      </c>
      <c r="N415" s="101">
        <f t="shared" si="99"/>
        <v>-3.2325126277208912E-3</v>
      </c>
      <c r="O415" s="101">
        <f t="shared" si="100"/>
        <v>1.3467729860287237E-3</v>
      </c>
      <c r="P415" s="101">
        <f t="shared" si="101"/>
        <v>-2.2397946038531188E-3</v>
      </c>
      <c r="R415" s="104">
        <f t="shared" si="90"/>
        <v>-2867.1513937726977</v>
      </c>
      <c r="S415" s="104">
        <f t="shared" si="91"/>
        <v>-24120.675852629556</v>
      </c>
      <c r="T415" s="104">
        <f t="shared" si="92"/>
        <v>-7734.6055012976376</v>
      </c>
      <c r="U415" s="104">
        <f t="shared" si="93"/>
        <v>6158.8350325998772</v>
      </c>
      <c r="V415" s="104">
        <f t="shared" si="94"/>
        <v>12406.004256973485</v>
      </c>
      <c r="W415" s="104">
        <f t="shared" si="102"/>
        <v>-16157.593458126526</v>
      </c>
    </row>
    <row r="416" spans="1:23" ht="13.8">
      <c r="A416" s="4"/>
      <c r="B416" s="7">
        <f t="shared" si="95"/>
        <v>1</v>
      </c>
      <c r="C416" s="32">
        <f t="shared" si="89"/>
        <v>42586</v>
      </c>
      <c r="D416" s="31">
        <f t="shared" si="96"/>
        <v>408</v>
      </c>
      <c r="E416" s="115">
        <v>42586</v>
      </c>
      <c r="F416" s="27">
        <v>1.1135999999999999</v>
      </c>
      <c r="G416" s="27">
        <v>0.84602999999999995</v>
      </c>
      <c r="H416" s="27">
        <v>1.0833999999999999</v>
      </c>
      <c r="I416" s="162">
        <v>9.4117999999999995</v>
      </c>
      <c r="J416" s="162">
        <v>1.4603999999999999</v>
      </c>
      <c r="L416" s="101">
        <f t="shared" si="97"/>
        <v>5.7306747089852957E-3</v>
      </c>
      <c r="M416" s="101">
        <f t="shared" si="98"/>
        <v>-8.2249310943812194E-3</v>
      </c>
      <c r="N416" s="101">
        <f t="shared" si="99"/>
        <v>1.0148070431306099E-3</v>
      </c>
      <c r="O416" s="101">
        <f t="shared" si="100"/>
        <v>1.2529600161125896E-3</v>
      </c>
      <c r="P416" s="101">
        <f t="shared" si="101"/>
        <v>9.9476189924385516E-3</v>
      </c>
      <c r="R416" s="104">
        <f t="shared" si="90"/>
        <v>26280.922954572772</v>
      </c>
      <c r="S416" s="104">
        <f t="shared" si="91"/>
        <v>41716.567208858454</v>
      </c>
      <c r="T416" s="104">
        <f t="shared" si="92"/>
        <v>2428.1829779231821</v>
      </c>
      <c r="U416" s="104">
        <f t="shared" si="93"/>
        <v>5729.8253838873343</v>
      </c>
      <c r="V416" s="104">
        <f t="shared" si="94"/>
        <v>-55098.893155042155</v>
      </c>
      <c r="W416" s="104">
        <f t="shared" si="102"/>
        <v>21056.605370199584</v>
      </c>
    </row>
    <row r="417" spans="1:23" ht="13.8">
      <c r="A417" s="4"/>
      <c r="B417" s="7">
        <f t="shared" si="95"/>
        <v>1</v>
      </c>
      <c r="C417" s="32">
        <f t="shared" si="89"/>
        <v>42587</v>
      </c>
      <c r="D417" s="31">
        <f t="shared" si="96"/>
        <v>409</v>
      </c>
      <c r="E417" s="115">
        <v>42587</v>
      </c>
      <c r="F417" s="27">
        <v>1.1155999999999999</v>
      </c>
      <c r="G417" s="27">
        <v>0.84809999999999997</v>
      </c>
      <c r="H417" s="27">
        <v>1.0851999999999999</v>
      </c>
      <c r="I417" s="162">
        <v>9.4022000000000006</v>
      </c>
      <c r="J417" s="162">
        <v>1.4567000000000001</v>
      </c>
      <c r="L417" s="101">
        <f t="shared" si="97"/>
        <v>-1.7943661731786369E-3</v>
      </c>
      <c r="M417" s="101">
        <f t="shared" si="98"/>
        <v>-2.4437333972494465E-3</v>
      </c>
      <c r="N417" s="101">
        <f t="shared" si="99"/>
        <v>-1.6600575609782334E-3</v>
      </c>
      <c r="O417" s="101">
        <f t="shared" si="100"/>
        <v>1.0205167251155364E-3</v>
      </c>
      <c r="P417" s="101">
        <f t="shared" si="101"/>
        <v>2.5367673265796063E-3</v>
      </c>
      <c r="R417" s="104">
        <f t="shared" si="90"/>
        <v>-8228.9785312119584</v>
      </c>
      <c r="S417" s="104">
        <f t="shared" si="91"/>
        <v>12394.531618207804</v>
      </c>
      <c r="T417" s="104">
        <f t="shared" si="92"/>
        <v>-3972.1083325406371</v>
      </c>
      <c r="U417" s="104">
        <f t="shared" si="93"/>
        <v>4666.8549363534794</v>
      </c>
      <c r="V417" s="104">
        <f t="shared" si="94"/>
        <v>-14050.907256566306</v>
      </c>
      <c r="W417" s="104">
        <f t="shared" si="102"/>
        <v>-9190.6075657576184</v>
      </c>
    </row>
    <row r="418" spans="1:23" ht="13.8">
      <c r="A418" s="4"/>
      <c r="B418" s="7">
        <f t="shared" si="95"/>
        <v>3</v>
      </c>
      <c r="C418" s="32">
        <f t="shared" si="89"/>
        <v>42590</v>
      </c>
      <c r="D418" s="31">
        <f t="shared" si="96"/>
        <v>410</v>
      </c>
      <c r="E418" s="115">
        <v>42590</v>
      </c>
      <c r="F418" s="27">
        <v>1.1087</v>
      </c>
      <c r="G418" s="27">
        <v>0.84955000000000003</v>
      </c>
      <c r="H418" s="27">
        <v>1.0883</v>
      </c>
      <c r="I418" s="162">
        <v>9.4064999999999994</v>
      </c>
      <c r="J418" s="162">
        <v>1.452</v>
      </c>
      <c r="L418" s="101">
        <f t="shared" si="97"/>
        <v>6.204218975027773E-3</v>
      </c>
      <c r="M418" s="101">
        <f t="shared" si="98"/>
        <v>-1.7082441641134477E-3</v>
      </c>
      <c r="N418" s="101">
        <f t="shared" si="99"/>
        <v>-2.8525439172394111E-3</v>
      </c>
      <c r="O418" s="101">
        <f t="shared" si="100"/>
        <v>-4.5723522358418432E-4</v>
      </c>
      <c r="P418" s="101">
        <f t="shared" si="101"/>
        <v>3.2316870701607717E-3</v>
      </c>
      <c r="R418" s="104">
        <f t="shared" si="90"/>
        <v>28452.600986119192</v>
      </c>
      <c r="S418" s="104">
        <f t="shared" si="91"/>
        <v>8664.1555611403073</v>
      </c>
      <c r="T418" s="104">
        <f t="shared" si="92"/>
        <v>-6825.4340867119736</v>
      </c>
      <c r="U418" s="104">
        <f t="shared" si="93"/>
        <v>-2090.9509934949438</v>
      </c>
      <c r="V418" s="104">
        <f t="shared" si="94"/>
        <v>-17900.00006279588</v>
      </c>
      <c r="W418" s="104">
        <f t="shared" si="102"/>
        <v>10300.371404256701</v>
      </c>
    </row>
    <row r="419" spans="1:23" ht="13.8">
      <c r="A419" s="4"/>
      <c r="B419" s="7">
        <f t="shared" si="95"/>
        <v>1</v>
      </c>
      <c r="C419" s="32">
        <f t="shared" si="89"/>
        <v>42591</v>
      </c>
      <c r="D419" s="31">
        <f t="shared" si="96"/>
        <v>411</v>
      </c>
      <c r="E419" s="115">
        <v>42591</v>
      </c>
      <c r="F419" s="27">
        <v>1.1077999999999999</v>
      </c>
      <c r="G419" s="27">
        <v>0.85399000000000003</v>
      </c>
      <c r="H419" s="27">
        <v>1.0899000000000001</v>
      </c>
      <c r="I419" s="162">
        <v>9.3569999999999993</v>
      </c>
      <c r="J419" s="162">
        <v>1.4462999999999999</v>
      </c>
      <c r="L419" s="101">
        <f t="shared" si="97"/>
        <v>8.120911793024838E-4</v>
      </c>
      <c r="M419" s="101">
        <f t="shared" si="98"/>
        <v>-5.2126865863707274E-3</v>
      </c>
      <c r="N419" s="101">
        <f t="shared" si="99"/>
        <v>-1.4691031932499679E-3</v>
      </c>
      <c r="O419" s="101">
        <f t="shared" si="100"/>
        <v>5.2762133752721685E-3</v>
      </c>
      <c r="P419" s="101">
        <f t="shared" si="101"/>
        <v>3.9333453050550441E-3</v>
      </c>
      <c r="R419" s="104">
        <f t="shared" si="90"/>
        <v>3724.2570550851833</v>
      </c>
      <c r="S419" s="104">
        <f t="shared" si="91"/>
        <v>26438.566818827443</v>
      </c>
      <c r="T419" s="104">
        <f t="shared" si="92"/>
        <v>-3515.2016245940099</v>
      </c>
      <c r="U419" s="104">
        <f t="shared" si="93"/>
        <v>24128.288963471397</v>
      </c>
      <c r="V419" s="104">
        <f t="shared" si="94"/>
        <v>-21786.416716387252</v>
      </c>
      <c r="W419" s="104">
        <f t="shared" si="102"/>
        <v>28989.494496402764</v>
      </c>
    </row>
    <row r="420" spans="1:23" ht="13.8">
      <c r="A420" s="4"/>
      <c r="B420" s="7">
        <f t="shared" si="95"/>
        <v>1</v>
      </c>
      <c r="C420" s="32">
        <f t="shared" si="89"/>
        <v>42592</v>
      </c>
      <c r="D420" s="31">
        <f t="shared" si="96"/>
        <v>412</v>
      </c>
      <c r="E420" s="115">
        <v>42592</v>
      </c>
      <c r="F420" s="27">
        <v>1.1184000000000001</v>
      </c>
      <c r="G420" s="27">
        <v>0.85541</v>
      </c>
      <c r="H420" s="27">
        <v>1.0923</v>
      </c>
      <c r="I420" s="162">
        <v>9.2570999999999994</v>
      </c>
      <c r="J420" s="162">
        <v>1.4450000000000001</v>
      </c>
      <c r="L420" s="101">
        <f t="shared" si="97"/>
        <v>-9.5230258805424871E-3</v>
      </c>
      <c r="M420" s="101">
        <f t="shared" si="98"/>
        <v>-1.6614020435595732E-3</v>
      </c>
      <c r="N420" s="101">
        <f t="shared" si="99"/>
        <v>-2.1996159542314528E-3</v>
      </c>
      <c r="O420" s="101">
        <f t="shared" si="100"/>
        <v>1.0733901631206662E-2</v>
      </c>
      <c r="P420" s="101">
        <f t="shared" si="101"/>
        <v>8.9924953315374161E-4</v>
      </c>
      <c r="R420" s="104">
        <f t="shared" si="90"/>
        <v>-43672.677681133726</v>
      </c>
      <c r="S420" s="104">
        <f t="shared" si="91"/>
        <v>8426.5739391342486</v>
      </c>
      <c r="T420" s="104">
        <f t="shared" si="92"/>
        <v>-5263.1384992719777</v>
      </c>
      <c r="U420" s="104">
        <f t="shared" si="93"/>
        <v>49086.468238193942</v>
      </c>
      <c r="V420" s="104">
        <f t="shared" si="94"/>
        <v>-4980.8556182762959</v>
      </c>
      <c r="W420" s="104">
        <f t="shared" si="102"/>
        <v>3596.3703786461947</v>
      </c>
    </row>
    <row r="421" spans="1:23" ht="13.8">
      <c r="A421" s="4"/>
      <c r="B421" s="7">
        <f t="shared" si="95"/>
        <v>1</v>
      </c>
      <c r="C421" s="32">
        <f t="shared" si="89"/>
        <v>42593</v>
      </c>
      <c r="D421" s="31">
        <f t="shared" si="96"/>
        <v>413</v>
      </c>
      <c r="E421" s="115">
        <v>42593</v>
      </c>
      <c r="F421" s="27">
        <v>1.1153</v>
      </c>
      <c r="G421" s="27">
        <v>0.86038000000000003</v>
      </c>
      <c r="H421" s="27">
        <v>1.0859000000000001</v>
      </c>
      <c r="I421" s="162">
        <v>9.2293000000000003</v>
      </c>
      <c r="J421" s="162">
        <v>1.446</v>
      </c>
      <c r="L421" s="101">
        <f t="shared" si="97"/>
        <v>2.7756654790546289E-3</v>
      </c>
      <c r="M421" s="101">
        <f t="shared" si="98"/>
        <v>-5.7932659593832583E-3</v>
      </c>
      <c r="N421" s="101">
        <f t="shared" si="99"/>
        <v>5.8764286266427103E-3</v>
      </c>
      <c r="O421" s="101">
        <f t="shared" si="100"/>
        <v>3.0076186770848145E-3</v>
      </c>
      <c r="P421" s="101">
        <f t="shared" si="101"/>
        <v>-6.9180217217734762E-4</v>
      </c>
      <c r="R421" s="104">
        <f t="shared" si="90"/>
        <v>12729.225493871807</v>
      </c>
      <c r="S421" s="104">
        <f t="shared" si="91"/>
        <v>29383.245401107564</v>
      </c>
      <c r="T421" s="104">
        <f t="shared" si="92"/>
        <v>14060.844432233454</v>
      </c>
      <c r="U421" s="104">
        <f t="shared" si="93"/>
        <v>13753.934378912905</v>
      </c>
      <c r="V421" s="104">
        <f t="shared" si="94"/>
        <v>3831.8248817329954</v>
      </c>
      <c r="W421" s="104">
        <f t="shared" si="102"/>
        <v>73759.074587858733</v>
      </c>
    </row>
    <row r="422" spans="1:23" ht="13.8">
      <c r="A422" s="4"/>
      <c r="B422" s="7">
        <f t="shared" si="95"/>
        <v>1</v>
      </c>
      <c r="C422" s="32">
        <f t="shared" si="89"/>
        <v>42594</v>
      </c>
      <c r="D422" s="31">
        <f t="shared" si="96"/>
        <v>414</v>
      </c>
      <c r="E422" s="115">
        <v>42594</v>
      </c>
      <c r="F422" s="27">
        <v>1.1157999999999999</v>
      </c>
      <c r="G422" s="27">
        <v>0.86050000000000004</v>
      </c>
      <c r="H422" s="27">
        <v>1.0888</v>
      </c>
      <c r="I422" s="162">
        <v>9.1635000000000009</v>
      </c>
      <c r="J422" s="162">
        <v>1.4535</v>
      </c>
      <c r="L422" s="101">
        <f t="shared" si="97"/>
        <v>-4.4820941093672928E-4</v>
      </c>
      <c r="M422" s="101">
        <f t="shared" si="98"/>
        <v>-1.3946353051292815E-4</v>
      </c>
      <c r="N422" s="101">
        <f t="shared" si="99"/>
        <v>-2.6670361144014052E-3</v>
      </c>
      <c r="O422" s="101">
        <f t="shared" si="100"/>
        <v>7.1550042096901667E-3</v>
      </c>
      <c r="P422" s="101">
        <f t="shared" si="101"/>
        <v>-5.1733172802206403E-3</v>
      </c>
      <c r="R422" s="104">
        <f t="shared" si="90"/>
        <v>-2055.492170559502</v>
      </c>
      <c r="S422" s="104">
        <f t="shared" si="91"/>
        <v>707.35422304044801</v>
      </c>
      <c r="T422" s="104">
        <f t="shared" si="92"/>
        <v>-6381.5596652913473</v>
      </c>
      <c r="U422" s="104">
        <f t="shared" si="93"/>
        <v>32720.058274245454</v>
      </c>
      <c r="V422" s="104">
        <f t="shared" si="94"/>
        <v>28654.500770152117</v>
      </c>
      <c r="W422" s="104">
        <f t="shared" si="102"/>
        <v>53644.861431587167</v>
      </c>
    </row>
    <row r="423" spans="1:23" ht="13.8">
      <c r="A423" s="4"/>
      <c r="B423" s="7">
        <f t="shared" si="95"/>
        <v>3</v>
      </c>
      <c r="C423" s="32">
        <f t="shared" si="89"/>
        <v>42597</v>
      </c>
      <c r="D423" s="31">
        <f t="shared" si="96"/>
        <v>415</v>
      </c>
      <c r="E423" s="115">
        <v>42597</v>
      </c>
      <c r="F423" s="27">
        <v>1.1180000000000001</v>
      </c>
      <c r="G423" s="27">
        <v>0.86677000000000004</v>
      </c>
      <c r="H423" s="27">
        <v>1.0892999999999999</v>
      </c>
      <c r="I423" s="162">
        <v>9.1752000000000002</v>
      </c>
      <c r="J423" s="162">
        <v>1.4577</v>
      </c>
      <c r="L423" s="101">
        <f t="shared" si="97"/>
        <v>-1.9697383036166344E-3</v>
      </c>
      <c r="M423" s="101">
        <f t="shared" si="98"/>
        <v>-7.2600433516771925E-3</v>
      </c>
      <c r="N423" s="101">
        <f t="shared" si="99"/>
        <v>-4.5911575114341538E-4</v>
      </c>
      <c r="O423" s="101">
        <f t="shared" si="100"/>
        <v>-1.275990292381344E-3</v>
      </c>
      <c r="P423" s="101">
        <f t="shared" si="101"/>
        <v>-2.8854100810364134E-3</v>
      </c>
      <c r="R423" s="104">
        <f t="shared" si="90"/>
        <v>-9033.2366129337843</v>
      </c>
      <c r="S423" s="104">
        <f t="shared" si="91"/>
        <v>36822.689812728793</v>
      </c>
      <c r="T423" s="104">
        <f t="shared" si="92"/>
        <v>-1098.5507632896624</v>
      </c>
      <c r="U423" s="104">
        <f t="shared" si="93"/>
        <v>-5835.1435583427829</v>
      </c>
      <c r="V423" s="104">
        <f t="shared" si="94"/>
        <v>15982.005531610526</v>
      </c>
      <c r="W423" s="104">
        <f t="shared" si="102"/>
        <v>36837.764409773095</v>
      </c>
    </row>
    <row r="424" spans="1:23" ht="13.8">
      <c r="A424" s="4"/>
      <c r="B424" s="7">
        <f t="shared" si="95"/>
        <v>1</v>
      </c>
      <c r="C424" s="32">
        <f t="shared" si="89"/>
        <v>42598</v>
      </c>
      <c r="D424" s="31">
        <f t="shared" si="96"/>
        <v>416</v>
      </c>
      <c r="E424" s="115">
        <v>42598</v>
      </c>
      <c r="F424" s="27">
        <v>1.1294999999999999</v>
      </c>
      <c r="G424" s="27">
        <v>0.87060000000000004</v>
      </c>
      <c r="H424" s="27">
        <v>1.0849</v>
      </c>
      <c r="I424" s="162">
        <v>9.2101000000000006</v>
      </c>
      <c r="J424" s="162">
        <v>1.4601999999999999</v>
      </c>
      <c r="L424" s="101">
        <f t="shared" si="97"/>
        <v>-1.0233682193013406E-2</v>
      </c>
      <c r="M424" s="101">
        <f t="shared" si="98"/>
        <v>-4.4089701149259298E-3</v>
      </c>
      <c r="N424" s="101">
        <f t="shared" si="99"/>
        <v>4.0474712599948212E-3</v>
      </c>
      <c r="O424" s="101">
        <f t="shared" si="100"/>
        <v>-3.7965159033954729E-3</v>
      </c>
      <c r="P424" s="101">
        <f t="shared" si="101"/>
        <v>-1.7135615420183394E-3</v>
      </c>
      <c r="R424" s="104">
        <f t="shared" si="90"/>
        <v>-46931.75357422974</v>
      </c>
      <c r="S424" s="104">
        <f t="shared" si="91"/>
        <v>22362.144559095934</v>
      </c>
      <c r="T424" s="104">
        <f t="shared" si="92"/>
        <v>9684.6005195569123</v>
      </c>
      <c r="U424" s="104">
        <f t="shared" si="93"/>
        <v>-17361.586095220297</v>
      </c>
      <c r="V424" s="104">
        <f t="shared" si="94"/>
        <v>9491.2505585532945</v>
      </c>
      <c r="W424" s="104">
        <f t="shared" si="102"/>
        <v>-22755.344032243898</v>
      </c>
    </row>
    <row r="425" spans="1:23" ht="13.8">
      <c r="A425" s="4"/>
      <c r="B425" s="7">
        <f t="shared" si="95"/>
        <v>1</v>
      </c>
      <c r="C425" s="32">
        <f t="shared" si="89"/>
        <v>42599</v>
      </c>
      <c r="D425" s="31">
        <f t="shared" si="96"/>
        <v>417</v>
      </c>
      <c r="E425" s="115">
        <v>42599</v>
      </c>
      <c r="F425" s="27">
        <v>1.1275999999999999</v>
      </c>
      <c r="G425" s="27">
        <v>0.86639999999999995</v>
      </c>
      <c r="H425" s="27">
        <v>1.0863</v>
      </c>
      <c r="I425" s="162">
        <v>9.2812000000000001</v>
      </c>
      <c r="J425" s="162">
        <v>1.478</v>
      </c>
      <c r="L425" s="101">
        <f t="shared" si="97"/>
        <v>1.6835766681004064E-3</v>
      </c>
      <c r="M425" s="101">
        <f t="shared" si="98"/>
        <v>4.8359334314163165E-3</v>
      </c>
      <c r="N425" s="101">
        <f t="shared" si="99"/>
        <v>-1.2896096113002328E-3</v>
      </c>
      <c r="O425" s="101">
        <f t="shared" si="100"/>
        <v>-7.6901408115035777E-3</v>
      </c>
      <c r="P425" s="101">
        <f t="shared" si="101"/>
        <v>-1.2116409886161783E-2</v>
      </c>
      <c r="R425" s="104">
        <f t="shared" si="90"/>
        <v>7720.8969186627482</v>
      </c>
      <c r="S425" s="104">
        <f t="shared" si="91"/>
        <v>-24527.687793890451</v>
      </c>
      <c r="T425" s="104">
        <f t="shared" si="92"/>
        <v>-3085.7177505047443</v>
      </c>
      <c r="U425" s="104">
        <f t="shared" si="93"/>
        <v>-35167.254709476438</v>
      </c>
      <c r="V425" s="104">
        <f t="shared" si="94"/>
        <v>67111.614774126909</v>
      </c>
      <c r="W425" s="104">
        <f t="shared" si="102"/>
        <v>12051.85143891802</v>
      </c>
    </row>
    <row r="426" spans="1:23" ht="13.8">
      <c r="A426" s="4"/>
      <c r="B426" s="7">
        <f t="shared" si="95"/>
        <v>1</v>
      </c>
      <c r="C426" s="32">
        <f t="shared" si="89"/>
        <v>42600</v>
      </c>
      <c r="D426" s="31">
        <f t="shared" si="96"/>
        <v>418</v>
      </c>
      <c r="E426" s="115">
        <v>42600</v>
      </c>
      <c r="F426" s="27">
        <v>1.1321000000000001</v>
      </c>
      <c r="G426" s="27">
        <v>0.86073</v>
      </c>
      <c r="H426" s="27">
        <v>1.0852999999999999</v>
      </c>
      <c r="I426" s="162">
        <v>9.2388999999999992</v>
      </c>
      <c r="J426" s="162">
        <v>1.4765999999999999</v>
      </c>
      <c r="L426" s="101">
        <f t="shared" si="97"/>
        <v>-3.9828348441063571E-3</v>
      </c>
      <c r="M426" s="101">
        <f t="shared" si="98"/>
        <v>6.5658292884892789E-3</v>
      </c>
      <c r="N426" s="101">
        <f t="shared" si="99"/>
        <v>9.2097998773600274E-4</v>
      </c>
      <c r="O426" s="101">
        <f t="shared" si="100"/>
        <v>4.5680178352600631E-3</v>
      </c>
      <c r="P426" s="101">
        <f t="shared" si="101"/>
        <v>9.4767488308191729E-4</v>
      </c>
      <c r="R426" s="104">
        <f t="shared" si="90"/>
        <v>-18265.314468927678</v>
      </c>
      <c r="S426" s="104">
        <f t="shared" si="91"/>
        <v>-33301.659995944407</v>
      </c>
      <c r="T426" s="104">
        <f t="shared" si="92"/>
        <v>2203.67797441532</v>
      </c>
      <c r="U426" s="104">
        <f t="shared" si="93"/>
        <v>20889.688585378786</v>
      </c>
      <c r="V426" s="104">
        <f t="shared" si="94"/>
        <v>-5249.0789171095375</v>
      </c>
      <c r="W426" s="104">
        <f t="shared" si="102"/>
        <v>-33722.686822187512</v>
      </c>
    </row>
    <row r="427" spans="1:23" ht="13.8">
      <c r="A427" s="4"/>
      <c r="B427" s="7">
        <f t="shared" si="95"/>
        <v>1</v>
      </c>
      <c r="C427" s="32">
        <f t="shared" si="89"/>
        <v>42601</v>
      </c>
      <c r="D427" s="31">
        <f t="shared" si="96"/>
        <v>419</v>
      </c>
      <c r="E427" s="115">
        <v>42601</v>
      </c>
      <c r="F427" s="27">
        <v>1.1326000000000001</v>
      </c>
      <c r="G427" s="27">
        <v>0.86536999999999997</v>
      </c>
      <c r="H427" s="27">
        <v>1.0851999999999999</v>
      </c>
      <c r="I427" s="162">
        <v>9.3048000000000002</v>
      </c>
      <c r="J427" s="162">
        <v>1.4877</v>
      </c>
      <c r="L427" s="101">
        <f t="shared" si="97"/>
        <v>-4.4155959564080432E-4</v>
      </c>
      <c r="M427" s="101">
        <f t="shared" si="98"/>
        <v>-5.3762947412301886E-3</v>
      </c>
      <c r="N427" s="101">
        <f t="shared" si="99"/>
        <v>9.2144667192620736E-5</v>
      </c>
      <c r="O427" s="101">
        <f t="shared" si="100"/>
        <v>-7.107565094877151E-3</v>
      </c>
      <c r="P427" s="101">
        <f t="shared" si="101"/>
        <v>-7.4891555381327484E-3</v>
      </c>
      <c r="R427" s="104">
        <f t="shared" si="90"/>
        <v>-2024.996061055969</v>
      </c>
      <c r="S427" s="104">
        <f t="shared" si="91"/>
        <v>27268.381744909268</v>
      </c>
      <c r="T427" s="104">
        <f t="shared" si="92"/>
        <v>220.47946345867209</v>
      </c>
      <c r="U427" s="104">
        <f t="shared" si="93"/>
        <v>-32503.117716885848</v>
      </c>
      <c r="V427" s="104">
        <f t="shared" si="94"/>
        <v>41481.703423777115</v>
      </c>
      <c r="W427" s="104">
        <f t="shared" si="102"/>
        <v>34442.450854203242</v>
      </c>
    </row>
    <row r="428" spans="1:23" ht="13.8">
      <c r="A428" s="4"/>
      <c r="B428" s="7">
        <f t="shared" si="95"/>
        <v>3</v>
      </c>
      <c r="C428" s="32">
        <f t="shared" si="89"/>
        <v>42604</v>
      </c>
      <c r="D428" s="31">
        <f t="shared" si="96"/>
        <v>420</v>
      </c>
      <c r="E428" s="115">
        <v>42604</v>
      </c>
      <c r="F428" s="27">
        <v>1.1306</v>
      </c>
      <c r="G428" s="27">
        <v>0.86240000000000006</v>
      </c>
      <c r="H428" s="27">
        <v>1.0886</v>
      </c>
      <c r="I428" s="162">
        <v>9.3280999999999992</v>
      </c>
      <c r="J428" s="162">
        <v>1.4856</v>
      </c>
      <c r="L428" s="101">
        <f t="shared" si="97"/>
        <v>1.7674094385142813E-3</v>
      </c>
      <c r="M428" s="101">
        <f t="shared" si="98"/>
        <v>3.43796098478894E-3</v>
      </c>
      <c r="N428" s="101">
        <f t="shared" si="99"/>
        <v>-3.1281652153230706E-3</v>
      </c>
      <c r="O428" s="101">
        <f t="shared" si="100"/>
        <v>-2.5009539196450448E-3</v>
      </c>
      <c r="P428" s="101">
        <f t="shared" si="101"/>
        <v>1.41257212470184E-3</v>
      </c>
      <c r="R428" s="104">
        <f t="shared" si="90"/>
        <v>8105.3547167752404</v>
      </c>
      <c r="S428" s="104">
        <f t="shared" si="91"/>
        <v>-17437.219696753073</v>
      </c>
      <c r="T428" s="104">
        <f t="shared" si="92"/>
        <v>-7484.9278780589621</v>
      </c>
      <c r="U428" s="104">
        <f t="shared" si="93"/>
        <v>-11436.940579456625</v>
      </c>
      <c r="V428" s="104">
        <f t="shared" si="94"/>
        <v>-7824.0994786691253</v>
      </c>
      <c r="W428" s="104">
        <f t="shared" si="102"/>
        <v>-36077.832916162544</v>
      </c>
    </row>
    <row r="429" spans="1:23" ht="13.8">
      <c r="A429" s="4"/>
      <c r="B429" s="7">
        <f t="shared" si="95"/>
        <v>1</v>
      </c>
      <c r="C429" s="32">
        <f t="shared" si="89"/>
        <v>42605</v>
      </c>
      <c r="D429" s="31">
        <f t="shared" si="96"/>
        <v>421</v>
      </c>
      <c r="E429" s="115">
        <v>42605</v>
      </c>
      <c r="F429" s="27">
        <v>1.1338999999999999</v>
      </c>
      <c r="G429" s="27">
        <v>0.85994999999999999</v>
      </c>
      <c r="H429" s="27">
        <v>1.0895999999999999</v>
      </c>
      <c r="I429" s="162">
        <v>9.2874999999999996</v>
      </c>
      <c r="J429" s="162">
        <v>1.4823</v>
      </c>
      <c r="L429" s="101">
        <f t="shared" si="97"/>
        <v>-2.9145527366036027E-3</v>
      </c>
      <c r="M429" s="101">
        <f t="shared" si="98"/>
        <v>2.8449521322313448E-3</v>
      </c>
      <c r="N429" s="101">
        <f t="shared" si="99"/>
        <v>-9.1818939514819251E-4</v>
      </c>
      <c r="O429" s="101">
        <f t="shared" si="100"/>
        <v>4.3619399184595077E-3</v>
      </c>
      <c r="P429" s="101">
        <f t="shared" si="101"/>
        <v>2.2237955186820515E-3</v>
      </c>
      <c r="R429" s="104">
        <f t="shared" si="90"/>
        <v>-13366.16363822214</v>
      </c>
      <c r="S429" s="104">
        <f t="shared" si="91"/>
        <v>-14429.499222344884</v>
      </c>
      <c r="T429" s="104">
        <f t="shared" si="92"/>
        <v>-2197.0007745812163</v>
      </c>
      <c r="U429" s="104">
        <f t="shared" si="93"/>
        <v>19947.287819545934</v>
      </c>
      <c r="V429" s="104">
        <f t="shared" si="94"/>
        <v>-12317.386881791632</v>
      </c>
      <c r="W429" s="104">
        <f t="shared" si="102"/>
        <v>-22362.76269739394</v>
      </c>
    </row>
    <row r="430" spans="1:23" ht="13.8">
      <c r="A430" s="4"/>
      <c r="B430" s="7">
        <f t="shared" si="95"/>
        <v>1</v>
      </c>
      <c r="C430" s="32">
        <f t="shared" si="89"/>
        <v>42606</v>
      </c>
      <c r="D430" s="31">
        <f t="shared" si="96"/>
        <v>422</v>
      </c>
      <c r="E430" s="115">
        <v>42606</v>
      </c>
      <c r="F430" s="27">
        <v>1.1268</v>
      </c>
      <c r="G430" s="27">
        <v>0.85129999999999995</v>
      </c>
      <c r="H430" s="27">
        <v>1.0891</v>
      </c>
      <c r="I430" s="162">
        <v>9.2460000000000004</v>
      </c>
      <c r="J430" s="162">
        <v>1.4782</v>
      </c>
      <c r="L430" s="101">
        <f t="shared" si="97"/>
        <v>6.2812609755765296E-3</v>
      </c>
      <c r="M430" s="101">
        <f t="shared" si="98"/>
        <v>1.0109655132490108E-2</v>
      </c>
      <c r="N430" s="101">
        <f t="shared" si="99"/>
        <v>4.5898931360719146E-4</v>
      </c>
      <c r="O430" s="101">
        <f t="shared" si="100"/>
        <v>4.4783844778438272E-3</v>
      </c>
      <c r="P430" s="101">
        <f t="shared" si="101"/>
        <v>2.7698041690275748E-3</v>
      </c>
      <c r="R430" s="104">
        <f t="shared" si="90"/>
        <v>28805.916255875018</v>
      </c>
      <c r="S430" s="104">
        <f t="shared" si="91"/>
        <v>-51275.822612181153</v>
      </c>
      <c r="T430" s="104">
        <f t="shared" si="92"/>
        <v>1098.248229448074</v>
      </c>
      <c r="U430" s="104">
        <f t="shared" si="93"/>
        <v>20479.792435492032</v>
      </c>
      <c r="V430" s="104">
        <f t="shared" si="94"/>
        <v>-15341.675639733081</v>
      </c>
      <c r="W430" s="104">
        <f t="shared" si="102"/>
        <v>-16233.541331099112</v>
      </c>
    </row>
    <row r="431" spans="1:23" ht="13.8">
      <c r="A431" s="4"/>
      <c r="B431" s="7">
        <f t="shared" si="95"/>
        <v>1</v>
      </c>
      <c r="C431" s="32">
        <f t="shared" si="89"/>
        <v>42607</v>
      </c>
      <c r="D431" s="31">
        <f t="shared" si="96"/>
        <v>423</v>
      </c>
      <c r="E431" s="115">
        <v>42607</v>
      </c>
      <c r="F431" s="27">
        <v>1.129</v>
      </c>
      <c r="G431" s="27">
        <v>0.85570000000000002</v>
      </c>
      <c r="H431" s="27">
        <v>1.0905</v>
      </c>
      <c r="I431" s="162">
        <v>9.2771000000000008</v>
      </c>
      <c r="J431" s="162">
        <v>1.484</v>
      </c>
      <c r="L431" s="101">
        <f t="shared" si="97"/>
        <v>-1.9505281474444789E-3</v>
      </c>
      <c r="M431" s="101">
        <f t="shared" si="98"/>
        <v>-5.1552545339978734E-3</v>
      </c>
      <c r="N431" s="101">
        <f t="shared" si="99"/>
        <v>-1.2846395600430599E-3</v>
      </c>
      <c r="O431" s="101">
        <f t="shared" si="100"/>
        <v>-3.3579723937756578E-3</v>
      </c>
      <c r="P431" s="101">
        <f t="shared" si="101"/>
        <v>-3.9160133765393868E-3</v>
      </c>
      <c r="R431" s="104">
        <f t="shared" si="90"/>
        <v>-8945.1386733466461</v>
      </c>
      <c r="S431" s="104">
        <f t="shared" si="91"/>
        <v>26147.273427398115</v>
      </c>
      <c r="T431" s="104">
        <f t="shared" si="92"/>
        <v>-3073.8256435827789</v>
      </c>
      <c r="U431" s="104">
        <f t="shared" si="93"/>
        <v>-15356.112894922371</v>
      </c>
      <c r="V431" s="104">
        <f t="shared" si="94"/>
        <v>21690.416851677823</v>
      </c>
      <c r="W431" s="104">
        <f t="shared" si="102"/>
        <v>20462.613067224142</v>
      </c>
    </row>
    <row r="432" spans="1:23" ht="13.8">
      <c r="A432" s="4"/>
      <c r="B432" s="7">
        <f t="shared" si="95"/>
        <v>1</v>
      </c>
      <c r="C432" s="32">
        <f t="shared" si="89"/>
        <v>42608</v>
      </c>
      <c r="D432" s="31">
        <f t="shared" si="96"/>
        <v>424</v>
      </c>
      <c r="E432" s="115">
        <v>42608</v>
      </c>
      <c r="F432" s="27">
        <v>1.129</v>
      </c>
      <c r="G432" s="27">
        <v>0.85450000000000004</v>
      </c>
      <c r="H432" s="27">
        <v>1.0932999999999999</v>
      </c>
      <c r="I432" s="162">
        <v>9.2500999999999998</v>
      </c>
      <c r="J432" s="162">
        <v>1.4771000000000001</v>
      </c>
      <c r="L432" s="101">
        <f t="shared" si="97"/>
        <v>0</v>
      </c>
      <c r="M432" s="101">
        <f t="shared" si="98"/>
        <v>1.4033448683635633E-3</v>
      </c>
      <c r="N432" s="101">
        <f t="shared" si="99"/>
        <v>-2.5643387987552323E-3</v>
      </c>
      <c r="O432" s="101">
        <f t="shared" si="100"/>
        <v>2.9146356831010606E-3</v>
      </c>
      <c r="P432" s="101">
        <f t="shared" si="101"/>
        <v>4.6604386807716155E-3</v>
      </c>
      <c r="R432" s="104">
        <f t="shared" si="90"/>
        <v>0</v>
      </c>
      <c r="S432" s="104">
        <f t="shared" si="91"/>
        <v>-7117.7168351341088</v>
      </c>
      <c r="T432" s="104">
        <f t="shared" si="92"/>
        <v>-6135.8303166250644</v>
      </c>
      <c r="U432" s="104">
        <f t="shared" si="93"/>
        <v>13328.7202361257</v>
      </c>
      <c r="V432" s="104">
        <f t="shared" si="94"/>
        <v>-25813.716138771491</v>
      </c>
      <c r="W432" s="104">
        <f t="shared" si="102"/>
        <v>-25738.543054404963</v>
      </c>
    </row>
    <row r="433" spans="1:23" ht="13.8">
      <c r="A433" s="4"/>
      <c r="B433" s="7">
        <f t="shared" si="95"/>
        <v>3</v>
      </c>
      <c r="C433" s="32">
        <f t="shared" si="89"/>
        <v>42611</v>
      </c>
      <c r="D433" s="31">
        <f t="shared" si="96"/>
        <v>425</v>
      </c>
      <c r="E433" s="115">
        <v>42611</v>
      </c>
      <c r="F433" s="27">
        <v>1.117</v>
      </c>
      <c r="G433" s="27">
        <v>0.85475999999999996</v>
      </c>
      <c r="H433" s="27">
        <v>1.0936999999999999</v>
      </c>
      <c r="I433" s="162">
        <v>9.2730999999999995</v>
      </c>
      <c r="J433" s="162">
        <v>1.4790000000000001</v>
      </c>
      <c r="L433" s="101">
        <f t="shared" si="97"/>
        <v>1.0685765080461316E-2</v>
      </c>
      <c r="M433" s="101">
        <f t="shared" si="98"/>
        <v>-3.0422522261703904E-4</v>
      </c>
      <c r="N433" s="101">
        <f t="shared" si="99"/>
        <v>-3.6579790074098918E-4</v>
      </c>
      <c r="O433" s="101">
        <f t="shared" si="100"/>
        <v>-2.48337347978294E-3</v>
      </c>
      <c r="P433" s="101">
        <f t="shared" si="101"/>
        <v>-1.2854776642457068E-3</v>
      </c>
      <c r="R433" s="104">
        <f t="shared" si="90"/>
        <v>49005.009541013285</v>
      </c>
      <c r="S433" s="104">
        <f t="shared" si="91"/>
        <v>1543.019850294372</v>
      </c>
      <c r="T433" s="104">
        <f t="shared" si="92"/>
        <v>-875.26416174565861</v>
      </c>
      <c r="U433" s="104">
        <f t="shared" si="93"/>
        <v>-11356.544677523278</v>
      </c>
      <c r="V433" s="104">
        <f t="shared" si="94"/>
        <v>7120.1356354023892</v>
      </c>
      <c r="W433" s="104">
        <f t="shared" si="102"/>
        <v>45436.35618744111</v>
      </c>
    </row>
    <row r="434" spans="1:23" ht="13.8">
      <c r="A434" s="4"/>
      <c r="B434" s="7">
        <f t="shared" si="95"/>
        <v>1</v>
      </c>
      <c r="C434" s="32">
        <f t="shared" si="89"/>
        <v>42612</v>
      </c>
      <c r="D434" s="31">
        <f t="shared" si="96"/>
        <v>426</v>
      </c>
      <c r="E434" s="115">
        <v>42612</v>
      </c>
      <c r="F434" s="27">
        <v>1.1168</v>
      </c>
      <c r="G434" s="27">
        <v>0.85170000000000001</v>
      </c>
      <c r="H434" s="27">
        <v>1.0951</v>
      </c>
      <c r="I434" s="162">
        <v>9.2873000000000001</v>
      </c>
      <c r="J434" s="162">
        <v>1.4786999999999999</v>
      </c>
      <c r="L434" s="101">
        <f t="shared" si="97"/>
        <v>1.7906706109264032E-4</v>
      </c>
      <c r="M434" s="101">
        <f t="shared" si="98"/>
        <v>3.586375631227432E-3</v>
      </c>
      <c r="N434" s="101">
        <f t="shared" si="99"/>
        <v>-1.2792399405334187E-3</v>
      </c>
      <c r="O434" s="101">
        <f t="shared" si="100"/>
        <v>-1.5301397351966592E-3</v>
      </c>
      <c r="P434" s="101">
        <f t="shared" si="101"/>
        <v>2.0286033135807007E-4</v>
      </c>
      <c r="R434" s="104">
        <f t="shared" si="90"/>
        <v>821.20306512926015</v>
      </c>
      <c r="S434" s="104">
        <f t="shared" si="91"/>
        <v>-18189.973671453226</v>
      </c>
      <c r="T434" s="104">
        <f t="shared" si="92"/>
        <v>-3060.9056857747159</v>
      </c>
      <c r="U434" s="104">
        <f t="shared" si="93"/>
        <v>-6997.3769177616205</v>
      </c>
      <c r="V434" s="104">
        <f t="shared" si="94"/>
        <v>-1123.6236260547346</v>
      </c>
      <c r="W434" s="104">
        <f t="shared" si="102"/>
        <v>-28550.676835915037</v>
      </c>
    </row>
    <row r="435" spans="1:23" ht="13.8">
      <c r="A435" s="4"/>
      <c r="B435" s="7">
        <f t="shared" si="95"/>
        <v>1</v>
      </c>
      <c r="C435" s="32">
        <f t="shared" si="89"/>
        <v>42613</v>
      </c>
      <c r="D435" s="31">
        <f t="shared" si="96"/>
        <v>427</v>
      </c>
      <c r="E435" s="115">
        <v>42613</v>
      </c>
      <c r="F435" s="27">
        <v>1.1132</v>
      </c>
      <c r="G435" s="27">
        <v>0.84806000000000004</v>
      </c>
      <c r="H435" s="27">
        <v>1.0956999999999999</v>
      </c>
      <c r="I435" s="162">
        <v>9.2765000000000004</v>
      </c>
      <c r="J435" s="162">
        <v>1.4805999999999999</v>
      </c>
      <c r="L435" s="101">
        <f t="shared" si="97"/>
        <v>3.2287023563722537E-3</v>
      </c>
      <c r="M435" s="101">
        <f t="shared" si="98"/>
        <v>4.2829641411477925E-3</v>
      </c>
      <c r="N435" s="101">
        <f t="shared" si="99"/>
        <v>-5.4774512963405401E-4</v>
      </c>
      <c r="O435" s="101">
        <f t="shared" si="100"/>
        <v>1.1635550068922202E-3</v>
      </c>
      <c r="P435" s="101">
        <f t="shared" si="101"/>
        <v>-1.2840876295562311E-3</v>
      </c>
      <c r="R435" s="104">
        <f t="shared" si="90"/>
        <v>14806.85646631151</v>
      </c>
      <c r="S435" s="104">
        <f t="shared" si="91"/>
        <v>-21723.046600278471</v>
      </c>
      <c r="T435" s="104">
        <f t="shared" si="92"/>
        <v>-1310.6190078408404</v>
      </c>
      <c r="U435" s="104">
        <f t="shared" si="93"/>
        <v>5320.9734774498656</v>
      </c>
      <c r="V435" s="104">
        <f t="shared" si="94"/>
        <v>7112.4363685833205</v>
      </c>
      <c r="W435" s="104">
        <f t="shared" si="102"/>
        <v>4206.6007042253859</v>
      </c>
    </row>
    <row r="436" spans="1:23" ht="13.8">
      <c r="A436" s="4"/>
      <c r="B436" s="7">
        <f t="shared" si="95"/>
        <v>1</v>
      </c>
      <c r="C436" s="32">
        <f t="shared" si="89"/>
        <v>42614</v>
      </c>
      <c r="D436" s="31">
        <f t="shared" si="96"/>
        <v>428</v>
      </c>
      <c r="E436" s="115">
        <v>42614</v>
      </c>
      <c r="F436" s="27">
        <v>1.1146</v>
      </c>
      <c r="G436" s="27">
        <v>0.84050000000000002</v>
      </c>
      <c r="H436" s="27">
        <v>1.0978000000000001</v>
      </c>
      <c r="I436" s="162">
        <v>9.3049999999999997</v>
      </c>
      <c r="J436" s="162">
        <v>1.4801</v>
      </c>
      <c r="L436" s="101">
        <f t="shared" si="97"/>
        <v>-1.2568454837003223E-3</v>
      </c>
      <c r="M436" s="101">
        <f t="shared" si="98"/>
        <v>8.9544351572169046E-3</v>
      </c>
      <c r="N436" s="101">
        <f t="shared" si="99"/>
        <v>-1.9147487044413759E-3</v>
      </c>
      <c r="O436" s="101">
        <f t="shared" si="100"/>
        <v>-3.0675696094185994E-3</v>
      </c>
      <c r="P436" s="101">
        <f t="shared" si="101"/>
        <v>3.3775796585485513E-4</v>
      </c>
      <c r="R436" s="104">
        <f t="shared" si="90"/>
        <v>-5763.9040776717857</v>
      </c>
      <c r="S436" s="104">
        <f t="shared" si="91"/>
        <v>-45416.586688317657</v>
      </c>
      <c r="T436" s="104">
        <f t="shared" si="92"/>
        <v>-4581.5214257698281</v>
      </c>
      <c r="U436" s="104">
        <f t="shared" si="93"/>
        <v>-14028.091869540256</v>
      </c>
      <c r="V436" s="104">
        <f t="shared" si="94"/>
        <v>-1870.8084906596303</v>
      </c>
      <c r="W436" s="104">
        <f t="shared" si="102"/>
        <v>-71660.912551959162</v>
      </c>
    </row>
    <row r="437" spans="1:23" ht="13.8">
      <c r="A437" s="4"/>
      <c r="B437" s="7">
        <f t="shared" si="95"/>
        <v>1</v>
      </c>
      <c r="C437" s="32">
        <f t="shared" si="89"/>
        <v>42615</v>
      </c>
      <c r="D437" s="31">
        <f t="shared" si="96"/>
        <v>429</v>
      </c>
      <c r="E437" s="115">
        <v>42615</v>
      </c>
      <c r="F437" s="27">
        <v>1.1193</v>
      </c>
      <c r="G437" s="27">
        <v>0.84260000000000002</v>
      </c>
      <c r="H437" s="27">
        <v>1.0959000000000001</v>
      </c>
      <c r="I437" s="162">
        <v>9.3170000000000002</v>
      </c>
      <c r="J437" s="162">
        <v>1.4810000000000001</v>
      </c>
      <c r="L437" s="101">
        <f t="shared" si="97"/>
        <v>-4.2078937597857932E-3</v>
      </c>
      <c r="M437" s="101">
        <f t="shared" si="98"/>
        <v>-2.4953966962458786E-3</v>
      </c>
      <c r="N437" s="101">
        <f t="shared" si="99"/>
        <v>1.7322336464423973E-3</v>
      </c>
      <c r="O437" s="101">
        <f t="shared" si="100"/>
        <v>-1.2887983740738243E-3</v>
      </c>
      <c r="P437" s="101">
        <f t="shared" si="101"/>
        <v>-6.0788222465579214E-4</v>
      </c>
      <c r="R437" s="104">
        <f t="shared" si="90"/>
        <v>-19297.436570350921</v>
      </c>
      <c r="S437" s="104">
        <f t="shared" si="91"/>
        <v>12656.566091212486</v>
      </c>
      <c r="T437" s="104">
        <f t="shared" si="92"/>
        <v>4144.807904664769</v>
      </c>
      <c r="U437" s="104">
        <f t="shared" si="93"/>
        <v>-5893.7153169438025</v>
      </c>
      <c r="V437" s="104">
        <f t="shared" si="94"/>
        <v>3367.0004623838349</v>
      </c>
      <c r="W437" s="104">
        <f t="shared" si="102"/>
        <v>-5022.7774290336338</v>
      </c>
    </row>
    <row r="438" spans="1:23" ht="13.8">
      <c r="A438" s="4"/>
      <c r="B438" s="7">
        <f t="shared" si="95"/>
        <v>3</v>
      </c>
      <c r="C438" s="32">
        <f t="shared" si="89"/>
        <v>42618</v>
      </c>
      <c r="D438" s="31">
        <f t="shared" si="96"/>
        <v>430</v>
      </c>
      <c r="E438" s="115">
        <v>42618</v>
      </c>
      <c r="F438" s="27">
        <v>1.1155999999999999</v>
      </c>
      <c r="G438" s="27">
        <v>0.83643000000000001</v>
      </c>
      <c r="H438" s="27">
        <v>1.0925</v>
      </c>
      <c r="I438" s="162">
        <v>9.2457999999999991</v>
      </c>
      <c r="J438" s="162">
        <v>1.4696</v>
      </c>
      <c r="L438" s="101">
        <f t="shared" si="97"/>
        <v>3.311113141888037E-3</v>
      </c>
      <c r="M438" s="101">
        <f t="shared" si="98"/>
        <v>7.3495146279403982E-3</v>
      </c>
      <c r="N438" s="101">
        <f t="shared" si="99"/>
        <v>3.1072954996014331E-3</v>
      </c>
      <c r="O438" s="101">
        <f t="shared" si="100"/>
        <v>7.6712941117641634E-3</v>
      </c>
      <c r="P438" s="101">
        <f t="shared" si="101"/>
        <v>7.7272803668830253E-3</v>
      </c>
      <c r="R438" s="104">
        <f t="shared" si="90"/>
        <v>15184.793029587428</v>
      </c>
      <c r="S438" s="104">
        <f t="shared" si="91"/>
        <v>-37276.485044161935</v>
      </c>
      <c r="T438" s="104">
        <f t="shared" si="92"/>
        <v>7434.9917953204686</v>
      </c>
      <c r="U438" s="104">
        <f t="shared" si="93"/>
        <v>35081.068161477531</v>
      </c>
      <c r="V438" s="104">
        <f t="shared" si="94"/>
        <v>-42800.653667734725</v>
      </c>
      <c r="W438" s="104">
        <f t="shared" si="102"/>
        <v>-22376.285725511232</v>
      </c>
    </row>
    <row r="439" spans="1:23" ht="13.8">
      <c r="A439" s="4"/>
      <c r="B439" s="7">
        <f t="shared" si="95"/>
        <v>1</v>
      </c>
      <c r="C439" s="32">
        <f t="shared" si="89"/>
        <v>42619</v>
      </c>
      <c r="D439" s="31">
        <f t="shared" si="96"/>
        <v>431</v>
      </c>
      <c r="E439" s="115">
        <v>42619</v>
      </c>
      <c r="F439" s="27">
        <v>1.1158999999999999</v>
      </c>
      <c r="G439" s="27">
        <v>0.83535000000000004</v>
      </c>
      <c r="H439" s="27">
        <v>1.0923</v>
      </c>
      <c r="I439" s="162">
        <v>9.2112999999999996</v>
      </c>
      <c r="J439" s="162">
        <v>1.4624999999999999</v>
      </c>
      <c r="L439" s="101">
        <f t="shared" si="97"/>
        <v>-2.6887743832159917E-4</v>
      </c>
      <c r="M439" s="101">
        <f t="shared" si="98"/>
        <v>1.2920362131885346E-3</v>
      </c>
      <c r="N439" s="101">
        <f t="shared" si="99"/>
        <v>1.8308312024776897E-4</v>
      </c>
      <c r="O439" s="101">
        <f t="shared" si="100"/>
        <v>3.7384031272525145E-3</v>
      </c>
      <c r="P439" s="101">
        <f t="shared" si="101"/>
        <v>4.8429547949043377E-3</v>
      </c>
      <c r="R439" s="104">
        <f t="shared" si="90"/>
        <v>-1233.0742189350415</v>
      </c>
      <c r="S439" s="104">
        <f t="shared" si="91"/>
        <v>-6553.1631700330308</v>
      </c>
      <c r="T439" s="104">
        <f t="shared" si="92"/>
        <v>438.07275396834143</v>
      </c>
      <c r="U439" s="104">
        <f t="shared" si="93"/>
        <v>17095.834550406304</v>
      </c>
      <c r="V439" s="104">
        <f t="shared" si="94"/>
        <v>-26824.65512621326</v>
      </c>
      <c r="W439" s="104">
        <f t="shared" si="102"/>
        <v>-17076.985210806688</v>
      </c>
    </row>
    <row r="440" spans="1:23" ht="13.8">
      <c r="A440" s="4"/>
      <c r="B440" s="7">
        <f t="shared" si="95"/>
        <v>1</v>
      </c>
      <c r="C440" s="32">
        <f t="shared" si="89"/>
        <v>42620</v>
      </c>
      <c r="D440" s="31">
        <f t="shared" si="96"/>
        <v>432</v>
      </c>
      <c r="E440" s="115">
        <v>42620</v>
      </c>
      <c r="F440" s="27">
        <v>1.1236999999999999</v>
      </c>
      <c r="G440" s="27">
        <v>0.83967999999999998</v>
      </c>
      <c r="H440" s="27">
        <v>1.0891</v>
      </c>
      <c r="I440" s="162">
        <v>9.1943000000000001</v>
      </c>
      <c r="J440" s="162">
        <v>1.4637</v>
      </c>
      <c r="L440" s="101">
        <f t="shared" si="97"/>
        <v>-6.9655577222011373E-3</v>
      </c>
      <c r="M440" s="101">
        <f t="shared" si="98"/>
        <v>-5.1700681718275087E-3</v>
      </c>
      <c r="N440" s="101">
        <f t="shared" si="99"/>
        <v>2.9338977678568167E-3</v>
      </c>
      <c r="O440" s="101">
        <f t="shared" si="100"/>
        <v>1.8472644015095645E-3</v>
      </c>
      <c r="P440" s="101">
        <f t="shared" si="101"/>
        <v>-8.2017638388974892E-4</v>
      </c>
      <c r="R440" s="104">
        <f t="shared" si="90"/>
        <v>-31944.106955812767</v>
      </c>
      <c r="S440" s="104">
        <f t="shared" si="91"/>
        <v>26222.407688224914</v>
      </c>
      <c r="T440" s="104">
        <f t="shared" si="92"/>
        <v>7020.0937873859912</v>
      </c>
      <c r="U440" s="104">
        <f t="shared" si="93"/>
        <v>8447.5979459905084</v>
      </c>
      <c r="V440" s="104">
        <f t="shared" si="94"/>
        <v>4542.8771426188359</v>
      </c>
      <c r="W440" s="104">
        <f t="shared" si="102"/>
        <v>14288.869608407482</v>
      </c>
    </row>
    <row r="441" spans="1:23" ht="13.8">
      <c r="A441" s="4"/>
      <c r="B441" s="7">
        <f t="shared" si="95"/>
        <v>1</v>
      </c>
      <c r="C441" s="32">
        <f t="shared" si="89"/>
        <v>42621</v>
      </c>
      <c r="D441" s="31">
        <f t="shared" si="96"/>
        <v>433</v>
      </c>
      <c r="E441" s="115">
        <v>42621</v>
      </c>
      <c r="F441" s="27">
        <v>1.1295999999999999</v>
      </c>
      <c r="G441" s="27">
        <v>0.84560000000000002</v>
      </c>
      <c r="H441" s="27">
        <v>1.0916999999999999</v>
      </c>
      <c r="I441" s="162">
        <v>9.1950000000000003</v>
      </c>
      <c r="J441" s="162">
        <v>1.4632000000000001</v>
      </c>
      <c r="L441" s="101">
        <f t="shared" si="97"/>
        <v>-5.2367758251209116E-3</v>
      </c>
      <c r="M441" s="101">
        <f t="shared" si="98"/>
        <v>-7.0255676804130392E-3</v>
      </c>
      <c r="N441" s="101">
        <f t="shared" si="99"/>
        <v>-2.3844472045830294E-3</v>
      </c>
      <c r="O441" s="101">
        <f t="shared" si="100"/>
        <v>-7.613122852287065E-5</v>
      </c>
      <c r="P441" s="101">
        <f t="shared" si="101"/>
        <v>3.4165841324527996E-4</v>
      </c>
      <c r="R441" s="104">
        <f t="shared" si="90"/>
        <v>-24015.898472579847</v>
      </c>
      <c r="S441" s="104">
        <f t="shared" si="91"/>
        <v>35633.437284423067</v>
      </c>
      <c r="T441" s="104">
        <f t="shared" si="92"/>
        <v>-5705.3940974470024</v>
      </c>
      <c r="U441" s="104">
        <f t="shared" si="93"/>
        <v>-348.15049170545404</v>
      </c>
      <c r="V441" s="104">
        <f t="shared" si="94"/>
        <v>-1892.4126890296361</v>
      </c>
      <c r="W441" s="104">
        <f t="shared" si="102"/>
        <v>3671.5815336611272</v>
      </c>
    </row>
    <row r="442" spans="1:23" ht="13.8">
      <c r="A442" s="4"/>
      <c r="B442" s="7">
        <f t="shared" si="95"/>
        <v>1</v>
      </c>
      <c r="C442" s="32">
        <f t="shared" si="89"/>
        <v>42622</v>
      </c>
      <c r="D442" s="31">
        <f t="shared" si="96"/>
        <v>434</v>
      </c>
      <c r="E442" s="115">
        <v>42622</v>
      </c>
      <c r="F442" s="27">
        <v>1.1268</v>
      </c>
      <c r="G442" s="27">
        <v>0.84558</v>
      </c>
      <c r="H442" s="27">
        <v>1.0969</v>
      </c>
      <c r="I442" s="162">
        <v>9.2469999999999999</v>
      </c>
      <c r="J442" s="162">
        <v>1.4836</v>
      </c>
      <c r="L442" s="101">
        <f t="shared" si="97"/>
        <v>2.481830736760067E-3</v>
      </c>
      <c r="M442" s="101">
        <f t="shared" si="98"/>
        <v>2.3652124553235164E-5</v>
      </c>
      <c r="N442" s="101">
        <f t="shared" si="99"/>
        <v>-4.7519051310646763E-3</v>
      </c>
      <c r="O442" s="101">
        <f t="shared" si="100"/>
        <v>-5.6393165392171129E-3</v>
      </c>
      <c r="P442" s="101">
        <f t="shared" si="101"/>
        <v>-1.3845748538779791E-2</v>
      </c>
      <c r="R442" s="104">
        <f t="shared" si="90"/>
        <v>11381.696866655855</v>
      </c>
      <c r="S442" s="104">
        <f t="shared" si="91"/>
        <v>-119.96276105356924</v>
      </c>
      <c r="T442" s="104">
        <f t="shared" si="92"/>
        <v>-11370.137042369761</v>
      </c>
      <c r="U442" s="104">
        <f t="shared" si="93"/>
        <v>-25788.771100959329</v>
      </c>
      <c r="V442" s="104">
        <f t="shared" si="94"/>
        <v>76690.253212321273</v>
      </c>
      <c r="W442" s="104">
        <f t="shared" si="102"/>
        <v>50793.079174594466</v>
      </c>
    </row>
    <row r="443" spans="1:23" ht="13.8">
      <c r="A443" s="4"/>
      <c r="B443" s="7">
        <f t="shared" si="95"/>
        <v>3</v>
      </c>
      <c r="C443" s="32">
        <f t="shared" si="89"/>
        <v>42625</v>
      </c>
      <c r="D443" s="31">
        <f t="shared" si="96"/>
        <v>435</v>
      </c>
      <c r="E443" s="115">
        <v>42625</v>
      </c>
      <c r="F443" s="27">
        <v>1.1226</v>
      </c>
      <c r="G443" s="27">
        <v>0.84475</v>
      </c>
      <c r="H443" s="27">
        <v>1.0934999999999999</v>
      </c>
      <c r="I443" s="162">
        <v>9.2713000000000001</v>
      </c>
      <c r="J443" s="162">
        <v>1.4930000000000001</v>
      </c>
      <c r="L443" s="101">
        <f t="shared" si="97"/>
        <v>3.7343334941186846E-3</v>
      </c>
      <c r="M443" s="101">
        <f t="shared" si="98"/>
        <v>9.8205683707541769E-4</v>
      </c>
      <c r="N443" s="101">
        <f t="shared" si="99"/>
        <v>3.1044583004659833E-3</v>
      </c>
      <c r="O443" s="101">
        <f t="shared" si="100"/>
        <v>-2.6244324746312366E-3</v>
      </c>
      <c r="P443" s="101">
        <f t="shared" si="101"/>
        <v>-6.3159519237546684E-3</v>
      </c>
      <c r="R443" s="104">
        <f t="shared" si="90"/>
        <v>17125.685164389863</v>
      </c>
      <c r="S443" s="104">
        <f t="shared" si="91"/>
        <v>-4980.9584514042353</v>
      </c>
      <c r="T443" s="104">
        <f t="shared" si="92"/>
        <v>7428.2030775121802</v>
      </c>
      <c r="U443" s="104">
        <f t="shared" si="93"/>
        <v>-12001.611877524634</v>
      </c>
      <c r="V443" s="104">
        <f t="shared" si="94"/>
        <v>34983.442820223303</v>
      </c>
      <c r="W443" s="104">
        <f t="shared" si="102"/>
        <v>42554.760733196475</v>
      </c>
    </row>
    <row r="444" spans="1:23" ht="13.8">
      <c r="A444" s="4"/>
      <c r="B444" s="7">
        <f t="shared" si="95"/>
        <v>1</v>
      </c>
      <c r="C444" s="32">
        <f t="shared" si="89"/>
        <v>42626</v>
      </c>
      <c r="D444" s="31">
        <f t="shared" si="96"/>
        <v>436</v>
      </c>
      <c r="E444" s="115">
        <v>42626</v>
      </c>
      <c r="F444" s="27">
        <v>1.1247</v>
      </c>
      <c r="G444" s="27">
        <v>0.84762999999999999</v>
      </c>
      <c r="H444" s="27">
        <v>1.0925</v>
      </c>
      <c r="I444" s="162">
        <v>9.2315000000000005</v>
      </c>
      <c r="J444" s="162">
        <v>1.4938</v>
      </c>
      <c r="L444" s="101">
        <f t="shared" si="97"/>
        <v>-1.868909901877089E-3</v>
      </c>
      <c r="M444" s="101">
        <f t="shared" si="98"/>
        <v>-3.4034942271889239E-3</v>
      </c>
      <c r="N444" s="101">
        <f t="shared" si="99"/>
        <v>9.1491314707713395E-4</v>
      </c>
      <c r="O444" s="101">
        <f t="shared" si="100"/>
        <v>4.3020582164719698E-3</v>
      </c>
      <c r="P444" s="101">
        <f t="shared" si="101"/>
        <v>-5.3569038377580824E-4</v>
      </c>
      <c r="R444" s="104">
        <f t="shared" si="90"/>
        <v>-8570.8367050145825</v>
      </c>
      <c r="S444" s="104">
        <f t="shared" si="91"/>
        <v>17262.4054893885</v>
      </c>
      <c r="T444" s="104">
        <f t="shared" si="92"/>
        <v>2189.1615209502438</v>
      </c>
      <c r="U444" s="104">
        <f t="shared" si="93"/>
        <v>19673.446921459574</v>
      </c>
      <c r="V444" s="104">
        <f t="shared" si="94"/>
        <v>2967.1368839400297</v>
      </c>
      <c r="W444" s="104">
        <f t="shared" si="102"/>
        <v>33521.314110723768</v>
      </c>
    </row>
    <row r="445" spans="1:23" ht="13.8">
      <c r="A445" s="4"/>
      <c r="B445" s="7">
        <f t="shared" si="95"/>
        <v>1</v>
      </c>
      <c r="C445" s="32">
        <f t="shared" si="89"/>
        <v>42627</v>
      </c>
      <c r="D445" s="31">
        <f t="shared" si="96"/>
        <v>437</v>
      </c>
      <c r="E445" s="115">
        <v>42627</v>
      </c>
      <c r="F445" s="27">
        <v>1.1217999999999999</v>
      </c>
      <c r="G445" s="27">
        <v>0.85077999999999998</v>
      </c>
      <c r="H445" s="27">
        <v>1.0945</v>
      </c>
      <c r="I445" s="162">
        <v>9.2748000000000008</v>
      </c>
      <c r="J445" s="162">
        <v>1.5022</v>
      </c>
      <c r="L445" s="101">
        <f t="shared" si="97"/>
        <v>2.5817953357396952E-3</v>
      </c>
      <c r="M445" s="101">
        <f t="shared" si="98"/>
        <v>-3.7093559409341875E-3</v>
      </c>
      <c r="N445" s="101">
        <f t="shared" si="99"/>
        <v>-1.8289899931724118E-3</v>
      </c>
      <c r="O445" s="101">
        <f t="shared" si="100"/>
        <v>-4.6794960650278286E-3</v>
      </c>
      <c r="P445" s="101">
        <f t="shared" si="101"/>
        <v>-5.6074913289450865E-3</v>
      </c>
      <c r="R445" s="104">
        <f t="shared" si="90"/>
        <v>11840.135367771469</v>
      </c>
      <c r="S445" s="104">
        <f t="shared" si="91"/>
        <v>18813.725566317466</v>
      </c>
      <c r="T445" s="104">
        <f t="shared" si="92"/>
        <v>-4376.321979903224</v>
      </c>
      <c r="U445" s="104">
        <f t="shared" si="93"/>
        <v>-21399.482020492494</v>
      </c>
      <c r="V445" s="104">
        <f t="shared" si="94"/>
        <v>31059.348557300425</v>
      </c>
      <c r="W445" s="104">
        <f t="shared" si="102"/>
        <v>35937.405490993639</v>
      </c>
    </row>
    <row r="446" spans="1:23" ht="13.8">
      <c r="A446" s="4"/>
      <c r="B446" s="7">
        <f t="shared" si="95"/>
        <v>1</v>
      </c>
      <c r="C446" s="32">
        <f t="shared" si="89"/>
        <v>42628</v>
      </c>
      <c r="D446" s="31">
        <f t="shared" si="96"/>
        <v>438</v>
      </c>
      <c r="E446" s="115">
        <v>42628</v>
      </c>
      <c r="F446" s="27">
        <v>1.1254</v>
      </c>
      <c r="G446" s="27">
        <v>0.85197999999999996</v>
      </c>
      <c r="H446" s="27">
        <v>1.0941000000000001</v>
      </c>
      <c r="I446" s="162">
        <v>9.2647999999999993</v>
      </c>
      <c r="J446" s="162">
        <v>1.5037</v>
      </c>
      <c r="L446" s="101">
        <f t="shared" si="97"/>
        <v>-3.2039899249421437E-3</v>
      </c>
      <c r="M446" s="101">
        <f t="shared" si="98"/>
        <v>-1.409476612866665E-3</v>
      </c>
      <c r="N446" s="101">
        <f t="shared" si="99"/>
        <v>3.6553048017334621E-4</v>
      </c>
      <c r="O446" s="101">
        <f t="shared" si="100"/>
        <v>1.0787720306578302E-3</v>
      </c>
      <c r="P446" s="101">
        <f t="shared" si="101"/>
        <v>-9.980372763630542E-4</v>
      </c>
      <c r="R446" s="104">
        <f t="shared" si="90"/>
        <v>-14693.525045594755</v>
      </c>
      <c r="S446" s="104">
        <f t="shared" si="91"/>
        <v>7148.8168320503055</v>
      </c>
      <c r="T446" s="104">
        <f t="shared" si="92"/>
        <v>874.62429027975509</v>
      </c>
      <c r="U446" s="104">
        <f t="shared" si="93"/>
        <v>4933.2582725732309</v>
      </c>
      <c r="V446" s="104">
        <f t="shared" si="94"/>
        <v>5528.0313104952174</v>
      </c>
      <c r="W446" s="104">
        <f t="shared" si="102"/>
        <v>3791.2056598037534</v>
      </c>
    </row>
    <row r="447" spans="1:23" ht="13.8">
      <c r="A447" s="4"/>
      <c r="B447" s="7">
        <f t="shared" si="95"/>
        <v>1</v>
      </c>
      <c r="C447" s="32">
        <f t="shared" si="89"/>
        <v>42629</v>
      </c>
      <c r="D447" s="31">
        <f t="shared" si="96"/>
        <v>439</v>
      </c>
      <c r="E447" s="115">
        <v>42629</v>
      </c>
      <c r="F447" s="27">
        <v>1.1226</v>
      </c>
      <c r="G447" s="27">
        <v>0.85202999999999995</v>
      </c>
      <c r="H447" s="27">
        <v>1.0941000000000001</v>
      </c>
      <c r="I447" s="162">
        <v>9.2624999999999993</v>
      </c>
      <c r="J447" s="162">
        <v>1.4948999999999999</v>
      </c>
      <c r="L447" s="101">
        <f t="shared" si="97"/>
        <v>2.4911044910796553E-3</v>
      </c>
      <c r="M447" s="101">
        <f t="shared" si="98"/>
        <v>-5.8685101630062098E-5</v>
      </c>
      <c r="N447" s="101">
        <f t="shared" si="99"/>
        <v>0</v>
      </c>
      <c r="O447" s="101">
        <f t="shared" si="100"/>
        <v>2.4828226582550848E-4</v>
      </c>
      <c r="P447" s="101">
        <f t="shared" si="101"/>
        <v>5.869422572805952E-3</v>
      </c>
      <c r="R447" s="104">
        <f t="shared" si="90"/>
        <v>11424.226382838408</v>
      </c>
      <c r="S447" s="104">
        <f t="shared" si="91"/>
        <v>297.64881410150633</v>
      </c>
      <c r="T447" s="104">
        <f t="shared" si="92"/>
        <v>0</v>
      </c>
      <c r="U447" s="104">
        <f t="shared" si="93"/>
        <v>1135.4025753430162</v>
      </c>
      <c r="V447" s="104">
        <f t="shared" si="94"/>
        <v>-32510.160216897297</v>
      </c>
      <c r="W447" s="104">
        <f t="shared" si="102"/>
        <v>-19652.882444614366</v>
      </c>
    </row>
    <row r="448" spans="1:23" ht="13.8">
      <c r="A448" s="4"/>
      <c r="B448" s="7">
        <f t="shared" si="95"/>
        <v>3</v>
      </c>
      <c r="C448" s="32">
        <f t="shared" si="89"/>
        <v>42632</v>
      </c>
      <c r="D448" s="31">
        <f t="shared" si="96"/>
        <v>440</v>
      </c>
      <c r="E448" s="115">
        <v>42632</v>
      </c>
      <c r="F448" s="27">
        <v>1.1165</v>
      </c>
      <c r="G448" s="27">
        <v>0.85499999999999998</v>
      </c>
      <c r="H448" s="27">
        <v>1.0954999999999999</v>
      </c>
      <c r="I448" s="162">
        <v>9.2505000000000006</v>
      </c>
      <c r="J448" s="162">
        <v>1.4792000000000001</v>
      </c>
      <c r="L448" s="101">
        <f t="shared" si="97"/>
        <v>5.4486312278862643E-3</v>
      </c>
      <c r="M448" s="101">
        <f t="shared" si="98"/>
        <v>-3.4797314597409634E-3</v>
      </c>
      <c r="N448" s="101">
        <f t="shared" si="99"/>
        <v>-1.2787725527768649E-3</v>
      </c>
      <c r="O448" s="101">
        <f t="shared" si="100"/>
        <v>1.2963865046849417E-3</v>
      </c>
      <c r="P448" s="101">
        <f t="shared" si="101"/>
        <v>1.055791388255335E-2</v>
      </c>
      <c r="R448" s="104">
        <f t="shared" si="90"/>
        <v>24987.469151483743</v>
      </c>
      <c r="S448" s="104">
        <f t="shared" si="91"/>
        <v>17649.078106955734</v>
      </c>
      <c r="T448" s="104">
        <f t="shared" si="92"/>
        <v>-3059.7873421425584</v>
      </c>
      <c r="U448" s="104">
        <f t="shared" si="93"/>
        <v>5928.416075812971</v>
      </c>
      <c r="V448" s="104">
        <f t="shared" si="94"/>
        <v>-58479.257136519926</v>
      </c>
      <c r="W448" s="104">
        <f t="shared" si="102"/>
        <v>-12974.08114441004</v>
      </c>
    </row>
    <row r="449" spans="1:23" ht="13.8">
      <c r="A449" s="4"/>
      <c r="B449" s="7">
        <f t="shared" si="95"/>
        <v>1</v>
      </c>
      <c r="C449" s="32">
        <f t="shared" si="89"/>
        <v>42633</v>
      </c>
      <c r="D449" s="31">
        <f t="shared" si="96"/>
        <v>441</v>
      </c>
      <c r="E449" s="115">
        <v>42633</v>
      </c>
      <c r="F449" s="27">
        <v>1.1184000000000001</v>
      </c>
      <c r="G449" s="27">
        <v>0.86212999999999995</v>
      </c>
      <c r="H449" s="27">
        <v>1.0943000000000001</v>
      </c>
      <c r="I449" s="162">
        <v>9.2647999999999993</v>
      </c>
      <c r="J449" s="162">
        <v>1.4812000000000001</v>
      </c>
      <c r="L449" s="101">
        <f t="shared" si="97"/>
        <v>-1.7003001993332733E-3</v>
      </c>
      <c r="M449" s="101">
        <f t="shared" si="98"/>
        <v>-8.3046024209018354E-3</v>
      </c>
      <c r="N449" s="101">
        <f t="shared" si="99"/>
        <v>1.0959906111238594E-3</v>
      </c>
      <c r="O449" s="101">
        <f t="shared" si="100"/>
        <v>-1.5446687705106025E-3</v>
      </c>
      <c r="P449" s="101">
        <f t="shared" si="101"/>
        <v>-1.3511689665424798E-3</v>
      </c>
      <c r="R449" s="104">
        <f t="shared" si="90"/>
        <v>-7797.5911751296608</v>
      </c>
      <c r="S449" s="104">
        <f t="shared" si="91"/>
        <v>42120.657432749409</v>
      </c>
      <c r="T449" s="104">
        <f t="shared" si="92"/>
        <v>2622.4352342734633</v>
      </c>
      <c r="U449" s="104">
        <f t="shared" si="93"/>
        <v>-7063.8186511566837</v>
      </c>
      <c r="V449" s="104">
        <f t="shared" si="94"/>
        <v>7483.9933634895597</v>
      </c>
      <c r="W449" s="104">
        <f t="shared" si="102"/>
        <v>37365.676204226089</v>
      </c>
    </row>
    <row r="450" spans="1:23" ht="13.8">
      <c r="A450" s="4"/>
      <c r="B450" s="7">
        <f t="shared" si="95"/>
        <v>1</v>
      </c>
      <c r="C450" s="32">
        <f t="shared" si="89"/>
        <v>42634</v>
      </c>
      <c r="D450" s="31">
        <f t="shared" si="96"/>
        <v>442</v>
      </c>
      <c r="E450" s="115">
        <v>42634</v>
      </c>
      <c r="F450" s="27">
        <v>1.115</v>
      </c>
      <c r="G450" s="27">
        <v>0.85692999999999997</v>
      </c>
      <c r="H450" s="27">
        <v>1.0883</v>
      </c>
      <c r="I450" s="162">
        <v>9.2317999999999998</v>
      </c>
      <c r="J450" s="162">
        <v>1.4664999999999999</v>
      </c>
      <c r="L450" s="101">
        <f t="shared" si="97"/>
        <v>3.0446875853268099E-3</v>
      </c>
      <c r="M450" s="101">
        <f t="shared" si="98"/>
        <v>6.0498363759447496E-3</v>
      </c>
      <c r="N450" s="101">
        <f t="shared" si="99"/>
        <v>5.4980437223813329E-3</v>
      </c>
      <c r="O450" s="101">
        <f t="shared" si="100"/>
        <v>3.5682271351129345E-3</v>
      </c>
      <c r="P450" s="101">
        <f t="shared" si="101"/>
        <v>9.9739606219520788E-3</v>
      </c>
      <c r="R450" s="104">
        <f t="shared" si="90"/>
        <v>13962.963161258613</v>
      </c>
      <c r="S450" s="104">
        <f t="shared" si="91"/>
        <v>-30684.561716523756</v>
      </c>
      <c r="T450" s="104">
        <f t="shared" si="92"/>
        <v>13155.462675327066</v>
      </c>
      <c r="U450" s="104">
        <f t="shared" si="93"/>
        <v>16317.614410138112</v>
      </c>
      <c r="V450" s="104">
        <f t="shared" si="94"/>
        <v>-55244.796876445114</v>
      </c>
      <c r="W450" s="104">
        <f t="shared" si="102"/>
        <v>-42493.318346245083</v>
      </c>
    </row>
    <row r="451" spans="1:23" ht="13.8">
      <c r="A451" s="4"/>
      <c r="B451" s="7">
        <f t="shared" si="95"/>
        <v>1</v>
      </c>
      <c r="C451" s="32">
        <f t="shared" si="89"/>
        <v>42635</v>
      </c>
      <c r="D451" s="31">
        <f t="shared" si="96"/>
        <v>443</v>
      </c>
      <c r="E451" s="115">
        <v>42635</v>
      </c>
      <c r="F451" s="27">
        <v>1.1237999999999999</v>
      </c>
      <c r="G451" s="27">
        <v>0.85924999999999996</v>
      </c>
      <c r="H451" s="27">
        <v>1.0867</v>
      </c>
      <c r="I451" s="162">
        <v>9.1073000000000004</v>
      </c>
      <c r="J451" s="162">
        <v>1.4674</v>
      </c>
      <c r="L451" s="101">
        <f t="shared" si="97"/>
        <v>-7.8613947838785912E-3</v>
      </c>
      <c r="M451" s="101">
        <f t="shared" si="98"/>
        <v>-2.7036807482258818E-3</v>
      </c>
      <c r="N451" s="101">
        <f t="shared" si="99"/>
        <v>1.4712646332101262E-3</v>
      </c>
      <c r="O451" s="101">
        <f t="shared" si="100"/>
        <v>1.3577756016598812E-2</v>
      </c>
      <c r="P451" s="101">
        <f t="shared" si="101"/>
        <v>-6.1351786238821461E-4</v>
      </c>
      <c r="R451" s="104">
        <f t="shared" si="90"/>
        <v>-36052.42333972505</v>
      </c>
      <c r="S451" s="104">
        <f t="shared" si="91"/>
        <v>13712.975628660515</v>
      </c>
      <c r="T451" s="104">
        <f t="shared" si="92"/>
        <v>3520.3734173546004</v>
      </c>
      <c r="U451" s="104">
        <f t="shared" si="93"/>
        <v>62091.503383732874</v>
      </c>
      <c r="V451" s="104">
        <f t="shared" si="94"/>
        <v>3398.2157111298216</v>
      </c>
      <c r="W451" s="104">
        <f t="shared" si="102"/>
        <v>46670.644801152761</v>
      </c>
    </row>
    <row r="452" spans="1:23" ht="13.8">
      <c r="A452" s="4"/>
      <c r="B452" s="7">
        <f t="shared" si="95"/>
        <v>1</v>
      </c>
      <c r="C452" s="32">
        <f t="shared" si="89"/>
        <v>42636</v>
      </c>
      <c r="D452" s="31">
        <f t="shared" si="96"/>
        <v>444</v>
      </c>
      <c r="E452" s="115">
        <v>42636</v>
      </c>
      <c r="F452" s="27">
        <v>1.1214</v>
      </c>
      <c r="G452" s="27">
        <v>0.86434999999999995</v>
      </c>
      <c r="H452" s="27">
        <v>1.0887</v>
      </c>
      <c r="I452" s="162">
        <v>9.1028000000000002</v>
      </c>
      <c r="J452" s="162">
        <v>1.4684999999999999</v>
      </c>
      <c r="L452" s="101">
        <f t="shared" si="97"/>
        <v>2.1378949885255886E-3</v>
      </c>
      <c r="M452" s="101">
        <f t="shared" si="98"/>
        <v>-5.9178636388525392E-3</v>
      </c>
      <c r="N452" s="101">
        <f t="shared" si="99"/>
        <v>-1.8387428183284065E-3</v>
      </c>
      <c r="O452" s="101">
        <f t="shared" si="100"/>
        <v>4.9423123339248701E-4</v>
      </c>
      <c r="P452" s="101">
        <f t="shared" si="101"/>
        <v>-7.4934435878083435E-4</v>
      </c>
      <c r="R452" s="104">
        <f t="shared" si="90"/>
        <v>9804.4046000923336</v>
      </c>
      <c r="S452" s="104">
        <f t="shared" si="91"/>
        <v>30015.200539698191</v>
      </c>
      <c r="T452" s="104">
        <f t="shared" si="92"/>
        <v>-4399.6580852158077</v>
      </c>
      <c r="U452" s="104">
        <f t="shared" si="93"/>
        <v>2260.1349046941573</v>
      </c>
      <c r="V452" s="104">
        <f t="shared" si="94"/>
        <v>4150.5454513469904</v>
      </c>
      <c r="W452" s="104">
        <f t="shared" si="102"/>
        <v>41830.62741061586</v>
      </c>
    </row>
    <row r="453" spans="1:23" ht="13.8">
      <c r="A453" s="4"/>
      <c r="B453" s="7">
        <f t="shared" si="95"/>
        <v>3</v>
      </c>
      <c r="C453" s="32">
        <f t="shared" si="89"/>
        <v>42639</v>
      </c>
      <c r="D453" s="31">
        <f t="shared" si="96"/>
        <v>445</v>
      </c>
      <c r="E453" s="115">
        <v>42639</v>
      </c>
      <c r="F453" s="27">
        <v>1.1262000000000001</v>
      </c>
      <c r="G453" s="27">
        <v>0.87090000000000001</v>
      </c>
      <c r="H453" s="27">
        <v>1.0905</v>
      </c>
      <c r="I453" s="162">
        <v>9.1318000000000001</v>
      </c>
      <c r="J453" s="162">
        <v>1.4751000000000001</v>
      </c>
      <c r="L453" s="101">
        <f t="shared" si="97"/>
        <v>-4.271229130946139E-3</v>
      </c>
      <c r="M453" s="101">
        <f t="shared" si="98"/>
        <v>-7.5493803298981622E-3</v>
      </c>
      <c r="N453" s="101">
        <f t="shared" si="99"/>
        <v>-1.6519827545493815E-3</v>
      </c>
      <c r="O453" s="101">
        <f t="shared" si="100"/>
        <v>-3.1807689173456201E-3</v>
      </c>
      <c r="P453" s="101">
        <f t="shared" si="101"/>
        <v>-4.484312447328687E-3</v>
      </c>
      <c r="R453" s="104">
        <f t="shared" si="90"/>
        <v>-19587.893121157143</v>
      </c>
      <c r="S453" s="104">
        <f t="shared" si="91"/>
        <v>38290.197000261185</v>
      </c>
      <c r="T453" s="104">
        <f t="shared" si="92"/>
        <v>-3952.7873122015626</v>
      </c>
      <c r="U453" s="104">
        <f t="shared" si="93"/>
        <v>-14545.755848963234</v>
      </c>
      <c r="V453" s="104">
        <f t="shared" si="94"/>
        <v>24838.17007838775</v>
      </c>
      <c r="W453" s="104">
        <f t="shared" si="102"/>
        <v>25041.930796326997</v>
      </c>
    </row>
    <row r="454" spans="1:23" ht="13.8">
      <c r="A454" s="4"/>
      <c r="B454" s="7">
        <f t="shared" si="95"/>
        <v>1</v>
      </c>
      <c r="C454" s="32">
        <f t="shared" si="89"/>
        <v>42640</v>
      </c>
      <c r="D454" s="31">
        <f t="shared" si="96"/>
        <v>446</v>
      </c>
      <c r="E454" s="115">
        <v>42640</v>
      </c>
      <c r="F454" s="27">
        <v>1.1220000000000001</v>
      </c>
      <c r="G454" s="27">
        <v>0.86412999999999995</v>
      </c>
      <c r="H454" s="27">
        <v>1.0880000000000001</v>
      </c>
      <c r="I454" s="162">
        <v>9.1107999999999993</v>
      </c>
      <c r="J454" s="162">
        <v>1.4661</v>
      </c>
      <c r="L454" s="101">
        <f t="shared" si="97"/>
        <v>3.7363267378764369E-3</v>
      </c>
      <c r="M454" s="101">
        <f t="shared" si="98"/>
        <v>7.8039392500916464E-3</v>
      </c>
      <c r="N454" s="101">
        <f t="shared" si="99"/>
        <v>2.2951582257957201E-3</v>
      </c>
      <c r="O454" s="101">
        <f t="shared" si="100"/>
        <v>2.3023044167015164E-3</v>
      </c>
      <c r="P454" s="101">
        <f t="shared" si="101"/>
        <v>6.1199701417845396E-3</v>
      </c>
      <c r="R454" s="104">
        <f t="shared" si="90"/>
        <v>17134.826197215378</v>
      </c>
      <c r="S454" s="104">
        <f t="shared" si="91"/>
        <v>-39581.311075383397</v>
      </c>
      <c r="T454" s="104">
        <f t="shared" si="92"/>
        <v>5491.7475920594907</v>
      </c>
      <c r="U454" s="104">
        <f t="shared" si="93"/>
        <v>10528.510182775753</v>
      </c>
      <c r="V454" s="104">
        <f t="shared" si="94"/>
        <v>-33897.918809571602</v>
      </c>
      <c r="W454" s="104">
        <f t="shared" si="102"/>
        <v>-40324.14591290438</v>
      </c>
    </row>
    <row r="455" spans="1:23" ht="13.8">
      <c r="A455" s="4"/>
      <c r="B455" s="7">
        <f t="shared" si="95"/>
        <v>1</v>
      </c>
      <c r="C455" s="32">
        <f t="shared" si="89"/>
        <v>42641</v>
      </c>
      <c r="D455" s="31">
        <f t="shared" si="96"/>
        <v>447</v>
      </c>
      <c r="E455" s="115">
        <v>42641</v>
      </c>
      <c r="F455" s="27">
        <v>1.1225000000000001</v>
      </c>
      <c r="G455" s="27">
        <v>0.86207999999999996</v>
      </c>
      <c r="H455" s="27">
        <v>1.0891</v>
      </c>
      <c r="I455" s="162">
        <v>9.0888000000000009</v>
      </c>
      <c r="J455" s="162">
        <v>1.4637</v>
      </c>
      <c r="L455" s="101">
        <f t="shared" si="97"/>
        <v>-4.4553353376765878E-4</v>
      </c>
      <c r="M455" s="101">
        <f t="shared" si="98"/>
        <v>2.3751466666578703E-3</v>
      </c>
      <c r="N455" s="101">
        <f t="shared" si="99"/>
        <v>-1.0105186657527402E-3</v>
      </c>
      <c r="O455" s="101">
        <f t="shared" si="100"/>
        <v>2.4176367300128517E-3</v>
      </c>
      <c r="P455" s="101">
        <f t="shared" si="101"/>
        <v>1.6383374543176314E-3</v>
      </c>
      <c r="R455" s="104">
        <f t="shared" si="90"/>
        <v>-2043.2205751039132</v>
      </c>
      <c r="S455" s="104">
        <f t="shared" si="91"/>
        <v>-12046.662083067995</v>
      </c>
      <c r="T455" s="104">
        <f t="shared" si="92"/>
        <v>-2417.9219484769037</v>
      </c>
      <c r="U455" s="104">
        <f t="shared" si="93"/>
        <v>11055.928462605645</v>
      </c>
      <c r="V455" s="104">
        <f t="shared" si="94"/>
        <v>-9074.5916601719455</v>
      </c>
      <c r="W455" s="104">
        <f t="shared" si="102"/>
        <v>-14526.46780421511</v>
      </c>
    </row>
    <row r="456" spans="1:23" ht="13.8">
      <c r="A456" s="4"/>
      <c r="B456" s="7">
        <f t="shared" si="95"/>
        <v>1</v>
      </c>
      <c r="C456" s="32">
        <f t="shared" si="89"/>
        <v>42642</v>
      </c>
      <c r="D456" s="31">
        <f t="shared" si="96"/>
        <v>448</v>
      </c>
      <c r="E456" s="115">
        <v>42642</v>
      </c>
      <c r="F456" s="27">
        <v>1.1221000000000001</v>
      </c>
      <c r="G456" s="27">
        <v>0.86138000000000003</v>
      </c>
      <c r="H456" s="27">
        <v>1.0875999999999999</v>
      </c>
      <c r="I456" s="162">
        <v>9.0403000000000002</v>
      </c>
      <c r="J456" s="162">
        <v>1.4641999999999999</v>
      </c>
      <c r="L456" s="101">
        <f t="shared" si="97"/>
        <v>3.5641094558870763E-4</v>
      </c>
      <c r="M456" s="101">
        <f t="shared" si="98"/>
        <v>8.1231944865775097E-4</v>
      </c>
      <c r="N456" s="101">
        <f t="shared" si="99"/>
        <v>1.378233323325242E-3</v>
      </c>
      <c r="O456" s="101">
        <f t="shared" si="100"/>
        <v>5.3505265794024717E-3</v>
      </c>
      <c r="P456" s="101">
        <f t="shared" si="101"/>
        <v>-3.4154172264103143E-4</v>
      </c>
      <c r="R456" s="104">
        <f t="shared" si="90"/>
        <v>1634.5036277310865</v>
      </c>
      <c r="S456" s="104">
        <f t="shared" si="91"/>
        <v>-4120.0562638322417</v>
      </c>
      <c r="T456" s="104">
        <f t="shared" si="92"/>
        <v>3297.7724366011603</v>
      </c>
      <c r="U456" s="104">
        <f t="shared" si="93"/>
        <v>24468.12557270726</v>
      </c>
      <c r="V456" s="104">
        <f t="shared" si="94"/>
        <v>1891.7663511330425</v>
      </c>
      <c r="W456" s="104">
        <f t="shared" si="102"/>
        <v>27172.11172434031</v>
      </c>
    </row>
    <row r="457" spans="1:23" ht="13.8">
      <c r="A457" s="4"/>
      <c r="B457" s="7">
        <f t="shared" si="95"/>
        <v>1</v>
      </c>
      <c r="C457" s="32">
        <f t="shared" si="89"/>
        <v>42643</v>
      </c>
      <c r="D457" s="31">
        <f t="shared" si="96"/>
        <v>449</v>
      </c>
      <c r="E457" s="115">
        <v>42643</v>
      </c>
      <c r="F457" s="27">
        <v>1.1161000000000001</v>
      </c>
      <c r="G457" s="27">
        <v>0.86102999999999996</v>
      </c>
      <c r="H457" s="27">
        <v>1.0875999999999999</v>
      </c>
      <c r="I457" s="162">
        <v>8.9864999999999995</v>
      </c>
      <c r="J457" s="162">
        <v>1.4657</v>
      </c>
      <c r="L457" s="101">
        <f t="shared" si="97"/>
        <v>5.3614640091514251E-3</v>
      </c>
      <c r="M457" s="101">
        <f t="shared" si="98"/>
        <v>4.0640730699138366E-4</v>
      </c>
      <c r="N457" s="101">
        <f t="shared" si="99"/>
        <v>0</v>
      </c>
      <c r="O457" s="101">
        <f t="shared" si="100"/>
        <v>5.9689084842030286E-3</v>
      </c>
      <c r="P457" s="101">
        <f t="shared" si="101"/>
        <v>-1.0239258207126582E-3</v>
      </c>
      <c r="R457" s="104">
        <f t="shared" si="90"/>
        <v>24587.719545011954</v>
      </c>
      <c r="S457" s="104">
        <f t="shared" si="91"/>
        <v>-2061.2838626525554</v>
      </c>
      <c r="T457" s="104">
        <f t="shared" si="92"/>
        <v>0</v>
      </c>
      <c r="U457" s="104">
        <f t="shared" si="93"/>
        <v>27296.005384910655</v>
      </c>
      <c r="V457" s="104">
        <f t="shared" si="94"/>
        <v>5671.4254372850219</v>
      </c>
      <c r="W457" s="104">
        <f t="shared" si="102"/>
        <v>55493.866504555073</v>
      </c>
    </row>
    <row r="458" spans="1:23" ht="13.8">
      <c r="A458" s="4"/>
      <c r="B458" s="7">
        <f t="shared" si="95"/>
        <v>3</v>
      </c>
      <c r="C458" s="32">
        <f t="shared" ref="C458:C521" si="103">E458</f>
        <v>42646</v>
      </c>
      <c r="D458" s="31">
        <f t="shared" si="96"/>
        <v>450</v>
      </c>
      <c r="E458" s="115">
        <v>42646</v>
      </c>
      <c r="F458" s="27">
        <v>1.1235999999999999</v>
      </c>
      <c r="G458" s="27">
        <v>0.87317999999999996</v>
      </c>
      <c r="H458" s="27">
        <v>1.0918000000000001</v>
      </c>
      <c r="I458" s="162">
        <v>8.9625000000000004</v>
      </c>
      <c r="J458" s="162">
        <v>1.4638</v>
      </c>
      <c r="L458" s="101">
        <f t="shared" si="97"/>
        <v>-6.6973505684192677E-3</v>
      </c>
      <c r="M458" s="101">
        <f t="shared" si="98"/>
        <v>-1.40123731269945E-2</v>
      </c>
      <c r="N458" s="101">
        <f t="shared" si="99"/>
        <v>-3.854276589341774E-3</v>
      </c>
      <c r="O458" s="101">
        <f t="shared" si="100"/>
        <v>2.6742452842133564E-3</v>
      </c>
      <c r="P458" s="101">
        <f t="shared" si="101"/>
        <v>1.2971498661281406E-3</v>
      </c>
      <c r="R458" s="104">
        <f t="shared" ref="R458:R521" si="104">R$5*L458</f>
        <v>-30714.10666747767</v>
      </c>
      <c r="S458" s="104">
        <f t="shared" ref="S458:S521" si="105">S$5*M458</f>
        <v>71070.273853989667</v>
      </c>
      <c r="T458" s="104">
        <f t="shared" ref="T458:T521" si="106">T$5*N458</f>
        <v>-9222.3333192248901</v>
      </c>
      <c r="U458" s="104">
        <f t="shared" ref="U458:U521" si="107">U$5*O458</f>
        <v>12229.407415383785</v>
      </c>
      <c r="V458" s="104">
        <f t="shared" ref="V458:V521" si="108">V$5*P458</f>
        <v>-7184.7868252894532</v>
      </c>
      <c r="W458" s="104">
        <f t="shared" si="102"/>
        <v>36178.454457381442</v>
      </c>
    </row>
    <row r="459" spans="1:23" ht="13.8">
      <c r="A459" s="4"/>
      <c r="B459" s="7">
        <f t="shared" ref="B459:B522" si="109">E459-E458</f>
        <v>1</v>
      </c>
      <c r="C459" s="32">
        <f t="shared" si="103"/>
        <v>42647</v>
      </c>
      <c r="D459" s="31">
        <f t="shared" ref="D459:D522" si="110">D458+1</f>
        <v>451</v>
      </c>
      <c r="E459" s="115">
        <v>42647</v>
      </c>
      <c r="F459" s="27">
        <v>1.1161000000000001</v>
      </c>
      <c r="G459" s="27">
        <v>0.87539999999999996</v>
      </c>
      <c r="H459" s="27">
        <v>1.0949</v>
      </c>
      <c r="I459" s="162">
        <v>8.9175000000000004</v>
      </c>
      <c r="J459" s="162">
        <v>1.4563999999999999</v>
      </c>
      <c r="L459" s="101">
        <f t="shared" ref="L459:L522" si="111">LN(F458/F459)</f>
        <v>6.697350568419142E-3</v>
      </c>
      <c r="M459" s="101">
        <f t="shared" ref="M459:M522" si="112">LN(G458/G459)</f>
        <v>-2.5392046035051167E-3</v>
      </c>
      <c r="N459" s="101">
        <f t="shared" ref="N459:N522" si="113">LN(H458/H459)</f>
        <v>-2.8353245317218828E-3</v>
      </c>
      <c r="O459" s="101">
        <f t="shared" ref="O459:O522" si="114">LN(I458/I459)</f>
        <v>5.0335676748291232E-3</v>
      </c>
      <c r="P459" s="101">
        <f t="shared" ref="P459:P522" si="115">LN(J458/J459)</f>
        <v>5.0681568658485074E-3</v>
      </c>
      <c r="R459" s="104">
        <f t="shared" si="104"/>
        <v>30714.106667477092</v>
      </c>
      <c r="S459" s="104">
        <f t="shared" si="105"/>
        <v>12878.758287899445</v>
      </c>
      <c r="T459" s="104">
        <f t="shared" si="106"/>
        <v>-6784.2323438910207</v>
      </c>
      <c r="U459" s="104">
        <f t="shared" si="107"/>
        <v>23018.662578103365</v>
      </c>
      <c r="V459" s="104">
        <f t="shared" si="108"/>
        <v>-28072.027472769652</v>
      </c>
      <c r="W459" s="104">
        <f t="shared" ref="W459:W522" si="116">SUM(R459:V459)</f>
        <v>31755.267716819231</v>
      </c>
    </row>
    <row r="460" spans="1:23" ht="13.8">
      <c r="A460" s="4"/>
      <c r="B460" s="7">
        <f t="shared" si="109"/>
        <v>1</v>
      </c>
      <c r="C460" s="32">
        <f t="shared" si="103"/>
        <v>42648</v>
      </c>
      <c r="D460" s="31">
        <f t="shared" si="110"/>
        <v>452</v>
      </c>
      <c r="E460" s="115">
        <v>42648</v>
      </c>
      <c r="F460" s="27">
        <v>1.1211</v>
      </c>
      <c r="G460" s="27">
        <v>0.88154999999999994</v>
      </c>
      <c r="H460" s="27">
        <v>1.0959000000000001</v>
      </c>
      <c r="I460" s="162">
        <v>8.9871999999999996</v>
      </c>
      <c r="J460" s="162">
        <v>1.4722</v>
      </c>
      <c r="L460" s="101">
        <f t="shared" si="111"/>
        <v>-4.4698804978786262E-3</v>
      </c>
      <c r="M460" s="101">
        <f t="shared" si="112"/>
        <v>-7.0007969699741523E-3</v>
      </c>
      <c r="N460" s="101">
        <f t="shared" si="113"/>
        <v>-9.1290858996741892E-4</v>
      </c>
      <c r="O460" s="101">
        <f t="shared" si="114"/>
        <v>-7.7857045451215851E-3</v>
      </c>
      <c r="P460" s="101">
        <f t="shared" si="115"/>
        <v>-1.079024332332725E-2</v>
      </c>
      <c r="R460" s="104">
        <f t="shared" si="104"/>
        <v>-20498.909979431704</v>
      </c>
      <c r="S460" s="104">
        <f t="shared" si="105"/>
        <v>35507.801094286362</v>
      </c>
      <c r="T460" s="104">
        <f t="shared" si="106"/>
        <v>-2184.3651101596079</v>
      </c>
      <c r="U460" s="104">
        <f t="shared" si="107"/>
        <v>-35604.270655414097</v>
      </c>
      <c r="V460" s="104">
        <f t="shared" si="108"/>
        <v>59766.107290682667</v>
      </c>
      <c r="W460" s="104">
        <f t="shared" si="116"/>
        <v>36986.36263996362</v>
      </c>
    </row>
    <row r="461" spans="1:23" ht="13.8">
      <c r="A461" s="4"/>
      <c r="B461" s="7">
        <f t="shared" si="109"/>
        <v>1</v>
      </c>
      <c r="C461" s="32">
        <f t="shared" si="103"/>
        <v>42649</v>
      </c>
      <c r="D461" s="31">
        <f t="shared" si="110"/>
        <v>453</v>
      </c>
      <c r="E461" s="115">
        <v>42649</v>
      </c>
      <c r="F461" s="27">
        <v>1.1185</v>
      </c>
      <c r="G461" s="27">
        <v>0.88322999999999996</v>
      </c>
      <c r="H461" s="27">
        <v>1.0942000000000001</v>
      </c>
      <c r="I461" s="162">
        <v>8.9938000000000002</v>
      </c>
      <c r="J461" s="162">
        <v>1.4762</v>
      </c>
      <c r="L461" s="101">
        <f t="shared" si="111"/>
        <v>2.3218442293636457E-3</v>
      </c>
      <c r="M461" s="101">
        <f t="shared" si="112"/>
        <v>-1.9039206104872687E-3</v>
      </c>
      <c r="N461" s="101">
        <f t="shared" si="113"/>
        <v>1.5524408396210244E-3</v>
      </c>
      <c r="O461" s="101">
        <f t="shared" si="114"/>
        <v>-7.3410825831749665E-4</v>
      </c>
      <c r="P461" s="101">
        <f t="shared" si="115"/>
        <v>-2.7133377113463882E-3</v>
      </c>
      <c r="R461" s="104">
        <f t="shared" si="104"/>
        <v>10647.997383056825</v>
      </c>
      <c r="S461" s="104">
        <f t="shared" si="105"/>
        <v>9656.6197572136989</v>
      </c>
      <c r="T461" s="104">
        <f t="shared" si="106"/>
        <v>3714.608059253861</v>
      </c>
      <c r="U461" s="104">
        <f t="shared" si="107"/>
        <v>-3357.100050230923</v>
      </c>
      <c r="V461" s="104">
        <f t="shared" si="108"/>
        <v>15028.913427892805</v>
      </c>
      <c r="W461" s="104">
        <f t="shared" si="116"/>
        <v>35691.038577186264</v>
      </c>
    </row>
    <row r="462" spans="1:23" ht="13.8">
      <c r="A462" s="4"/>
      <c r="B462" s="7">
        <f t="shared" si="109"/>
        <v>1</v>
      </c>
      <c r="C462" s="32">
        <f t="shared" si="103"/>
        <v>42650</v>
      </c>
      <c r="D462" s="31">
        <f t="shared" si="110"/>
        <v>454</v>
      </c>
      <c r="E462" s="115">
        <v>42650</v>
      </c>
      <c r="F462" s="27">
        <v>1.1140000000000001</v>
      </c>
      <c r="G462" s="27">
        <v>0.90353000000000006</v>
      </c>
      <c r="H462" s="27">
        <v>1.0946</v>
      </c>
      <c r="I462" s="162">
        <v>9.0009999999999994</v>
      </c>
      <c r="J462" s="162">
        <v>1.4696</v>
      </c>
      <c r="L462" s="101">
        <f t="shared" si="111"/>
        <v>4.0313604429548771E-3</v>
      </c>
      <c r="M462" s="101">
        <f t="shared" si="112"/>
        <v>-2.2723671349645501E-2</v>
      </c>
      <c r="N462" s="101">
        <f t="shared" si="113"/>
        <v>-3.6549708009219763E-4</v>
      </c>
      <c r="O462" s="101">
        <f t="shared" si="114"/>
        <v>-8.0023122059937892E-4</v>
      </c>
      <c r="P462" s="101">
        <f t="shared" si="115"/>
        <v>4.4809634350360195E-3</v>
      </c>
      <c r="R462" s="104">
        <f t="shared" si="104"/>
        <v>18487.853277955324</v>
      </c>
      <c r="S462" s="104">
        <f t="shared" si="105"/>
        <v>115253.67838486611</v>
      </c>
      <c r="T462" s="104">
        <f t="shared" si="106"/>
        <v>-874.54437212284517</v>
      </c>
      <c r="U462" s="104">
        <f t="shared" si="107"/>
        <v>-3659.4824270573108</v>
      </c>
      <c r="V462" s="104">
        <f t="shared" si="108"/>
        <v>-24819.620225339608</v>
      </c>
      <c r="W462" s="104">
        <f t="shared" si="116"/>
        <v>104387.88463830168</v>
      </c>
    </row>
    <row r="463" spans="1:23" ht="13.8">
      <c r="A463" s="4"/>
      <c r="B463" s="7">
        <f t="shared" si="109"/>
        <v>3</v>
      </c>
      <c r="C463" s="32">
        <f t="shared" si="103"/>
        <v>42653</v>
      </c>
      <c r="D463" s="31">
        <f t="shared" si="110"/>
        <v>455</v>
      </c>
      <c r="E463" s="115">
        <v>42653</v>
      </c>
      <c r="F463" s="27">
        <v>1.1160000000000001</v>
      </c>
      <c r="G463" s="27">
        <v>0.90069999999999995</v>
      </c>
      <c r="H463" s="27">
        <v>1.0960000000000001</v>
      </c>
      <c r="I463" s="162">
        <v>9.0448000000000004</v>
      </c>
      <c r="J463" s="162">
        <v>1.4690000000000001</v>
      </c>
      <c r="L463" s="101">
        <f t="shared" si="111"/>
        <v>-1.7937224540268775E-3</v>
      </c>
      <c r="M463" s="101">
        <f t="shared" si="112"/>
        <v>3.1370748972047936E-3</v>
      </c>
      <c r="N463" s="101">
        <f t="shared" si="113"/>
        <v>-1.2781887981431436E-3</v>
      </c>
      <c r="O463" s="101">
        <f t="shared" si="114"/>
        <v>-4.8543246639411817E-3</v>
      </c>
      <c r="P463" s="101">
        <f t="shared" si="115"/>
        <v>4.083577270384618E-4</v>
      </c>
      <c r="R463" s="104">
        <f t="shared" si="104"/>
        <v>-8226.0264297071844</v>
      </c>
      <c r="S463" s="104">
        <f t="shared" si="105"/>
        <v>-15911.135824331426</v>
      </c>
      <c r="T463" s="104">
        <f t="shared" si="106"/>
        <v>-3058.3905612722629</v>
      </c>
      <c r="U463" s="104">
        <f t="shared" si="107"/>
        <v>-22198.978677210369</v>
      </c>
      <c r="V463" s="104">
        <f t="shared" si="108"/>
        <v>-2261.8536946611007</v>
      </c>
      <c r="W463" s="104">
        <f t="shared" si="116"/>
        <v>-51656.385187182343</v>
      </c>
    </row>
    <row r="464" spans="1:23" ht="13.8">
      <c r="A464" s="4"/>
      <c r="B464" s="7">
        <f t="shared" si="109"/>
        <v>1</v>
      </c>
      <c r="C464" s="32">
        <f t="shared" si="103"/>
        <v>42654</v>
      </c>
      <c r="D464" s="31">
        <f t="shared" si="110"/>
        <v>456</v>
      </c>
      <c r="E464" s="115">
        <v>42654</v>
      </c>
      <c r="F464" s="27">
        <v>1.1079000000000001</v>
      </c>
      <c r="G464" s="27">
        <v>0.90232999999999997</v>
      </c>
      <c r="H464" s="27">
        <v>1.0938000000000001</v>
      </c>
      <c r="I464" s="162">
        <v>9.0395000000000003</v>
      </c>
      <c r="J464" s="162">
        <v>1.4679</v>
      </c>
      <c r="L464" s="101">
        <f t="shared" si="111"/>
        <v>7.2845324146290687E-3</v>
      </c>
      <c r="M464" s="101">
        <f t="shared" si="112"/>
        <v>-1.8080680233319576E-3</v>
      </c>
      <c r="N464" s="101">
        <f t="shared" si="113"/>
        <v>2.0093165952885465E-3</v>
      </c>
      <c r="O464" s="101">
        <f t="shared" si="114"/>
        <v>5.8614379895711706E-4</v>
      </c>
      <c r="P464" s="101">
        <f t="shared" si="115"/>
        <v>7.4908921068971186E-4</v>
      </c>
      <c r="R464" s="104">
        <f t="shared" si="104"/>
        <v>33406.927608154656</v>
      </c>
      <c r="S464" s="104">
        <f t="shared" si="105"/>
        <v>9170.4587367354688</v>
      </c>
      <c r="T464" s="104">
        <f t="shared" si="106"/>
        <v>4807.799065807495</v>
      </c>
      <c r="U464" s="104">
        <f t="shared" si="107"/>
        <v>2680.4539448055721</v>
      </c>
      <c r="V464" s="104">
        <f t="shared" si="108"/>
        <v>-4149.132210910042</v>
      </c>
      <c r="W464" s="104">
        <f t="shared" si="116"/>
        <v>45916.507144593146</v>
      </c>
    </row>
    <row r="465" spans="1:23" ht="13.8">
      <c r="A465" s="4"/>
      <c r="B465" s="7">
        <f t="shared" si="109"/>
        <v>1</v>
      </c>
      <c r="C465" s="32">
        <f t="shared" si="103"/>
        <v>42655</v>
      </c>
      <c r="D465" s="31">
        <f t="shared" si="110"/>
        <v>457</v>
      </c>
      <c r="E465" s="115">
        <v>42655</v>
      </c>
      <c r="F465" s="27">
        <v>1.1020000000000001</v>
      </c>
      <c r="G465" s="27">
        <v>0.89990000000000003</v>
      </c>
      <c r="H465" s="27">
        <v>1.0906</v>
      </c>
      <c r="I465" s="162">
        <v>9.0289999999999999</v>
      </c>
      <c r="J465" s="162">
        <v>1.4553</v>
      </c>
      <c r="L465" s="101">
        <f t="shared" si="111"/>
        <v>5.3396208137673797E-3</v>
      </c>
      <c r="M465" s="101">
        <f t="shared" si="112"/>
        <v>2.6966607731261725E-3</v>
      </c>
      <c r="N465" s="101">
        <f t="shared" si="113"/>
        <v>2.929868420711241E-3</v>
      </c>
      <c r="O465" s="101">
        <f t="shared" si="114"/>
        <v>1.162243814590027E-3</v>
      </c>
      <c r="P465" s="101">
        <f t="shared" si="115"/>
        <v>8.6207430439069546E-3</v>
      </c>
      <c r="R465" s="104">
        <f t="shared" si="104"/>
        <v>24487.546465205192</v>
      </c>
      <c r="S465" s="104">
        <f t="shared" si="105"/>
        <v>-13677.370556752789</v>
      </c>
      <c r="T465" s="104">
        <f t="shared" si="106"/>
        <v>7010.4525534023887</v>
      </c>
      <c r="U465" s="104">
        <f t="shared" si="107"/>
        <v>5314.9773539984781</v>
      </c>
      <c r="V465" s="104">
        <f t="shared" si="108"/>
        <v>-47749.456453283667</v>
      </c>
      <c r="W465" s="104">
        <f t="shared" si="116"/>
        <v>-24613.850637430394</v>
      </c>
    </row>
    <row r="466" spans="1:23" ht="13.8">
      <c r="A466" s="4"/>
      <c r="B466" s="7">
        <f t="shared" si="109"/>
        <v>1</v>
      </c>
      <c r="C466" s="32">
        <f t="shared" si="103"/>
        <v>42656</v>
      </c>
      <c r="D466" s="31">
        <f t="shared" si="110"/>
        <v>458</v>
      </c>
      <c r="E466" s="115">
        <v>42656</v>
      </c>
      <c r="F466" s="27">
        <v>1.1037999999999999</v>
      </c>
      <c r="G466" s="27">
        <v>0.90429999999999999</v>
      </c>
      <c r="H466" s="27">
        <v>1.0904</v>
      </c>
      <c r="I466" s="162">
        <v>9.0768000000000004</v>
      </c>
      <c r="J466" s="162">
        <v>1.4603999999999999</v>
      </c>
      <c r="L466" s="101">
        <f t="shared" si="111"/>
        <v>-1.632061292540896E-3</v>
      </c>
      <c r="M466" s="101">
        <f t="shared" si="112"/>
        <v>-4.8775177065315456E-3</v>
      </c>
      <c r="N466" s="101">
        <f t="shared" si="113"/>
        <v>1.8340210963832589E-4</v>
      </c>
      <c r="O466" s="101">
        <f t="shared" si="114"/>
        <v>-5.2800882648235967E-3</v>
      </c>
      <c r="P466" s="101">
        <f t="shared" si="115"/>
        <v>-3.4983058622012225E-3</v>
      </c>
      <c r="R466" s="104">
        <f t="shared" si="104"/>
        <v>-7484.6469682105626</v>
      </c>
      <c r="S466" s="104">
        <f t="shared" si="105"/>
        <v>24738.601804934409</v>
      </c>
      <c r="T466" s="104">
        <f t="shared" si="106"/>
        <v>438.83601690934239</v>
      </c>
      <c r="U466" s="104">
        <f t="shared" si="107"/>
        <v>-24146.008954712954</v>
      </c>
      <c r="V466" s="104">
        <f t="shared" si="108"/>
        <v>19376.775595406223</v>
      </c>
      <c r="W466" s="104">
        <f t="shared" si="116"/>
        <v>12923.557494326458</v>
      </c>
    </row>
    <row r="467" spans="1:23" ht="13.8">
      <c r="A467" s="4"/>
      <c r="B467" s="7">
        <f t="shared" si="109"/>
        <v>1</v>
      </c>
      <c r="C467" s="32">
        <f t="shared" si="103"/>
        <v>42657</v>
      </c>
      <c r="D467" s="31">
        <f t="shared" si="110"/>
        <v>459</v>
      </c>
      <c r="E467" s="115">
        <v>42657</v>
      </c>
      <c r="F467" s="27">
        <v>1.1002000000000001</v>
      </c>
      <c r="G467" s="27">
        <v>0.89910000000000001</v>
      </c>
      <c r="H467" s="27">
        <v>1.0889</v>
      </c>
      <c r="I467" s="162">
        <v>9.0248000000000008</v>
      </c>
      <c r="J467" s="162">
        <v>1.4420999999999999</v>
      </c>
      <c r="L467" s="101">
        <f t="shared" si="111"/>
        <v>3.2667905640431519E-3</v>
      </c>
      <c r="M467" s="101">
        <f t="shared" si="112"/>
        <v>5.7669007557071862E-3</v>
      </c>
      <c r="N467" s="101">
        <f t="shared" si="113"/>
        <v>1.3765890303076875E-3</v>
      </c>
      <c r="O467" s="101">
        <f t="shared" si="114"/>
        <v>5.7453642815920832E-3</v>
      </c>
      <c r="P467" s="101">
        <f t="shared" si="115"/>
        <v>1.2609986213457186E-2</v>
      </c>
      <c r="R467" s="104">
        <f t="shared" si="104"/>
        <v>14981.529310628979</v>
      </c>
      <c r="S467" s="104">
        <f t="shared" si="105"/>
        <v>-29249.521996193027</v>
      </c>
      <c r="T467" s="104">
        <f t="shared" si="106"/>
        <v>3293.8380489331098</v>
      </c>
      <c r="U467" s="104">
        <f t="shared" si="107"/>
        <v>26273.730747197114</v>
      </c>
      <c r="V467" s="104">
        <f t="shared" si="108"/>
        <v>-69845.485999208962</v>
      </c>
      <c r="W467" s="104">
        <f t="shared" si="116"/>
        <v>-54545.909888642782</v>
      </c>
    </row>
    <row r="468" spans="1:23" ht="13.8">
      <c r="A468" s="4"/>
      <c r="B468" s="7">
        <f t="shared" si="109"/>
        <v>3</v>
      </c>
      <c r="C468" s="32">
        <f t="shared" si="103"/>
        <v>42660</v>
      </c>
      <c r="D468" s="31">
        <f t="shared" si="110"/>
        <v>460</v>
      </c>
      <c r="E468" s="115">
        <v>42660</v>
      </c>
      <c r="F468" s="27">
        <v>1.0993999999999999</v>
      </c>
      <c r="G468" s="27">
        <v>0.90485000000000004</v>
      </c>
      <c r="H468" s="27">
        <v>1.0871999999999999</v>
      </c>
      <c r="I468" s="162">
        <v>9.0314999999999994</v>
      </c>
      <c r="J468" s="162">
        <v>1.4436</v>
      </c>
      <c r="L468" s="101">
        <f t="shared" si="111"/>
        <v>7.2740501479790908E-4</v>
      </c>
      <c r="M468" s="101">
        <f t="shared" si="112"/>
        <v>-6.3749211154829153E-3</v>
      </c>
      <c r="N468" s="101">
        <f t="shared" si="113"/>
        <v>1.5624285150814432E-3</v>
      </c>
      <c r="O468" s="101">
        <f t="shared" si="114"/>
        <v>-7.42123281901482E-4</v>
      </c>
      <c r="P468" s="101">
        <f t="shared" si="115"/>
        <v>-1.0396092006088567E-3</v>
      </c>
      <c r="R468" s="104">
        <f t="shared" si="104"/>
        <v>3335.8855844146583</v>
      </c>
      <c r="S468" s="104">
        <f t="shared" si="105"/>
        <v>32333.380318151008</v>
      </c>
      <c r="T468" s="104">
        <f t="shared" si="106"/>
        <v>3738.5061034250907</v>
      </c>
      <c r="U468" s="104">
        <f t="shared" si="107"/>
        <v>-3393.7530040310448</v>
      </c>
      <c r="V468" s="104">
        <f t="shared" si="108"/>
        <v>5758.2941516846613</v>
      </c>
      <c r="W468" s="104">
        <f t="shared" si="116"/>
        <v>41772.313153644376</v>
      </c>
    </row>
    <row r="469" spans="1:23" ht="13.8">
      <c r="A469" s="4"/>
      <c r="B469" s="7">
        <f t="shared" si="109"/>
        <v>1</v>
      </c>
      <c r="C469" s="32">
        <f t="shared" si="103"/>
        <v>42661</v>
      </c>
      <c r="D469" s="31">
        <f t="shared" si="110"/>
        <v>461</v>
      </c>
      <c r="E469" s="115">
        <v>42661</v>
      </c>
      <c r="F469" s="27">
        <v>1.0992999999999999</v>
      </c>
      <c r="G469" s="27">
        <v>0.89564999999999995</v>
      </c>
      <c r="H469" s="27">
        <v>1.0886</v>
      </c>
      <c r="I469" s="162">
        <v>8.9565000000000001</v>
      </c>
      <c r="J469" s="162">
        <v>1.4332</v>
      </c>
      <c r="L469" s="101">
        <f t="shared" si="111"/>
        <v>9.0962841741851013E-5</v>
      </c>
      <c r="M469" s="101">
        <f t="shared" si="112"/>
        <v>1.0219472445099128E-2</v>
      </c>
      <c r="N469" s="101">
        <f t="shared" si="113"/>
        <v>-1.2868831631657621E-3</v>
      </c>
      <c r="O469" s="101">
        <f t="shared" si="114"/>
        <v>8.3389409174553092E-3</v>
      </c>
      <c r="P469" s="101">
        <f t="shared" si="115"/>
        <v>7.2302873378348185E-3</v>
      </c>
      <c r="R469" s="104">
        <f t="shared" si="104"/>
        <v>417.15636586357084</v>
      </c>
      <c r="S469" s="104">
        <f t="shared" si="105"/>
        <v>-51832.812239155661</v>
      </c>
      <c r="T469" s="104">
        <f t="shared" si="106"/>
        <v>-3079.1940325278874</v>
      </c>
      <c r="U469" s="104">
        <f t="shared" si="107"/>
        <v>38134.237907938674</v>
      </c>
      <c r="V469" s="104">
        <f t="shared" si="108"/>
        <v>-40047.857664274699</v>
      </c>
      <c r="W469" s="104">
        <f t="shared" si="116"/>
        <v>-56408.469662156</v>
      </c>
    </row>
    <row r="470" spans="1:23" ht="13.8">
      <c r="A470" s="4"/>
      <c r="B470" s="7">
        <f t="shared" si="109"/>
        <v>1</v>
      </c>
      <c r="C470" s="32">
        <f t="shared" si="103"/>
        <v>42662</v>
      </c>
      <c r="D470" s="31">
        <f t="shared" si="110"/>
        <v>462</v>
      </c>
      <c r="E470" s="115">
        <v>42662</v>
      </c>
      <c r="F470" s="27">
        <v>1.0979000000000001</v>
      </c>
      <c r="G470" s="27">
        <v>0.89337999999999995</v>
      </c>
      <c r="H470" s="27">
        <v>1.0853999999999999</v>
      </c>
      <c r="I470" s="162">
        <v>8.9585000000000008</v>
      </c>
      <c r="J470" s="162">
        <v>1.4298</v>
      </c>
      <c r="L470" s="101">
        <f t="shared" si="111"/>
        <v>1.2743493441311747E-3</v>
      </c>
      <c r="M470" s="101">
        <f t="shared" si="112"/>
        <v>2.5376893827471561E-3</v>
      </c>
      <c r="N470" s="101">
        <f t="shared" si="113"/>
        <v>2.9438843707951874E-3</v>
      </c>
      <c r="O470" s="101">
        <f t="shared" si="114"/>
        <v>-2.2327658479596952E-4</v>
      </c>
      <c r="P470" s="101">
        <f t="shared" si="115"/>
        <v>2.3751320980473149E-3</v>
      </c>
      <c r="R470" s="104">
        <f t="shared" si="104"/>
        <v>5844.1769304773288</v>
      </c>
      <c r="S470" s="104">
        <f t="shared" si="105"/>
        <v>-12871.073140405761</v>
      </c>
      <c r="T470" s="104">
        <f t="shared" si="106"/>
        <v>7043.9892652764702</v>
      </c>
      <c r="U470" s="104">
        <f t="shared" si="107"/>
        <v>-1021.0508130665355</v>
      </c>
      <c r="V470" s="104">
        <f t="shared" si="108"/>
        <v>-13155.62546162008</v>
      </c>
      <c r="W470" s="104">
        <f t="shared" si="116"/>
        <v>-14159.583219338578</v>
      </c>
    </row>
    <row r="471" spans="1:23" ht="13.8">
      <c r="A471" s="4"/>
      <c r="B471" s="7">
        <f t="shared" si="109"/>
        <v>1</v>
      </c>
      <c r="C471" s="32">
        <f t="shared" si="103"/>
        <v>42663</v>
      </c>
      <c r="D471" s="31">
        <f t="shared" si="110"/>
        <v>463</v>
      </c>
      <c r="E471" s="115">
        <v>42663</v>
      </c>
      <c r="F471" s="27">
        <v>1.0980000000000001</v>
      </c>
      <c r="G471" s="27">
        <v>0.89568000000000003</v>
      </c>
      <c r="H471" s="27">
        <v>1.0851999999999999</v>
      </c>
      <c r="I471" s="162">
        <v>8.9625000000000004</v>
      </c>
      <c r="J471" s="162">
        <v>1.4314</v>
      </c>
      <c r="L471" s="101">
        <f t="shared" si="111"/>
        <v>-9.1078828789197696E-5</v>
      </c>
      <c r="M471" s="101">
        <f t="shared" si="112"/>
        <v>-2.5711840487248712E-3</v>
      </c>
      <c r="N471" s="101">
        <f t="shared" si="113"/>
        <v>1.8428084452783852E-4</v>
      </c>
      <c r="O471" s="101">
        <f t="shared" si="114"/>
        <v>-4.4640366792305627E-4</v>
      </c>
      <c r="P471" s="101">
        <f t="shared" si="115"/>
        <v>-1.1184119717457201E-3</v>
      </c>
      <c r="R471" s="104">
        <f t="shared" si="104"/>
        <v>-417.68828344916807</v>
      </c>
      <c r="S471" s="104">
        <f t="shared" si="105"/>
        <v>13040.956932545023</v>
      </c>
      <c r="T471" s="104">
        <f t="shared" si="106"/>
        <v>440.9386127823858</v>
      </c>
      <c r="U471" s="104">
        <f t="shared" si="107"/>
        <v>-2041.4179503203698</v>
      </c>
      <c r="V471" s="104">
        <f t="shared" si="108"/>
        <v>6194.775029218441</v>
      </c>
      <c r="W471" s="104">
        <f t="shared" si="116"/>
        <v>17217.564340776313</v>
      </c>
    </row>
    <row r="472" spans="1:23" ht="13.8">
      <c r="A472" s="4"/>
      <c r="B472" s="7">
        <f t="shared" si="109"/>
        <v>1</v>
      </c>
      <c r="C472" s="32">
        <f t="shared" si="103"/>
        <v>42664</v>
      </c>
      <c r="D472" s="31">
        <f t="shared" si="110"/>
        <v>464</v>
      </c>
      <c r="E472" s="115">
        <v>42664</v>
      </c>
      <c r="F472" s="27">
        <v>1.0886</v>
      </c>
      <c r="G472" s="27">
        <v>0.89319999999999999</v>
      </c>
      <c r="H472" s="27">
        <v>1.0825</v>
      </c>
      <c r="I472" s="162">
        <v>8.9537999999999993</v>
      </c>
      <c r="J472" s="162">
        <v>1.4268000000000001</v>
      </c>
      <c r="L472" s="101">
        <f t="shared" si="111"/>
        <v>8.5978760693762608E-3</v>
      </c>
      <c r="M472" s="101">
        <f t="shared" si="112"/>
        <v>2.772686361085928E-3</v>
      </c>
      <c r="N472" s="101">
        <f t="shared" si="113"/>
        <v>2.4911209081317984E-3</v>
      </c>
      <c r="O472" s="101">
        <f t="shared" si="114"/>
        <v>9.7118274239855898E-4</v>
      </c>
      <c r="P472" s="101">
        <f t="shared" si="115"/>
        <v>3.2188118197605366E-3</v>
      </c>
      <c r="R472" s="104">
        <f t="shared" si="104"/>
        <v>39429.932778762137</v>
      </c>
      <c r="S472" s="104">
        <f t="shared" si="105"/>
        <v>-14062.969720237905</v>
      </c>
      <c r="T472" s="104">
        <f t="shared" si="106"/>
        <v>5960.6379616894856</v>
      </c>
      <c r="U472" s="104">
        <f t="shared" si="107"/>
        <v>4441.2490887407048</v>
      </c>
      <c r="V472" s="104">
        <f t="shared" si="108"/>
        <v>-17828.685304290735</v>
      </c>
      <c r="W472" s="104">
        <f t="shared" si="116"/>
        <v>17940.164804663687</v>
      </c>
    </row>
    <row r="473" spans="1:23" ht="13.8">
      <c r="A473" s="4"/>
      <c r="B473" s="7">
        <f t="shared" si="109"/>
        <v>3</v>
      </c>
      <c r="C473" s="32">
        <f t="shared" si="103"/>
        <v>42667</v>
      </c>
      <c r="D473" s="31">
        <f t="shared" si="110"/>
        <v>465</v>
      </c>
      <c r="E473" s="115">
        <v>42667</v>
      </c>
      <c r="F473" s="27">
        <v>1.0891</v>
      </c>
      <c r="G473" s="27">
        <v>0.89015</v>
      </c>
      <c r="H473" s="27">
        <v>1.0821000000000001</v>
      </c>
      <c r="I473" s="162">
        <v>8.9855</v>
      </c>
      <c r="J473" s="162">
        <v>1.4281999999999999</v>
      </c>
      <c r="L473" s="101">
        <f t="shared" si="111"/>
        <v>-4.5920008154101726E-4</v>
      </c>
      <c r="M473" s="101">
        <f t="shared" si="112"/>
        <v>3.4205321151311216E-3</v>
      </c>
      <c r="N473" s="101">
        <f t="shared" si="113"/>
        <v>3.6958329904185583E-4</v>
      </c>
      <c r="O473" s="101">
        <f t="shared" si="114"/>
        <v>-3.5341438065995623E-3</v>
      </c>
      <c r="P473" s="101">
        <f t="shared" si="115"/>
        <v>-9.8073563027300864E-4</v>
      </c>
      <c r="R473" s="104">
        <f t="shared" si="104"/>
        <v>-2105.8954794259939</v>
      </c>
      <c r="S473" s="104">
        <f t="shared" si="105"/>
        <v>-17348.821070173515</v>
      </c>
      <c r="T473" s="104">
        <f t="shared" si="106"/>
        <v>884.32168630763658</v>
      </c>
      <c r="U473" s="104">
        <f t="shared" si="107"/>
        <v>-16161.750281696728</v>
      </c>
      <c r="V473" s="104">
        <f t="shared" si="108"/>
        <v>5432.1991771931271</v>
      </c>
      <c r="W473" s="104">
        <f t="shared" si="116"/>
        <v>-29299.945967795473</v>
      </c>
    </row>
    <row r="474" spans="1:23" ht="13.8">
      <c r="A474" s="4"/>
      <c r="B474" s="7">
        <f t="shared" si="109"/>
        <v>1</v>
      </c>
      <c r="C474" s="32">
        <f t="shared" si="103"/>
        <v>42668</v>
      </c>
      <c r="D474" s="31">
        <f t="shared" si="110"/>
        <v>466</v>
      </c>
      <c r="E474" s="115">
        <v>42668</v>
      </c>
      <c r="F474" s="27">
        <v>1.0871999999999999</v>
      </c>
      <c r="G474" s="27">
        <v>0.88997999999999999</v>
      </c>
      <c r="H474" s="27">
        <v>1.0848</v>
      </c>
      <c r="I474" s="162">
        <v>8.9868000000000006</v>
      </c>
      <c r="J474" s="162">
        <v>1.4229000000000001</v>
      </c>
      <c r="L474" s="101">
        <f t="shared" si="111"/>
        <v>1.7460832447067981E-3</v>
      </c>
      <c r="M474" s="101">
        <f t="shared" si="112"/>
        <v>1.9099728729561437E-4</v>
      </c>
      <c r="N474" s="101">
        <f t="shared" si="113"/>
        <v>-2.4920406085280219E-3</v>
      </c>
      <c r="O474" s="101">
        <f t="shared" si="114"/>
        <v>-1.4466707124492E-4</v>
      </c>
      <c r="P474" s="101">
        <f t="shared" si="115"/>
        <v>3.717867563363873E-3</v>
      </c>
      <c r="R474" s="104">
        <f t="shared" si="104"/>
        <v>8007.5526105956715</v>
      </c>
      <c r="S474" s="104">
        <f t="shared" si="105"/>
        <v>-968.7316623989999</v>
      </c>
      <c r="T474" s="104">
        <f t="shared" si="106"/>
        <v>-5962.8385779169894</v>
      </c>
      <c r="U474" s="104">
        <f t="shared" si="107"/>
        <v>-661.56704633206311</v>
      </c>
      <c r="V474" s="104">
        <f t="shared" si="108"/>
        <v>-20592.906482857368</v>
      </c>
      <c r="W474" s="104">
        <f t="shared" si="116"/>
        <v>-20178.49115890975</v>
      </c>
    </row>
    <row r="475" spans="1:23" ht="13.8">
      <c r="A475" s="4"/>
      <c r="B475" s="7">
        <f t="shared" si="109"/>
        <v>1</v>
      </c>
      <c r="C475" s="32">
        <f t="shared" si="103"/>
        <v>42669</v>
      </c>
      <c r="D475" s="31">
        <f t="shared" si="110"/>
        <v>467</v>
      </c>
      <c r="E475" s="115">
        <v>42669</v>
      </c>
      <c r="F475" s="27">
        <v>1.0925</v>
      </c>
      <c r="G475" s="27">
        <v>0.89464999999999995</v>
      </c>
      <c r="H475" s="27">
        <v>1.0838000000000001</v>
      </c>
      <c r="I475" s="162">
        <v>9.0425000000000004</v>
      </c>
      <c r="J475" s="162">
        <v>1.4219999999999999</v>
      </c>
      <c r="L475" s="101">
        <f t="shared" si="111"/>
        <v>-4.8630641328113698E-3</v>
      </c>
      <c r="M475" s="101">
        <f t="shared" si="112"/>
        <v>-5.2335897742948195E-3</v>
      </c>
      <c r="N475" s="101">
        <f t="shared" si="113"/>
        <v>9.2225405411708024E-4</v>
      </c>
      <c r="O475" s="101">
        <f t="shared" si="114"/>
        <v>-6.1788507829313366E-3</v>
      </c>
      <c r="P475" s="101">
        <f t="shared" si="115"/>
        <v>6.3271118845953335E-4</v>
      </c>
      <c r="R475" s="104">
        <f t="shared" si="104"/>
        <v>-22302.053473244836</v>
      </c>
      <c r="S475" s="104">
        <f t="shared" si="105"/>
        <v>26544.58706798315</v>
      </c>
      <c r="T475" s="104">
        <f t="shared" si="106"/>
        <v>2206.7265010492433</v>
      </c>
      <c r="U475" s="104">
        <f t="shared" si="107"/>
        <v>-28256.078090292995</v>
      </c>
      <c r="V475" s="104">
        <f t="shared" si="108"/>
        <v>-3504.5256756848908</v>
      </c>
      <c r="W475" s="104">
        <f t="shared" si="116"/>
        <v>-25311.343670190327</v>
      </c>
    </row>
    <row r="476" spans="1:23" ht="13.8">
      <c r="A476" s="4"/>
      <c r="B476" s="7">
        <f t="shared" si="109"/>
        <v>1</v>
      </c>
      <c r="C476" s="32">
        <f t="shared" si="103"/>
        <v>42670</v>
      </c>
      <c r="D476" s="31">
        <f t="shared" si="110"/>
        <v>468</v>
      </c>
      <c r="E476" s="115">
        <v>42670</v>
      </c>
      <c r="F476" s="27">
        <v>1.0927</v>
      </c>
      <c r="G476" s="27">
        <v>0.89158000000000004</v>
      </c>
      <c r="H476" s="27">
        <v>1.0838000000000001</v>
      </c>
      <c r="I476" s="162">
        <v>8.9857999999999993</v>
      </c>
      <c r="J476" s="162">
        <v>1.4339</v>
      </c>
      <c r="L476" s="101">
        <f t="shared" si="111"/>
        <v>-1.8304960695446256E-4</v>
      </c>
      <c r="M476" s="101">
        <f t="shared" si="112"/>
        <v>3.4374106614185585E-3</v>
      </c>
      <c r="N476" s="101">
        <f t="shared" si="113"/>
        <v>0</v>
      </c>
      <c r="O476" s="101">
        <f t="shared" si="114"/>
        <v>6.2901312878145474E-3</v>
      </c>
      <c r="P476" s="101">
        <f t="shared" si="115"/>
        <v>-8.3336733578073946E-3</v>
      </c>
      <c r="R476" s="104">
        <f t="shared" si="104"/>
        <v>-839.46705432297506</v>
      </c>
      <c r="S476" s="104">
        <f t="shared" si="105"/>
        <v>-17434.428475573994</v>
      </c>
      <c r="T476" s="104">
        <f t="shared" si="106"/>
        <v>0</v>
      </c>
      <c r="U476" s="104">
        <f t="shared" si="107"/>
        <v>28764.96732331887</v>
      </c>
      <c r="V476" s="104">
        <f t="shared" si="108"/>
        <v>46159.405409463609</v>
      </c>
      <c r="W476" s="104">
        <f t="shared" si="116"/>
        <v>56650.477202885508</v>
      </c>
    </row>
    <row r="477" spans="1:23" ht="13.8">
      <c r="A477" s="4"/>
      <c r="B477" s="7">
        <f t="shared" si="109"/>
        <v>1</v>
      </c>
      <c r="C477" s="32">
        <f t="shared" si="103"/>
        <v>42671</v>
      </c>
      <c r="D477" s="31">
        <f t="shared" si="110"/>
        <v>469</v>
      </c>
      <c r="E477" s="115">
        <v>42671</v>
      </c>
      <c r="F477" s="27">
        <v>1.0922000000000001</v>
      </c>
      <c r="G477" s="27">
        <v>0.89905000000000002</v>
      </c>
      <c r="H477" s="27">
        <v>1.0854999999999999</v>
      </c>
      <c r="I477" s="162">
        <v>9.0444999999999993</v>
      </c>
      <c r="J477" s="162">
        <v>1.4423999999999999</v>
      </c>
      <c r="L477" s="101">
        <f t="shared" si="111"/>
        <v>4.5768685864625887E-4</v>
      </c>
      <c r="M477" s="101">
        <f t="shared" si="112"/>
        <v>-8.3434806011943499E-3</v>
      </c>
      <c r="N477" s="101">
        <f t="shared" si="113"/>
        <v>-1.5673261863325539E-3</v>
      </c>
      <c r="O477" s="101">
        <f t="shared" si="114"/>
        <v>-6.5112846032511808E-3</v>
      </c>
      <c r="P477" s="101">
        <f t="shared" si="115"/>
        <v>-5.9103881681139871E-3</v>
      </c>
      <c r="R477" s="104">
        <f t="shared" si="104"/>
        <v>2098.95582636073</v>
      </c>
      <c r="S477" s="104">
        <f t="shared" si="105"/>
        <v>42317.84622406205</v>
      </c>
      <c r="T477" s="104">
        <f t="shared" si="106"/>
        <v>-3750.2250228432331</v>
      </c>
      <c r="U477" s="104">
        <f t="shared" si="107"/>
        <v>-29776.308359125549</v>
      </c>
      <c r="V477" s="104">
        <f t="shared" si="108"/>
        <v>32737.06466112921</v>
      </c>
      <c r="W477" s="104">
        <f t="shared" si="116"/>
        <v>43627.333329583213</v>
      </c>
    </row>
    <row r="478" spans="1:23" ht="13.8">
      <c r="A478" s="4"/>
      <c r="B478" s="7">
        <f t="shared" si="109"/>
        <v>3</v>
      </c>
      <c r="C478" s="32">
        <f t="shared" si="103"/>
        <v>42674</v>
      </c>
      <c r="D478" s="31">
        <f t="shared" si="110"/>
        <v>470</v>
      </c>
      <c r="E478" s="115">
        <v>42674</v>
      </c>
      <c r="F478" s="27">
        <v>1.0946</v>
      </c>
      <c r="G478" s="27">
        <v>0.90049999999999997</v>
      </c>
      <c r="H478" s="27">
        <v>1.0820000000000001</v>
      </c>
      <c r="I478" s="162">
        <v>9.0344999999999995</v>
      </c>
      <c r="J478" s="162">
        <v>1.4397</v>
      </c>
      <c r="L478" s="101">
        <f t="shared" si="111"/>
        <v>-2.1949889917643704E-3</v>
      </c>
      <c r="M478" s="101">
        <f t="shared" si="112"/>
        <v>-1.6115143383640235E-3</v>
      </c>
      <c r="N478" s="101">
        <f t="shared" si="113"/>
        <v>3.2295299119195777E-3</v>
      </c>
      <c r="O478" s="101">
        <f t="shared" si="114"/>
        <v>1.1062559898042592E-3</v>
      </c>
      <c r="P478" s="101">
        <f t="shared" si="115"/>
        <v>1.8736343567979038E-3</v>
      </c>
      <c r="R478" s="104">
        <f t="shared" si="104"/>
        <v>-10066.238184527672</v>
      </c>
      <c r="S478" s="104">
        <f t="shared" si="105"/>
        <v>8173.5452167285894</v>
      </c>
      <c r="T478" s="104">
        <f t="shared" si="106"/>
        <v>7727.4685979959131</v>
      </c>
      <c r="U478" s="104">
        <f t="shared" si="107"/>
        <v>5058.9432782731892</v>
      </c>
      <c r="V478" s="104">
        <f t="shared" si="108"/>
        <v>-10377.878295830955</v>
      </c>
      <c r="W478" s="104">
        <f t="shared" si="116"/>
        <v>515.84061263906369</v>
      </c>
    </row>
    <row r="479" spans="1:23" ht="13.8">
      <c r="A479" s="4"/>
      <c r="B479" s="7">
        <f t="shared" si="109"/>
        <v>1</v>
      </c>
      <c r="C479" s="32">
        <f t="shared" si="103"/>
        <v>42675</v>
      </c>
      <c r="D479" s="31">
        <f t="shared" si="110"/>
        <v>471</v>
      </c>
      <c r="E479" s="115">
        <v>42675</v>
      </c>
      <c r="F479" s="27">
        <v>1.1025</v>
      </c>
      <c r="G479" s="27">
        <v>0.90173000000000003</v>
      </c>
      <c r="H479" s="27">
        <v>1.0823</v>
      </c>
      <c r="I479" s="162">
        <v>9.0213000000000001</v>
      </c>
      <c r="J479" s="162">
        <v>1.4340999999999999</v>
      </c>
      <c r="L479" s="101">
        <f t="shared" si="111"/>
        <v>-7.1913286111832666E-3</v>
      </c>
      <c r="M479" s="101">
        <f t="shared" si="112"/>
        <v>-1.364975825476035E-3</v>
      </c>
      <c r="N479" s="101">
        <f t="shared" si="113"/>
        <v>-2.7722589467385055E-4</v>
      </c>
      <c r="O479" s="101">
        <f t="shared" si="114"/>
        <v>1.4621343115917252E-3</v>
      </c>
      <c r="P479" s="101">
        <f t="shared" si="115"/>
        <v>3.8972837971428791E-3</v>
      </c>
      <c r="R479" s="104">
        <f t="shared" si="104"/>
        <v>-32979.49417285747</v>
      </c>
      <c r="S479" s="104">
        <f t="shared" si="105"/>
        <v>6923.1103712026843</v>
      </c>
      <c r="T479" s="104">
        <f t="shared" si="106"/>
        <v>-663.33319525447064</v>
      </c>
      <c r="U479" s="104">
        <f t="shared" si="107"/>
        <v>6686.3859863650132</v>
      </c>
      <c r="V479" s="104">
        <f t="shared" si="108"/>
        <v>-21586.675534806771</v>
      </c>
      <c r="W479" s="104">
        <f t="shared" si="116"/>
        <v>-41620.006545351018</v>
      </c>
    </row>
    <row r="480" spans="1:23" ht="13.8">
      <c r="A480" s="4"/>
      <c r="B480" s="7">
        <f t="shared" si="109"/>
        <v>1</v>
      </c>
      <c r="C480" s="32">
        <f t="shared" si="103"/>
        <v>42676</v>
      </c>
      <c r="D480" s="31">
        <f t="shared" si="110"/>
        <v>472</v>
      </c>
      <c r="E480" s="115">
        <v>42676</v>
      </c>
      <c r="F480" s="27">
        <v>1.1094999999999999</v>
      </c>
      <c r="G480" s="27">
        <v>0.90063000000000004</v>
      </c>
      <c r="H480" s="27">
        <v>1.0787</v>
      </c>
      <c r="I480" s="162">
        <v>9.0734999999999992</v>
      </c>
      <c r="J480" s="162">
        <v>1.4479</v>
      </c>
      <c r="L480" s="101">
        <f t="shared" si="111"/>
        <v>-6.3291350516475123E-3</v>
      </c>
      <c r="M480" s="101">
        <f t="shared" si="112"/>
        <v>1.220622002902698E-3</v>
      </c>
      <c r="N480" s="101">
        <f t="shared" si="113"/>
        <v>3.3317939197173799E-3</v>
      </c>
      <c r="O480" s="101">
        <f t="shared" si="114"/>
        <v>-5.7696293747849549E-3</v>
      </c>
      <c r="P480" s="101">
        <f t="shared" si="115"/>
        <v>-9.5767560522094473E-3</v>
      </c>
      <c r="R480" s="104">
        <f t="shared" si="104"/>
        <v>-29025.467175903705</v>
      </c>
      <c r="S480" s="104">
        <f t="shared" si="105"/>
        <v>-6190.9527552744403</v>
      </c>
      <c r="T480" s="104">
        <f t="shared" si="106"/>
        <v>7972.1611478453806</v>
      </c>
      <c r="U480" s="104">
        <f t="shared" si="107"/>
        <v>-26384.695778108697</v>
      </c>
      <c r="V480" s="104">
        <f t="shared" si="108"/>
        <v>53044.719434237129</v>
      </c>
      <c r="W480" s="104">
        <f t="shared" si="116"/>
        <v>-584.23512720432336</v>
      </c>
    </row>
    <row r="481" spans="1:23" ht="13.8">
      <c r="A481" s="4"/>
      <c r="B481" s="7">
        <f t="shared" si="109"/>
        <v>1</v>
      </c>
      <c r="C481" s="32">
        <f t="shared" si="103"/>
        <v>42677</v>
      </c>
      <c r="D481" s="31">
        <f t="shared" si="110"/>
        <v>473</v>
      </c>
      <c r="E481" s="115">
        <v>42677</v>
      </c>
      <c r="F481" s="27">
        <v>1.1064000000000001</v>
      </c>
      <c r="G481" s="27">
        <v>0.88658000000000003</v>
      </c>
      <c r="H481" s="27">
        <v>1.0787</v>
      </c>
      <c r="I481" s="162">
        <v>9.0574999999999992</v>
      </c>
      <c r="J481" s="162">
        <v>1.4434</v>
      </c>
      <c r="L481" s="101">
        <f t="shared" si="111"/>
        <v>2.7979620220999588E-3</v>
      </c>
      <c r="M481" s="101">
        <f t="shared" si="112"/>
        <v>1.5723154469142592E-2</v>
      </c>
      <c r="N481" s="101">
        <f t="shared" si="113"/>
        <v>0</v>
      </c>
      <c r="O481" s="101">
        <f t="shared" si="114"/>
        <v>1.7649334458463347E-3</v>
      </c>
      <c r="P481" s="101">
        <f t="shared" si="115"/>
        <v>3.1127891492031142E-3</v>
      </c>
      <c r="R481" s="104">
        <f t="shared" si="104"/>
        <v>12831.477629908924</v>
      </c>
      <c r="S481" s="104">
        <f t="shared" si="105"/>
        <v>-79747.297894730422</v>
      </c>
      <c r="T481" s="104">
        <f t="shared" si="106"/>
        <v>0</v>
      </c>
      <c r="U481" s="104">
        <f t="shared" si="107"/>
        <v>8071.0959079586055</v>
      </c>
      <c r="V481" s="104">
        <f t="shared" si="108"/>
        <v>-17241.43605384235</v>
      </c>
      <c r="W481" s="104">
        <f t="shared" si="116"/>
        <v>-76086.160410705241</v>
      </c>
    </row>
    <row r="482" spans="1:23" ht="13.8">
      <c r="A482" s="4"/>
      <c r="B482" s="7">
        <f t="shared" si="109"/>
        <v>1</v>
      </c>
      <c r="C482" s="32">
        <f t="shared" si="103"/>
        <v>42678</v>
      </c>
      <c r="D482" s="31">
        <f t="shared" si="110"/>
        <v>474</v>
      </c>
      <c r="E482" s="115">
        <v>42678</v>
      </c>
      <c r="F482" s="27">
        <v>1.1093</v>
      </c>
      <c r="G482" s="27">
        <v>0.88807999999999998</v>
      </c>
      <c r="H482" s="27">
        <v>1.0773999999999999</v>
      </c>
      <c r="I482" s="162">
        <v>9.1097999999999999</v>
      </c>
      <c r="J482" s="162">
        <v>1.4438</v>
      </c>
      <c r="L482" s="101">
        <f t="shared" si="111"/>
        <v>-2.6176843940654182E-3</v>
      </c>
      <c r="M482" s="101">
        <f t="shared" si="112"/>
        <v>-1.6904650549501774E-3</v>
      </c>
      <c r="N482" s="101">
        <f t="shared" si="113"/>
        <v>1.2058811349501678E-3</v>
      </c>
      <c r="O482" s="101">
        <f t="shared" si="114"/>
        <v>-5.7576133469648318E-3</v>
      </c>
      <c r="P482" s="101">
        <f t="shared" si="115"/>
        <v>-2.7708506688774951E-4</v>
      </c>
      <c r="R482" s="104">
        <f t="shared" si="104"/>
        <v>-12004.722894488285</v>
      </c>
      <c r="S482" s="104">
        <f t="shared" si="105"/>
        <v>8573.9805318528433</v>
      </c>
      <c r="T482" s="104">
        <f t="shared" si="106"/>
        <v>2885.3761560933772</v>
      </c>
      <c r="U482" s="104">
        <f t="shared" si="107"/>
        <v>-26329.746106665189</v>
      </c>
      <c r="V482" s="104">
        <f t="shared" si="108"/>
        <v>1534.7472100520467</v>
      </c>
      <c r="W482" s="104">
        <f t="shared" si="116"/>
        <v>-25340.365103155207</v>
      </c>
    </row>
    <row r="483" spans="1:23" ht="13.8">
      <c r="A483" s="4"/>
      <c r="B483" s="7">
        <f t="shared" si="109"/>
        <v>3</v>
      </c>
      <c r="C483" s="32">
        <f t="shared" si="103"/>
        <v>42681</v>
      </c>
      <c r="D483" s="31">
        <f t="shared" si="110"/>
        <v>475</v>
      </c>
      <c r="E483" s="115">
        <v>42681</v>
      </c>
      <c r="F483" s="27">
        <v>1.1062000000000001</v>
      </c>
      <c r="G483" s="27">
        <v>0.89039999999999997</v>
      </c>
      <c r="H483" s="27">
        <v>1.0789</v>
      </c>
      <c r="I483" s="162">
        <v>9.1035000000000004</v>
      </c>
      <c r="J483" s="162">
        <v>1.4397</v>
      </c>
      <c r="L483" s="101">
        <f t="shared" si="111"/>
        <v>2.7984671840362027E-3</v>
      </c>
      <c r="M483" s="101">
        <f t="shared" si="112"/>
        <v>-2.6089709369433406E-3</v>
      </c>
      <c r="N483" s="101">
        <f t="shared" si="113"/>
        <v>-1.391272310861114E-3</v>
      </c>
      <c r="O483" s="101">
        <f t="shared" si="114"/>
        <v>6.9180217217747176E-4</v>
      </c>
      <c r="P483" s="101">
        <f t="shared" si="115"/>
        <v>2.8437681727511419E-3</v>
      </c>
      <c r="R483" s="104">
        <f t="shared" si="104"/>
        <v>12833.79430684492</v>
      </c>
      <c r="S483" s="104">
        <f t="shared" si="105"/>
        <v>13232.610728046879</v>
      </c>
      <c r="T483" s="104">
        <f t="shared" si="106"/>
        <v>-3328.9715180406079</v>
      </c>
      <c r="U483" s="104">
        <f t="shared" si="107"/>
        <v>3163.6329937081423</v>
      </c>
      <c r="V483" s="104">
        <f t="shared" si="108"/>
        <v>-15751.355055639715</v>
      </c>
      <c r="W483" s="104">
        <f t="shared" si="116"/>
        <v>10149.711454919618</v>
      </c>
    </row>
    <row r="484" spans="1:23" ht="13.8">
      <c r="A484" s="4"/>
      <c r="B484" s="7">
        <f t="shared" si="109"/>
        <v>1</v>
      </c>
      <c r="C484" s="32">
        <f t="shared" si="103"/>
        <v>42682</v>
      </c>
      <c r="D484" s="31">
        <f t="shared" si="110"/>
        <v>476</v>
      </c>
      <c r="E484" s="115">
        <v>42682</v>
      </c>
      <c r="F484" s="27">
        <v>1.1037999999999999</v>
      </c>
      <c r="G484" s="27">
        <v>0.89088000000000001</v>
      </c>
      <c r="H484" s="27">
        <v>1.0778000000000001</v>
      </c>
      <c r="I484" s="162">
        <v>9.0753000000000004</v>
      </c>
      <c r="J484" s="162">
        <v>1.4332</v>
      </c>
      <c r="L484" s="101">
        <f t="shared" si="111"/>
        <v>2.1719465551768933E-3</v>
      </c>
      <c r="M484" s="101">
        <f t="shared" si="112"/>
        <v>-5.3893830461038128E-4</v>
      </c>
      <c r="N484" s="101">
        <f t="shared" si="113"/>
        <v>1.0200770578979433E-3</v>
      </c>
      <c r="O484" s="101">
        <f t="shared" si="114"/>
        <v>3.1025175061271471E-3</v>
      </c>
      <c r="P484" s="101">
        <f t="shared" si="115"/>
        <v>4.5250521015106834E-3</v>
      </c>
      <c r="R484" s="104">
        <f t="shared" si="104"/>
        <v>9960.5653743624716</v>
      </c>
      <c r="S484" s="104">
        <f t="shared" si="105"/>
        <v>2733.4765176411029</v>
      </c>
      <c r="T484" s="104">
        <f t="shared" si="106"/>
        <v>2440.7928235466084</v>
      </c>
      <c r="U484" s="104">
        <f t="shared" si="107"/>
        <v>14187.909695407827</v>
      </c>
      <c r="V484" s="104">
        <f t="shared" si="108"/>
        <v>-25063.823056718891</v>
      </c>
      <c r="W484" s="104">
        <f t="shared" si="116"/>
        <v>4258.921354239119</v>
      </c>
    </row>
    <row r="485" spans="1:23" ht="13.8">
      <c r="A485" s="4"/>
      <c r="B485" s="7">
        <f t="shared" si="109"/>
        <v>1</v>
      </c>
      <c r="C485" s="32">
        <f t="shared" si="103"/>
        <v>42683</v>
      </c>
      <c r="D485" s="31">
        <f t="shared" si="110"/>
        <v>477</v>
      </c>
      <c r="E485" s="115">
        <v>42683</v>
      </c>
      <c r="F485" s="27">
        <v>1.1022000000000001</v>
      </c>
      <c r="G485" s="27">
        <v>0.89029999999999998</v>
      </c>
      <c r="H485" s="27">
        <v>1.0792999999999999</v>
      </c>
      <c r="I485" s="162">
        <v>9.1193000000000008</v>
      </c>
      <c r="J485" s="162">
        <v>1.4336</v>
      </c>
      <c r="L485" s="101">
        <f t="shared" si="111"/>
        <v>1.4505895562657765E-3</v>
      </c>
      <c r="M485" s="101">
        <f t="shared" si="112"/>
        <v>6.5125368631999267E-4</v>
      </c>
      <c r="N485" s="101">
        <f t="shared" si="113"/>
        <v>-1.3907563319041081E-3</v>
      </c>
      <c r="O485" s="101">
        <f t="shared" si="114"/>
        <v>-4.8366092987510685E-3</v>
      </c>
      <c r="P485" s="101">
        <f t="shared" si="115"/>
        <v>-2.7905678986721462E-4</v>
      </c>
      <c r="R485" s="104">
        <f t="shared" si="104"/>
        <v>6652.4160422427831</v>
      </c>
      <c r="S485" s="104">
        <f t="shared" si="105"/>
        <v>-3303.1362650496117</v>
      </c>
      <c r="T485" s="104">
        <f t="shared" si="106"/>
        <v>-3327.7369076495493</v>
      </c>
      <c r="U485" s="104">
        <f t="shared" si="107"/>
        <v>-22117.965757527523</v>
      </c>
      <c r="V485" s="104">
        <f t="shared" si="108"/>
        <v>1545.6683916794761</v>
      </c>
      <c r="W485" s="104">
        <f t="shared" si="116"/>
        <v>-20550.754496304424</v>
      </c>
    </row>
    <row r="486" spans="1:23" ht="13.8">
      <c r="A486" s="4"/>
      <c r="B486" s="7">
        <f t="shared" si="109"/>
        <v>1</v>
      </c>
      <c r="C486" s="32">
        <f t="shared" si="103"/>
        <v>42684</v>
      </c>
      <c r="D486" s="31">
        <f t="shared" si="110"/>
        <v>478</v>
      </c>
      <c r="E486" s="115">
        <v>42684</v>
      </c>
      <c r="F486" s="27">
        <v>1.0894999999999999</v>
      </c>
      <c r="G486" s="27">
        <v>0.87785000000000002</v>
      </c>
      <c r="H486" s="27">
        <v>1.0762</v>
      </c>
      <c r="I486" s="162">
        <v>9.0732999999999997</v>
      </c>
      <c r="J486" s="162">
        <v>1.4336</v>
      </c>
      <c r="L486" s="101">
        <f t="shared" si="111"/>
        <v>1.1589307064460437E-2</v>
      </c>
      <c r="M486" s="101">
        <f t="shared" si="112"/>
        <v>1.4082748364407946E-2</v>
      </c>
      <c r="N486" s="101">
        <f t="shared" si="113"/>
        <v>2.8763647759812577E-3</v>
      </c>
      <c r="O486" s="101">
        <f t="shared" si="114"/>
        <v>5.0570119753318467E-3</v>
      </c>
      <c r="P486" s="101">
        <f t="shared" si="115"/>
        <v>0</v>
      </c>
      <c r="R486" s="104">
        <f t="shared" si="104"/>
        <v>53148.660764222797</v>
      </c>
      <c r="S486" s="104">
        <f t="shared" si="105"/>
        <v>-71427.214634126169</v>
      </c>
      <c r="T486" s="104">
        <f t="shared" si="106"/>
        <v>6882.43152687363</v>
      </c>
      <c r="U486" s="104">
        <f t="shared" si="107"/>
        <v>23125.874098343862</v>
      </c>
      <c r="V486" s="104">
        <f t="shared" si="108"/>
        <v>0</v>
      </c>
      <c r="W486" s="104">
        <f t="shared" si="116"/>
        <v>11729.751755314121</v>
      </c>
    </row>
    <row r="487" spans="1:23" ht="13.8">
      <c r="A487" s="4"/>
      <c r="B487" s="7">
        <f t="shared" si="109"/>
        <v>1</v>
      </c>
      <c r="C487" s="32">
        <f t="shared" si="103"/>
        <v>42685</v>
      </c>
      <c r="D487" s="31">
        <f t="shared" si="110"/>
        <v>479</v>
      </c>
      <c r="E487" s="115">
        <v>42685</v>
      </c>
      <c r="F487" s="27">
        <v>1.0904</v>
      </c>
      <c r="G487" s="27">
        <v>0.86133000000000004</v>
      </c>
      <c r="H487" s="27">
        <v>1.0731999999999999</v>
      </c>
      <c r="I487" s="162">
        <v>9.1148000000000007</v>
      </c>
      <c r="J487" s="162">
        <v>1.4338</v>
      </c>
      <c r="L487" s="101">
        <f t="shared" si="111"/>
        <v>-8.2572599764835718E-4</v>
      </c>
      <c r="M487" s="101">
        <f t="shared" si="112"/>
        <v>1.899802995736339E-2</v>
      </c>
      <c r="N487" s="101">
        <f t="shared" si="113"/>
        <v>2.7914785038503365E-3</v>
      </c>
      <c r="O487" s="101">
        <f t="shared" si="114"/>
        <v>-4.5634312566390353E-3</v>
      </c>
      <c r="P487" s="101">
        <f t="shared" si="115"/>
        <v>-1.3949919810584863E-4</v>
      </c>
      <c r="R487" s="104">
        <f t="shared" si="104"/>
        <v>-3786.78644798296</v>
      </c>
      <c r="S487" s="104">
        <f t="shared" si="105"/>
        <v>-96357.353570252642</v>
      </c>
      <c r="T487" s="104">
        <f t="shared" si="106"/>
        <v>6679.319612699489</v>
      </c>
      <c r="U487" s="104">
        <f t="shared" si="107"/>
        <v>-20868.714017738952</v>
      </c>
      <c r="V487" s="104">
        <f t="shared" si="108"/>
        <v>772.67247745322129</v>
      </c>
      <c r="W487" s="104">
        <f t="shared" si="116"/>
        <v>-113560.86194582185</v>
      </c>
    </row>
    <row r="488" spans="1:23" ht="13.8">
      <c r="A488" s="4"/>
      <c r="B488" s="7">
        <f t="shared" si="109"/>
        <v>3</v>
      </c>
      <c r="C488" s="32">
        <f t="shared" si="103"/>
        <v>42688</v>
      </c>
      <c r="D488" s="31">
        <f t="shared" si="110"/>
        <v>480</v>
      </c>
      <c r="E488" s="115">
        <v>42688</v>
      </c>
      <c r="F488" s="27">
        <v>1.0777000000000001</v>
      </c>
      <c r="G488" s="27">
        <v>0.85985</v>
      </c>
      <c r="H488" s="27">
        <v>1.0739000000000001</v>
      </c>
      <c r="I488" s="162">
        <v>9.1349999999999998</v>
      </c>
      <c r="J488" s="162">
        <v>1.4276</v>
      </c>
      <c r="L488" s="101">
        <f t="shared" si="111"/>
        <v>1.1715460779536837E-2</v>
      </c>
      <c r="M488" s="101">
        <f t="shared" si="112"/>
        <v>1.7197508276456605E-3</v>
      </c>
      <c r="N488" s="101">
        <f t="shared" si="113"/>
        <v>-6.5204231270189956E-4</v>
      </c>
      <c r="O488" s="101">
        <f t="shared" si="114"/>
        <v>-2.2137237941562962E-3</v>
      </c>
      <c r="P488" s="101">
        <f t="shared" si="115"/>
        <v>4.3335498027665788E-3</v>
      </c>
      <c r="R488" s="104">
        <f t="shared" si="104"/>
        <v>53727.202774495621</v>
      </c>
      <c r="S488" s="104">
        <f t="shared" si="105"/>
        <v>-8722.5169622369303</v>
      </c>
      <c r="T488" s="104">
        <f t="shared" si="106"/>
        <v>-1560.176444680669</v>
      </c>
      <c r="U488" s="104">
        <f t="shared" si="107"/>
        <v>-10123.428222415307</v>
      </c>
      <c r="V488" s="104">
        <f t="shared" si="108"/>
        <v>-24003.110467558919</v>
      </c>
      <c r="W488" s="104">
        <f t="shared" si="116"/>
        <v>9317.9706776037965</v>
      </c>
    </row>
    <row r="489" spans="1:23" ht="13.8">
      <c r="A489" s="4"/>
      <c r="B489" s="7">
        <f t="shared" si="109"/>
        <v>1</v>
      </c>
      <c r="C489" s="32">
        <f t="shared" si="103"/>
        <v>42689</v>
      </c>
      <c r="D489" s="31">
        <f t="shared" si="110"/>
        <v>481</v>
      </c>
      <c r="E489" s="115">
        <v>42689</v>
      </c>
      <c r="F489" s="27">
        <v>1.0765</v>
      </c>
      <c r="G489" s="27">
        <v>0.86638000000000004</v>
      </c>
      <c r="H489" s="27">
        <v>1.0758000000000001</v>
      </c>
      <c r="I489" s="162">
        <v>9.0847999999999995</v>
      </c>
      <c r="J489" s="162">
        <v>1.4239999999999999</v>
      </c>
      <c r="L489" s="101">
        <f t="shared" si="111"/>
        <v>1.1141027983683585E-3</v>
      </c>
      <c r="M489" s="101">
        <f t="shared" si="112"/>
        <v>-7.5656559642780967E-3</v>
      </c>
      <c r="N489" s="101">
        <f t="shared" si="113"/>
        <v>-1.7676889749714464E-3</v>
      </c>
      <c r="O489" s="101">
        <f t="shared" si="114"/>
        <v>5.5105025334551624E-3</v>
      </c>
      <c r="P489" s="101">
        <f t="shared" si="115"/>
        <v>2.5248996440842839E-3</v>
      </c>
      <c r="R489" s="104">
        <f t="shared" si="104"/>
        <v>5109.2849087183949</v>
      </c>
      <c r="S489" s="104">
        <f t="shared" si="105"/>
        <v>38372.746457233676</v>
      </c>
      <c r="T489" s="104">
        <f t="shared" si="106"/>
        <v>-4229.6437616818066</v>
      </c>
      <c r="U489" s="104">
        <f t="shared" si="107"/>
        <v>25199.7006194407</v>
      </c>
      <c r="V489" s="104">
        <f t="shared" si="108"/>
        <v>-13985.173318595342</v>
      </c>
      <c r="W489" s="104">
        <f t="shared" si="116"/>
        <v>50466.91490511562</v>
      </c>
    </row>
    <row r="490" spans="1:23" ht="13.8">
      <c r="A490" s="4"/>
      <c r="B490" s="7">
        <f t="shared" si="109"/>
        <v>1</v>
      </c>
      <c r="C490" s="32">
        <f t="shared" si="103"/>
        <v>42690</v>
      </c>
      <c r="D490" s="31">
        <f t="shared" si="110"/>
        <v>482</v>
      </c>
      <c r="E490" s="115">
        <v>42690</v>
      </c>
      <c r="F490" s="27">
        <v>1.0702</v>
      </c>
      <c r="G490" s="27">
        <v>0.86109999999999998</v>
      </c>
      <c r="H490" s="27">
        <v>1.0738000000000001</v>
      </c>
      <c r="I490" s="162">
        <v>9.0719999999999992</v>
      </c>
      <c r="J490" s="162">
        <v>1.4333</v>
      </c>
      <c r="L490" s="101">
        <f t="shared" si="111"/>
        <v>5.8694909272134672E-3</v>
      </c>
      <c r="M490" s="101">
        <f t="shared" si="112"/>
        <v>6.112969692367084E-3</v>
      </c>
      <c r="N490" s="101">
        <f t="shared" si="113"/>
        <v>1.8608118506731313E-3</v>
      </c>
      <c r="O490" s="101">
        <f t="shared" si="114"/>
        <v>1.4099403111187865E-3</v>
      </c>
      <c r="P490" s="101">
        <f t="shared" si="115"/>
        <v>-6.5096649572489703E-3</v>
      </c>
      <c r="R490" s="104">
        <f t="shared" si="104"/>
        <v>26917.535311993721</v>
      </c>
      <c r="S490" s="104">
        <f t="shared" si="105"/>
        <v>-31004.771722836107</v>
      </c>
      <c r="T490" s="104">
        <f t="shared" si="106"/>
        <v>4452.4638368524766</v>
      </c>
      <c r="U490" s="104">
        <f t="shared" si="107"/>
        <v>6447.7011880070113</v>
      </c>
      <c r="V490" s="104">
        <f t="shared" si="108"/>
        <v>36056.400453939947</v>
      </c>
      <c r="W490" s="104">
        <f t="shared" si="116"/>
        <v>42869.329067957049</v>
      </c>
    </row>
    <row r="491" spans="1:23" ht="13.8">
      <c r="A491" s="4"/>
      <c r="B491" s="7">
        <f t="shared" si="109"/>
        <v>1</v>
      </c>
      <c r="C491" s="32">
        <f t="shared" si="103"/>
        <v>42691</v>
      </c>
      <c r="D491" s="31">
        <f t="shared" si="110"/>
        <v>483</v>
      </c>
      <c r="E491" s="115">
        <v>42691</v>
      </c>
      <c r="F491" s="27">
        <v>1.0717000000000001</v>
      </c>
      <c r="G491" s="27">
        <v>0.86055000000000004</v>
      </c>
      <c r="H491" s="27">
        <v>1.0737000000000001</v>
      </c>
      <c r="I491" s="162">
        <v>9.0877999999999997</v>
      </c>
      <c r="J491" s="162">
        <v>1.4359</v>
      </c>
      <c r="L491" s="101">
        <f t="shared" si="111"/>
        <v>-1.400625841747173E-3</v>
      </c>
      <c r="M491" s="101">
        <f t="shared" si="112"/>
        <v>6.3892198612957554E-4</v>
      </c>
      <c r="N491" s="101">
        <f t="shared" si="113"/>
        <v>9.3131548379217103E-5</v>
      </c>
      <c r="O491" s="101">
        <f t="shared" si="114"/>
        <v>-1.7401077089872659E-3</v>
      </c>
      <c r="P491" s="101">
        <f t="shared" si="115"/>
        <v>-1.8123523711611996E-3</v>
      </c>
      <c r="R491" s="104">
        <f t="shared" si="104"/>
        <v>-6423.2820225210135</v>
      </c>
      <c r="S491" s="104">
        <f t="shared" si="105"/>
        <v>-3240.5903064403706</v>
      </c>
      <c r="T491" s="104">
        <f t="shared" si="106"/>
        <v>222.84082674910945</v>
      </c>
      <c r="U491" s="104">
        <f t="shared" si="107"/>
        <v>-7957.5670360077411</v>
      </c>
      <c r="V491" s="104">
        <f t="shared" si="108"/>
        <v>10038.443343457706</v>
      </c>
      <c r="W491" s="104">
        <f t="shared" si="116"/>
        <v>-7360.1551947623102</v>
      </c>
    </row>
    <row r="492" spans="1:23" ht="13.8">
      <c r="A492" s="4"/>
      <c r="B492" s="7">
        <f t="shared" si="109"/>
        <v>1</v>
      </c>
      <c r="C492" s="32">
        <f t="shared" si="103"/>
        <v>42692</v>
      </c>
      <c r="D492" s="31">
        <f t="shared" si="110"/>
        <v>484</v>
      </c>
      <c r="E492" s="115">
        <v>42692</v>
      </c>
      <c r="F492" s="27">
        <v>1.0629</v>
      </c>
      <c r="G492" s="27">
        <v>0.86217999999999995</v>
      </c>
      <c r="H492" s="27">
        <v>1.0710999999999999</v>
      </c>
      <c r="I492" s="162">
        <v>9.1037999999999997</v>
      </c>
      <c r="J492" s="162">
        <v>1.4376</v>
      </c>
      <c r="L492" s="101">
        <f t="shared" si="111"/>
        <v>8.2451511794154973E-3</v>
      </c>
      <c r="M492" s="101">
        <f t="shared" si="112"/>
        <v>-1.8923458538661045E-3</v>
      </c>
      <c r="N492" s="101">
        <f t="shared" si="113"/>
        <v>2.4244696695060169E-3</v>
      </c>
      <c r="O492" s="101">
        <f t="shared" si="114"/>
        <v>-1.7590540827298921E-3</v>
      </c>
      <c r="P492" s="101">
        <f t="shared" si="115"/>
        <v>-1.1832261690181119E-3</v>
      </c>
      <c r="R492" s="104">
        <f t="shared" si="104"/>
        <v>37812.333433490559</v>
      </c>
      <c r="S492" s="104">
        <f t="shared" si="105"/>
        <v>9597.9129903153298</v>
      </c>
      <c r="T492" s="104">
        <f t="shared" si="106"/>
        <v>5801.157985486966</v>
      </c>
      <c r="U492" s="104">
        <f t="shared" si="107"/>
        <v>-8044.2093963441312</v>
      </c>
      <c r="V492" s="104">
        <f t="shared" si="108"/>
        <v>6553.7745579655621</v>
      </c>
      <c r="W492" s="104">
        <f t="shared" si="116"/>
        <v>51720.969570914283</v>
      </c>
    </row>
    <row r="493" spans="1:23" ht="13.8">
      <c r="A493" s="4"/>
      <c r="B493" s="7">
        <f t="shared" si="109"/>
        <v>3</v>
      </c>
      <c r="C493" s="32">
        <f t="shared" si="103"/>
        <v>42695</v>
      </c>
      <c r="D493" s="31">
        <f t="shared" si="110"/>
        <v>485</v>
      </c>
      <c r="E493" s="115">
        <v>42695</v>
      </c>
      <c r="F493" s="27">
        <v>1.0630999999999999</v>
      </c>
      <c r="G493" s="27">
        <v>0.85724999999999996</v>
      </c>
      <c r="H493" s="27">
        <v>1.0727</v>
      </c>
      <c r="I493" s="162">
        <v>9.0843000000000007</v>
      </c>
      <c r="J493" s="162">
        <v>1.4423999999999999</v>
      </c>
      <c r="L493" s="101">
        <f t="shared" si="111"/>
        <v>-1.8814675502348412E-4</v>
      </c>
      <c r="M493" s="101">
        <f t="shared" si="112"/>
        <v>5.7344742268261766E-3</v>
      </c>
      <c r="N493" s="101">
        <f t="shared" si="113"/>
        <v>-1.4926768327995859E-3</v>
      </c>
      <c r="O493" s="101">
        <f t="shared" si="114"/>
        <v>2.1442599800426229E-3</v>
      </c>
      <c r="P493" s="101">
        <f t="shared" si="115"/>
        <v>-3.3333364197582274E-3</v>
      </c>
      <c r="R493" s="104">
        <f t="shared" si="104"/>
        <v>-862.8426187185546</v>
      </c>
      <c r="S493" s="104">
        <f t="shared" si="105"/>
        <v>-29085.05575861704</v>
      </c>
      <c r="T493" s="104">
        <f t="shared" si="106"/>
        <v>-3571.6075301989749</v>
      </c>
      <c r="U493" s="104">
        <f t="shared" si="107"/>
        <v>9805.7680255599971</v>
      </c>
      <c r="V493" s="104">
        <f t="shared" si="108"/>
        <v>18463.025914208869</v>
      </c>
      <c r="W493" s="104">
        <f t="shared" si="116"/>
        <v>-5250.7119677657029</v>
      </c>
    </row>
    <row r="494" spans="1:23" ht="13.8">
      <c r="A494" s="4"/>
      <c r="B494" s="7">
        <f t="shared" si="109"/>
        <v>1</v>
      </c>
      <c r="C494" s="32">
        <f t="shared" si="103"/>
        <v>42696</v>
      </c>
      <c r="D494" s="31">
        <f t="shared" si="110"/>
        <v>486</v>
      </c>
      <c r="E494" s="115">
        <v>42696</v>
      </c>
      <c r="F494" s="27">
        <v>1.0617000000000001</v>
      </c>
      <c r="G494" s="27">
        <v>0.85423000000000004</v>
      </c>
      <c r="H494" s="27">
        <v>1.073</v>
      </c>
      <c r="I494" s="162">
        <v>9.0563000000000002</v>
      </c>
      <c r="J494" s="162">
        <v>1.4352</v>
      </c>
      <c r="L494" s="101">
        <f t="shared" si="111"/>
        <v>1.317771275031955E-3</v>
      </c>
      <c r="M494" s="101">
        <f t="shared" si="112"/>
        <v>3.529112971716316E-3</v>
      </c>
      <c r="N494" s="101">
        <f t="shared" si="113"/>
        <v>-2.7962902731486157E-4</v>
      </c>
      <c r="O494" s="101">
        <f t="shared" si="114"/>
        <v>3.0870006764570088E-3</v>
      </c>
      <c r="P494" s="101">
        <f t="shared" si="115"/>
        <v>5.0041805845757294E-3</v>
      </c>
      <c r="R494" s="104">
        <f t="shared" si="104"/>
        <v>6043.3102748901456</v>
      </c>
      <c r="S494" s="104">
        <f t="shared" si="105"/>
        <v>-17899.539434784016</v>
      </c>
      <c r="T494" s="104">
        <f t="shared" si="106"/>
        <v>-669.08329899300327</v>
      </c>
      <c r="U494" s="104">
        <f t="shared" si="107"/>
        <v>14116.95074749402</v>
      </c>
      <c r="V494" s="104">
        <f t="shared" si="108"/>
        <v>-27717.66907916962</v>
      </c>
      <c r="W494" s="104">
        <f t="shared" si="116"/>
        <v>-26126.030790562472</v>
      </c>
    </row>
    <row r="495" spans="1:23" ht="13.8">
      <c r="A495" s="4"/>
      <c r="B495" s="7">
        <f t="shared" si="109"/>
        <v>1</v>
      </c>
      <c r="C495" s="32">
        <f t="shared" si="103"/>
        <v>42697</v>
      </c>
      <c r="D495" s="31">
        <f t="shared" si="110"/>
        <v>487</v>
      </c>
      <c r="E495" s="115">
        <v>42697</v>
      </c>
      <c r="F495" s="27">
        <v>1.0602</v>
      </c>
      <c r="G495" s="27">
        <v>0.85392999999999997</v>
      </c>
      <c r="H495" s="27">
        <v>1.0730999999999999</v>
      </c>
      <c r="I495" s="162">
        <v>9.0679999999999996</v>
      </c>
      <c r="J495" s="162">
        <v>1.4294</v>
      </c>
      <c r="L495" s="101">
        <f t="shared" si="111"/>
        <v>1.4138274658217424E-3</v>
      </c>
      <c r="M495" s="101">
        <f t="shared" si="112"/>
        <v>3.5125515535372226E-4</v>
      </c>
      <c r="N495" s="101">
        <f t="shared" si="113"/>
        <v>-9.3192302383314783E-5</v>
      </c>
      <c r="O495" s="101">
        <f t="shared" si="114"/>
        <v>-1.2910845246686352E-3</v>
      </c>
      <c r="P495" s="101">
        <f t="shared" si="115"/>
        <v>4.0494365186532931E-3</v>
      </c>
      <c r="R495" s="104">
        <f t="shared" si="104"/>
        <v>6483.8247828062895</v>
      </c>
      <c r="S495" s="104">
        <f t="shared" si="105"/>
        <v>-1781.5540492225807</v>
      </c>
      <c r="T495" s="104">
        <f t="shared" si="106"/>
        <v>-222.9861960974888</v>
      </c>
      <c r="U495" s="104">
        <f t="shared" si="107"/>
        <v>-5904.1699551932961</v>
      </c>
      <c r="V495" s="104">
        <f t="shared" si="108"/>
        <v>-22429.434646522215</v>
      </c>
      <c r="W495" s="104">
        <f t="shared" si="116"/>
        <v>-23854.32006422929</v>
      </c>
    </row>
    <row r="496" spans="1:23" ht="13.8">
      <c r="A496" s="4"/>
      <c r="B496" s="7">
        <f t="shared" si="109"/>
        <v>1</v>
      </c>
      <c r="C496" s="32">
        <f t="shared" si="103"/>
        <v>42698</v>
      </c>
      <c r="D496" s="31">
        <f t="shared" si="110"/>
        <v>488</v>
      </c>
      <c r="E496" s="115">
        <v>42698</v>
      </c>
      <c r="F496" s="27">
        <v>1.0548</v>
      </c>
      <c r="G496" s="27">
        <v>0.84799999999999998</v>
      </c>
      <c r="H496" s="27">
        <v>1.0727</v>
      </c>
      <c r="I496" s="162">
        <v>9.0858000000000008</v>
      </c>
      <c r="J496" s="162">
        <v>1.4274</v>
      </c>
      <c r="L496" s="101">
        <f t="shared" si="111"/>
        <v>5.1063940745740555E-3</v>
      </c>
      <c r="M496" s="101">
        <f t="shared" si="112"/>
        <v>6.9685874240563604E-3</v>
      </c>
      <c r="N496" s="101">
        <f t="shared" si="113"/>
        <v>3.7282132969822175E-4</v>
      </c>
      <c r="O496" s="101">
        <f t="shared" si="114"/>
        <v>-1.9610225632453837E-3</v>
      </c>
      <c r="P496" s="101">
        <f t="shared" si="115"/>
        <v>1.4001682489115572E-3</v>
      </c>
      <c r="R496" s="104">
        <f t="shared" si="104"/>
        <v>23417.966655680233</v>
      </c>
      <c r="S496" s="104">
        <f t="shared" si="105"/>
        <v>-35344.435386825986</v>
      </c>
      <c r="T496" s="104">
        <f t="shared" si="106"/>
        <v>892.06949509060064</v>
      </c>
      <c r="U496" s="104">
        <f t="shared" si="107"/>
        <v>-8967.8175813788475</v>
      </c>
      <c r="V496" s="104">
        <f t="shared" si="108"/>
        <v>-7755.3956182381307</v>
      </c>
      <c r="W496" s="104">
        <f t="shared" si="116"/>
        <v>-27757.61243567213</v>
      </c>
    </row>
    <row r="497" spans="1:23" ht="13.8">
      <c r="A497" s="4"/>
      <c r="B497" s="7">
        <f t="shared" si="109"/>
        <v>1</v>
      </c>
      <c r="C497" s="32">
        <f t="shared" si="103"/>
        <v>42699</v>
      </c>
      <c r="D497" s="31">
        <f t="shared" si="110"/>
        <v>489</v>
      </c>
      <c r="E497" s="115">
        <v>42699</v>
      </c>
      <c r="F497" s="27">
        <v>1.0591999999999999</v>
      </c>
      <c r="G497" s="27">
        <v>0.85182000000000002</v>
      </c>
      <c r="H497" s="27">
        <v>1.0736000000000001</v>
      </c>
      <c r="I497" s="162">
        <v>9.0690000000000008</v>
      </c>
      <c r="J497" s="162">
        <v>1.423</v>
      </c>
      <c r="L497" s="101">
        <f t="shared" si="111"/>
        <v>-4.1627307036121476E-3</v>
      </c>
      <c r="M497" s="101">
        <f t="shared" si="112"/>
        <v>-4.4946011116346E-3</v>
      </c>
      <c r="N497" s="101">
        <f t="shared" si="113"/>
        <v>-8.3865261403385323E-4</v>
      </c>
      <c r="O497" s="101">
        <f t="shared" si="114"/>
        <v>1.8507507430971246E-3</v>
      </c>
      <c r="P497" s="101">
        <f t="shared" si="115"/>
        <v>3.0872884471146935E-3</v>
      </c>
      <c r="R497" s="104">
        <f t="shared" si="104"/>
        <v>-19090.318410628541</v>
      </c>
      <c r="S497" s="104">
        <f t="shared" si="105"/>
        <v>22796.46202490414</v>
      </c>
      <c r="T497" s="104">
        <f t="shared" si="106"/>
        <v>-2006.6888730941625</v>
      </c>
      <c r="U497" s="104">
        <f t="shared" si="107"/>
        <v>8463.5410952278507</v>
      </c>
      <c r="V497" s="104">
        <f t="shared" si="108"/>
        <v>-17100.190147579106</v>
      </c>
      <c r="W497" s="104">
        <f t="shared" si="116"/>
        <v>-6937.1943111698183</v>
      </c>
    </row>
    <row r="498" spans="1:23" ht="13.8">
      <c r="A498" s="4"/>
      <c r="B498" s="7">
        <f t="shared" si="109"/>
        <v>3</v>
      </c>
      <c r="C498" s="32">
        <f t="shared" si="103"/>
        <v>42702</v>
      </c>
      <c r="D498" s="31">
        <f t="shared" si="110"/>
        <v>490</v>
      </c>
      <c r="E498" s="115">
        <v>42702</v>
      </c>
      <c r="F498" s="27">
        <v>1.0588</v>
      </c>
      <c r="G498" s="27">
        <v>0.85302999999999995</v>
      </c>
      <c r="H498" s="27">
        <v>1.0750999999999999</v>
      </c>
      <c r="I498" s="162">
        <v>9.0847999999999995</v>
      </c>
      <c r="J498" s="162">
        <v>1.4194</v>
      </c>
      <c r="L498" s="101">
        <f t="shared" si="111"/>
        <v>3.7771482979757762E-4</v>
      </c>
      <c r="M498" s="101">
        <f t="shared" si="112"/>
        <v>-1.4194799579685998E-3</v>
      </c>
      <c r="N498" s="101">
        <f t="shared" si="113"/>
        <v>-1.3961932737648157E-3</v>
      </c>
      <c r="O498" s="101">
        <f t="shared" si="114"/>
        <v>-1.7406828310841181E-3</v>
      </c>
      <c r="P498" s="101">
        <f t="shared" si="115"/>
        <v>2.5330719989699445E-3</v>
      </c>
      <c r="R498" s="104">
        <f t="shared" si="104"/>
        <v>1732.2034219016732</v>
      </c>
      <c r="S498" s="104">
        <f t="shared" si="105"/>
        <v>7199.553453849283</v>
      </c>
      <c r="T498" s="104">
        <f t="shared" si="106"/>
        <v>-3340.746168639108</v>
      </c>
      <c r="U498" s="104">
        <f t="shared" si="107"/>
        <v>-7960.197087363731</v>
      </c>
      <c r="V498" s="104">
        <f t="shared" si="108"/>
        <v>-14030.439196692641</v>
      </c>
      <c r="W498" s="104">
        <f t="shared" si="116"/>
        <v>-16399.625576944523</v>
      </c>
    </row>
    <row r="499" spans="1:23" ht="13.8">
      <c r="A499" s="4"/>
      <c r="B499" s="7">
        <f t="shared" si="109"/>
        <v>1</v>
      </c>
      <c r="C499" s="32">
        <f t="shared" si="103"/>
        <v>42703</v>
      </c>
      <c r="D499" s="31">
        <f t="shared" si="110"/>
        <v>491</v>
      </c>
      <c r="E499" s="115">
        <v>42703</v>
      </c>
      <c r="F499" s="27">
        <v>1.0576000000000001</v>
      </c>
      <c r="G499" s="27">
        <v>0.84814999999999996</v>
      </c>
      <c r="H499" s="27">
        <v>1.0751999999999999</v>
      </c>
      <c r="I499" s="162">
        <v>9.0764999999999993</v>
      </c>
      <c r="J499" s="162">
        <v>1.421</v>
      </c>
      <c r="L499" s="101">
        <f t="shared" si="111"/>
        <v>1.1340012555241532E-3</v>
      </c>
      <c r="M499" s="101">
        <f t="shared" si="112"/>
        <v>5.7372099197744017E-3</v>
      </c>
      <c r="N499" s="101">
        <f t="shared" si="113"/>
        <v>-9.3010277702709575E-5</v>
      </c>
      <c r="O499" s="101">
        <f t="shared" si="114"/>
        <v>9.140315481661192E-4</v>
      </c>
      <c r="P499" s="101">
        <f t="shared" si="115"/>
        <v>-1.1266020062181711E-3</v>
      </c>
      <c r="R499" s="104">
        <f t="shared" si="104"/>
        <v>5200.5394024704765</v>
      </c>
      <c r="S499" s="104">
        <f t="shared" si="105"/>
        <v>-29098.931099021458</v>
      </c>
      <c r="T499" s="104">
        <f t="shared" si="106"/>
        <v>-222.55065592854794</v>
      </c>
      <c r="U499" s="104">
        <f t="shared" si="107"/>
        <v>4179.8948881106644</v>
      </c>
      <c r="V499" s="104">
        <f t="shared" si="108"/>
        <v>6240.1388328257881</v>
      </c>
      <c r="W499" s="104">
        <f t="shared" si="116"/>
        <v>-13700.908631543076</v>
      </c>
    </row>
    <row r="500" spans="1:23" ht="13.8">
      <c r="A500" s="4"/>
      <c r="B500" s="7">
        <f t="shared" si="109"/>
        <v>1</v>
      </c>
      <c r="C500" s="32">
        <f t="shared" si="103"/>
        <v>42704</v>
      </c>
      <c r="D500" s="31">
        <f t="shared" si="110"/>
        <v>492</v>
      </c>
      <c r="E500" s="115">
        <v>42704</v>
      </c>
      <c r="F500" s="27">
        <v>1.0634999999999999</v>
      </c>
      <c r="G500" s="27">
        <v>0.85250000000000004</v>
      </c>
      <c r="H500" s="27">
        <v>1.0803</v>
      </c>
      <c r="I500" s="162">
        <v>9.0190000000000001</v>
      </c>
      <c r="J500" s="162">
        <v>1.4291</v>
      </c>
      <c r="L500" s="101">
        <f t="shared" si="111"/>
        <v>-5.5631655428698993E-3</v>
      </c>
      <c r="M500" s="101">
        <f t="shared" si="112"/>
        <v>-5.115702215940137E-3</v>
      </c>
      <c r="N500" s="101">
        <f t="shared" si="113"/>
        <v>-4.7320895540542904E-3</v>
      </c>
      <c r="O500" s="101">
        <f t="shared" si="114"/>
        <v>6.3551925647775641E-3</v>
      </c>
      <c r="P500" s="101">
        <f t="shared" si="115"/>
        <v>-5.6840263906484207E-3</v>
      </c>
      <c r="R500" s="104">
        <f t="shared" si="104"/>
        <v>-25512.724494108599</v>
      </c>
      <c r="S500" s="104">
        <f t="shared" si="105"/>
        <v>25946.665432560461</v>
      </c>
      <c r="T500" s="104">
        <f t="shared" si="106"/>
        <v>-11322.72325359085</v>
      </c>
      <c r="U500" s="104">
        <f t="shared" si="107"/>
        <v>29062.494579940692</v>
      </c>
      <c r="V500" s="104">
        <f t="shared" si="108"/>
        <v>31483.268813053288</v>
      </c>
      <c r="W500" s="104">
        <f t="shared" si="116"/>
        <v>49656.981077854987</v>
      </c>
    </row>
    <row r="501" spans="1:23" ht="13.8">
      <c r="A501" s="4"/>
      <c r="B501" s="7">
        <f t="shared" si="109"/>
        <v>1</v>
      </c>
      <c r="C501" s="32">
        <f t="shared" si="103"/>
        <v>42705</v>
      </c>
      <c r="D501" s="31">
        <f t="shared" si="110"/>
        <v>493</v>
      </c>
      <c r="E501" s="115">
        <v>42705</v>
      </c>
      <c r="F501" s="27">
        <v>1.0627</v>
      </c>
      <c r="G501" s="27">
        <v>0.84097999999999995</v>
      </c>
      <c r="H501" s="27">
        <v>1.0764</v>
      </c>
      <c r="I501" s="162">
        <v>8.9627999999999997</v>
      </c>
      <c r="J501" s="162">
        <v>1.4378</v>
      </c>
      <c r="L501" s="101">
        <f t="shared" si="111"/>
        <v>7.5251626164234272E-4</v>
      </c>
      <c r="M501" s="101">
        <f t="shared" si="112"/>
        <v>1.3605330680343253E-2</v>
      </c>
      <c r="N501" s="101">
        <f t="shared" si="113"/>
        <v>3.6166404701885148E-3</v>
      </c>
      <c r="O501" s="101">
        <f t="shared" si="114"/>
        <v>6.2507850146869826E-3</v>
      </c>
      <c r="P501" s="101">
        <f t="shared" si="115"/>
        <v>-6.0692920620220216E-3</v>
      </c>
      <c r="R501" s="104">
        <f t="shared" si="104"/>
        <v>3451.0459760134117</v>
      </c>
      <c r="S501" s="104">
        <f t="shared" si="105"/>
        <v>-69005.768584859208</v>
      </c>
      <c r="T501" s="104">
        <f t="shared" si="106"/>
        <v>8653.7286929822603</v>
      </c>
      <c r="U501" s="104">
        <f t="shared" si="107"/>
        <v>28585.035584373876</v>
      </c>
      <c r="V501" s="104">
        <f t="shared" si="108"/>
        <v>33617.217859499011</v>
      </c>
      <c r="W501" s="104">
        <f t="shared" si="116"/>
        <v>5301.2595280093483</v>
      </c>
    </row>
    <row r="502" spans="1:23" ht="13.8">
      <c r="A502" s="4"/>
      <c r="B502" s="7">
        <f t="shared" si="109"/>
        <v>1</v>
      </c>
      <c r="C502" s="32">
        <f t="shared" si="103"/>
        <v>42706</v>
      </c>
      <c r="D502" s="31">
        <f t="shared" si="110"/>
        <v>494</v>
      </c>
      <c r="E502" s="115">
        <v>42706</v>
      </c>
      <c r="F502" s="27">
        <v>1.0642</v>
      </c>
      <c r="G502" s="27">
        <v>0.84302999999999995</v>
      </c>
      <c r="H502" s="27">
        <v>1.0750999999999999</v>
      </c>
      <c r="I502" s="162">
        <v>8.9860000000000007</v>
      </c>
      <c r="J502" s="162">
        <v>1.4333</v>
      </c>
      <c r="L502" s="101">
        <f t="shared" si="111"/>
        <v>-1.4105037836195072E-3</v>
      </c>
      <c r="M502" s="101">
        <f t="shared" si="112"/>
        <v>-2.4346660799298933E-3</v>
      </c>
      <c r="N502" s="101">
        <f t="shared" si="113"/>
        <v>1.2084593615685488E-3</v>
      </c>
      <c r="O502" s="101">
        <f t="shared" si="114"/>
        <v>-2.5851324790840411E-3</v>
      </c>
      <c r="P502" s="101">
        <f t="shared" si="115"/>
        <v>3.1346896206011477E-3</v>
      </c>
      <c r="R502" s="104">
        <f t="shared" si="104"/>
        <v>-6468.5823479590499</v>
      </c>
      <c r="S502" s="104">
        <f t="shared" si="105"/>
        <v>12348.542497080261</v>
      </c>
      <c r="T502" s="104">
        <f t="shared" si="106"/>
        <v>2891.5452165372899</v>
      </c>
      <c r="U502" s="104">
        <f t="shared" si="107"/>
        <v>-11821.891767403622</v>
      </c>
      <c r="V502" s="104">
        <f t="shared" si="108"/>
        <v>-17362.740632809691</v>
      </c>
      <c r="W502" s="104">
        <f t="shared" si="116"/>
        <v>-20413.127034554811</v>
      </c>
    </row>
    <row r="503" spans="1:23" ht="13.8">
      <c r="A503" s="4"/>
      <c r="B503" s="7">
        <f t="shared" si="109"/>
        <v>3</v>
      </c>
      <c r="C503" s="32">
        <f t="shared" si="103"/>
        <v>42709</v>
      </c>
      <c r="D503" s="31">
        <f t="shared" si="110"/>
        <v>495</v>
      </c>
      <c r="E503" s="115">
        <v>42709</v>
      </c>
      <c r="F503" s="27">
        <v>1.0702</v>
      </c>
      <c r="G503" s="27">
        <v>0.84167999999999998</v>
      </c>
      <c r="H503" s="27">
        <v>1.0797000000000001</v>
      </c>
      <c r="I503" s="162">
        <v>8.984</v>
      </c>
      <c r="J503" s="162">
        <v>1.4391</v>
      </c>
      <c r="L503" s="101">
        <f t="shared" si="111"/>
        <v>-5.6222037149353688E-3</v>
      </c>
      <c r="M503" s="101">
        <f t="shared" si="112"/>
        <v>1.602650057226083E-3</v>
      </c>
      <c r="N503" s="101">
        <f t="shared" si="113"/>
        <v>-4.2695442619124467E-3</v>
      </c>
      <c r="O503" s="101">
        <f t="shared" si="114"/>
        <v>2.2259321182629258E-4</v>
      </c>
      <c r="P503" s="101">
        <f t="shared" si="115"/>
        <v>-4.038440246957934E-3</v>
      </c>
      <c r="R503" s="104">
        <f t="shared" si="104"/>
        <v>-25783.474053318208</v>
      </c>
      <c r="S503" s="104">
        <f t="shared" si="105"/>
        <v>-8128.5858881207505</v>
      </c>
      <c r="T503" s="104">
        <f t="shared" si="106"/>
        <v>-10215.966444500813</v>
      </c>
      <c r="U503" s="104">
        <f t="shared" si="107"/>
        <v>1017.9257270797808</v>
      </c>
      <c r="V503" s="104">
        <f t="shared" si="108"/>
        <v>22368.527368136609</v>
      </c>
      <c r="W503" s="104">
        <f t="shared" si="116"/>
        <v>-20741.573290723376</v>
      </c>
    </row>
    <row r="504" spans="1:23" ht="13.8">
      <c r="A504" s="4"/>
      <c r="B504" s="7">
        <f t="shared" si="109"/>
        <v>1</v>
      </c>
      <c r="C504" s="32">
        <f t="shared" si="103"/>
        <v>42710</v>
      </c>
      <c r="D504" s="31">
        <f t="shared" si="110"/>
        <v>496</v>
      </c>
      <c r="E504" s="115">
        <v>42710</v>
      </c>
      <c r="F504" s="27">
        <v>1.0733999999999999</v>
      </c>
      <c r="G504" s="27">
        <v>0.84209999999999996</v>
      </c>
      <c r="H504" s="27">
        <v>1.0832999999999999</v>
      </c>
      <c r="I504" s="162">
        <v>8.9802999999999997</v>
      </c>
      <c r="J504" s="162">
        <v>1.4395</v>
      </c>
      <c r="L504" s="101">
        <f t="shared" si="111"/>
        <v>-2.9856338655240627E-3</v>
      </c>
      <c r="M504" s="101">
        <f t="shared" si="112"/>
        <v>-4.9887753591408969E-4</v>
      </c>
      <c r="N504" s="101">
        <f t="shared" si="113"/>
        <v>-3.3287131984268835E-3</v>
      </c>
      <c r="O504" s="101">
        <f t="shared" si="114"/>
        <v>4.1192810767132286E-4</v>
      </c>
      <c r="P504" s="101">
        <f t="shared" si="115"/>
        <v>-2.7791287610265636E-4</v>
      </c>
      <c r="R504" s="104">
        <f t="shared" si="104"/>
        <v>-13692.142299993617</v>
      </c>
      <c r="S504" s="104">
        <f t="shared" si="105"/>
        <v>2530.289678677912</v>
      </c>
      <c r="T504" s="104">
        <f t="shared" si="106"/>
        <v>-7964.7897415785965</v>
      </c>
      <c r="U504" s="104">
        <f t="shared" si="107"/>
        <v>1883.760133858676</v>
      </c>
      <c r="V504" s="104">
        <f t="shared" si="108"/>
        <v>1539.3323647025798</v>
      </c>
      <c r="W504" s="104">
        <f t="shared" si="116"/>
        <v>-15703.549864333047</v>
      </c>
    </row>
    <row r="505" spans="1:23" ht="13.8">
      <c r="A505" s="4"/>
      <c r="B505" s="7">
        <f t="shared" si="109"/>
        <v>1</v>
      </c>
      <c r="C505" s="32">
        <f t="shared" si="103"/>
        <v>42711</v>
      </c>
      <c r="D505" s="31">
        <f t="shared" si="110"/>
        <v>497</v>
      </c>
      <c r="E505" s="115">
        <v>42711</v>
      </c>
      <c r="F505" s="27">
        <v>1.073</v>
      </c>
      <c r="G505" s="27">
        <v>0.85094999999999998</v>
      </c>
      <c r="H505" s="27">
        <v>1.0833999999999999</v>
      </c>
      <c r="I505" s="162">
        <v>8.9908000000000001</v>
      </c>
      <c r="J505" s="162">
        <v>1.4408000000000001</v>
      </c>
      <c r="L505" s="101">
        <f t="shared" si="111"/>
        <v>3.7271711202985588E-4</v>
      </c>
      <c r="M505" s="101">
        <f t="shared" si="112"/>
        <v>-1.0454600404739445E-2</v>
      </c>
      <c r="N505" s="101">
        <f t="shared" si="113"/>
        <v>-9.2306272276781139E-5</v>
      </c>
      <c r="O505" s="101">
        <f t="shared" si="114"/>
        <v>-1.1685429600643391E-3</v>
      </c>
      <c r="P505" s="101">
        <f t="shared" si="115"/>
        <v>-9.0268380951587051E-4</v>
      </c>
      <c r="R505" s="104">
        <f t="shared" si="104"/>
        <v>1709.2838457135056</v>
      </c>
      <c r="S505" s="104">
        <f t="shared" si="105"/>
        <v>53025.373151637687</v>
      </c>
      <c r="T505" s="104">
        <f t="shared" si="106"/>
        <v>-220.86614456929345</v>
      </c>
      <c r="U505" s="104">
        <f t="shared" si="107"/>
        <v>-5343.783543478884</v>
      </c>
      <c r="V505" s="104">
        <f t="shared" si="108"/>
        <v>4999.8777407043526</v>
      </c>
      <c r="W505" s="104">
        <f t="shared" si="116"/>
        <v>54169.885050007368</v>
      </c>
    </row>
    <row r="506" spans="1:23" ht="13.8">
      <c r="A506" s="4"/>
      <c r="B506" s="7">
        <f t="shared" si="109"/>
        <v>1</v>
      </c>
      <c r="C506" s="32">
        <f t="shared" si="103"/>
        <v>42712</v>
      </c>
      <c r="D506" s="31">
        <f t="shared" si="110"/>
        <v>498</v>
      </c>
      <c r="E506" s="115">
        <v>42712</v>
      </c>
      <c r="F506" s="27">
        <v>1.0762</v>
      </c>
      <c r="G506" s="27">
        <v>0.84994999999999998</v>
      </c>
      <c r="H506" s="27">
        <v>1.0852999999999999</v>
      </c>
      <c r="I506" s="162">
        <v>9.0145</v>
      </c>
      <c r="J506" s="162">
        <v>1.4406000000000001</v>
      </c>
      <c r="L506" s="101">
        <f t="shared" si="111"/>
        <v>-2.9778544246209164E-3</v>
      </c>
      <c r="M506" s="101">
        <f t="shared" si="112"/>
        <v>1.1758482159072597E-3</v>
      </c>
      <c r="N506" s="101">
        <f t="shared" si="113"/>
        <v>-1.7522022281708152E-3</v>
      </c>
      <c r="O506" s="101">
        <f t="shared" si="114"/>
        <v>-2.63255971158268E-3</v>
      </c>
      <c r="P506" s="101">
        <f t="shared" si="115"/>
        <v>1.3882140648379014E-4</v>
      </c>
      <c r="R506" s="104">
        <f t="shared" si="104"/>
        <v>-13656.465717847945</v>
      </c>
      <c r="S506" s="104">
        <f t="shared" si="105"/>
        <v>-5963.8616498345064</v>
      </c>
      <c r="T506" s="104">
        <f t="shared" si="106"/>
        <v>-4192.5877959992158</v>
      </c>
      <c r="U506" s="104">
        <f t="shared" si="107"/>
        <v>-12038.777986567544</v>
      </c>
      <c r="V506" s="104">
        <f t="shared" si="108"/>
        <v>-768.91825564460851</v>
      </c>
      <c r="W506" s="104">
        <f t="shared" si="116"/>
        <v>-36620.611405893818</v>
      </c>
    </row>
    <row r="507" spans="1:23" ht="13.8">
      <c r="A507" s="4"/>
      <c r="B507" s="7">
        <f t="shared" si="109"/>
        <v>1</v>
      </c>
      <c r="C507" s="32">
        <f t="shared" si="103"/>
        <v>42713</v>
      </c>
      <c r="D507" s="31">
        <f t="shared" si="110"/>
        <v>499</v>
      </c>
      <c r="E507" s="115">
        <v>42713</v>
      </c>
      <c r="F507" s="27">
        <v>1.0559000000000001</v>
      </c>
      <c r="G507" s="27">
        <v>0.83935000000000004</v>
      </c>
      <c r="H507" s="27">
        <v>1.0755999999999999</v>
      </c>
      <c r="I507" s="162">
        <v>8.9804999999999993</v>
      </c>
      <c r="J507" s="162">
        <v>1.4140999999999999</v>
      </c>
      <c r="L507" s="101">
        <f t="shared" si="111"/>
        <v>1.9042834242850568E-2</v>
      </c>
      <c r="M507" s="101">
        <f t="shared" si="112"/>
        <v>1.2549741456355684E-2</v>
      </c>
      <c r="N507" s="101">
        <f t="shared" si="113"/>
        <v>8.9778010572596177E-3</v>
      </c>
      <c r="O507" s="101">
        <f t="shared" si="114"/>
        <v>3.7788319487384917E-3</v>
      </c>
      <c r="P507" s="101">
        <f t="shared" si="115"/>
        <v>1.8566407141531908E-2</v>
      </c>
      <c r="R507" s="104">
        <f t="shared" si="104"/>
        <v>87330.599796279595</v>
      </c>
      <c r="S507" s="104">
        <f t="shared" si="105"/>
        <v>-63651.856399806791</v>
      </c>
      <c r="T507" s="104">
        <f t="shared" si="106"/>
        <v>21481.663784247932</v>
      </c>
      <c r="U507" s="104">
        <f t="shared" si="107"/>
        <v>17280.716816888929</v>
      </c>
      <c r="V507" s="104">
        <f t="shared" si="108"/>
        <v>-102837.52163627083</v>
      </c>
      <c r="W507" s="104">
        <f t="shared" si="116"/>
        <v>-40396.397638661161</v>
      </c>
    </row>
    <row r="508" spans="1:23" ht="13.8">
      <c r="A508" s="4"/>
      <c r="B508" s="7">
        <f t="shared" si="109"/>
        <v>3</v>
      </c>
      <c r="C508" s="32">
        <f t="shared" si="103"/>
        <v>42716</v>
      </c>
      <c r="D508" s="31">
        <f t="shared" si="110"/>
        <v>500</v>
      </c>
      <c r="E508" s="115">
        <v>42716</v>
      </c>
      <c r="F508" s="27">
        <v>1.0596000000000001</v>
      </c>
      <c r="G508" s="27">
        <v>0.83899999999999997</v>
      </c>
      <c r="H508" s="27">
        <v>1.0771999999999999</v>
      </c>
      <c r="I508" s="162">
        <v>8.9497999999999998</v>
      </c>
      <c r="J508" s="162">
        <v>1.4174</v>
      </c>
      <c r="L508" s="101">
        <f t="shared" si="111"/>
        <v>-3.4979945854459451E-3</v>
      </c>
      <c r="M508" s="101">
        <f t="shared" si="112"/>
        <v>4.1707630121689545E-4</v>
      </c>
      <c r="N508" s="101">
        <f t="shared" si="113"/>
        <v>-1.4864365427342352E-3</v>
      </c>
      <c r="O508" s="101">
        <f t="shared" si="114"/>
        <v>3.4243743830142336E-3</v>
      </c>
      <c r="P508" s="101">
        <f t="shared" si="115"/>
        <v>-2.3309210624249156E-3</v>
      </c>
      <c r="R508" s="104">
        <f t="shared" si="104"/>
        <v>-16041.832919163426</v>
      </c>
      <c r="S508" s="104">
        <f t="shared" si="105"/>
        <v>-2115.396633878509</v>
      </c>
      <c r="T508" s="104">
        <f t="shared" si="106"/>
        <v>-3556.6760550810618</v>
      </c>
      <c r="U508" s="104">
        <f t="shared" si="107"/>
        <v>15659.771270758059</v>
      </c>
      <c r="V508" s="104">
        <f t="shared" si="108"/>
        <v>12910.744839444664</v>
      </c>
      <c r="W508" s="104">
        <f t="shared" si="116"/>
        <v>6856.6105020797258</v>
      </c>
    </row>
    <row r="509" spans="1:23" ht="13.8">
      <c r="A509" s="4"/>
      <c r="B509" s="7">
        <f t="shared" si="109"/>
        <v>1</v>
      </c>
      <c r="C509" s="32">
        <f t="shared" si="103"/>
        <v>42717</v>
      </c>
      <c r="D509" s="31">
        <f t="shared" si="110"/>
        <v>501</v>
      </c>
      <c r="E509" s="115">
        <v>42717</v>
      </c>
      <c r="F509" s="27">
        <v>1.0609999999999999</v>
      </c>
      <c r="G509" s="27">
        <v>0.83487999999999996</v>
      </c>
      <c r="H509" s="27">
        <v>1.0742</v>
      </c>
      <c r="I509" s="162">
        <v>8.9495000000000005</v>
      </c>
      <c r="J509" s="162">
        <v>1.4155</v>
      </c>
      <c r="L509" s="101">
        <f t="shared" si="111"/>
        <v>-1.3203812160683952E-3</v>
      </c>
      <c r="M509" s="101">
        <f t="shared" si="112"/>
        <v>4.9227045188426806E-3</v>
      </c>
      <c r="N509" s="101">
        <f t="shared" si="113"/>
        <v>2.7888834660847422E-3</v>
      </c>
      <c r="O509" s="101">
        <f t="shared" si="114"/>
        <v>3.3520863947400678E-5</v>
      </c>
      <c r="P509" s="101">
        <f t="shared" si="115"/>
        <v>1.3413818242013111E-3</v>
      </c>
      <c r="R509" s="104">
        <f t="shared" si="104"/>
        <v>-6055.279486680708</v>
      </c>
      <c r="S509" s="104">
        <f t="shared" si="105"/>
        <v>-24967.787760549196</v>
      </c>
      <c r="T509" s="104">
        <f t="shared" si="106"/>
        <v>6673.1103273263361</v>
      </c>
      <c r="U509" s="104">
        <f t="shared" si="107"/>
        <v>153.29196037041865</v>
      </c>
      <c r="V509" s="104">
        <f t="shared" si="108"/>
        <v>-7429.7833348827999</v>
      </c>
      <c r="W509" s="104">
        <f t="shared" si="116"/>
        <v>-31626.44829441595</v>
      </c>
    </row>
    <row r="510" spans="1:23" ht="13.8">
      <c r="A510" s="4"/>
      <c r="B510" s="7">
        <f t="shared" si="109"/>
        <v>1</v>
      </c>
      <c r="C510" s="32">
        <f t="shared" si="103"/>
        <v>42718</v>
      </c>
      <c r="D510" s="31">
        <f t="shared" si="110"/>
        <v>502</v>
      </c>
      <c r="E510" s="115">
        <v>42718</v>
      </c>
      <c r="F510" s="27">
        <v>1.0644</v>
      </c>
      <c r="G510" s="27">
        <v>0.83962999999999999</v>
      </c>
      <c r="H510" s="27">
        <v>1.0747</v>
      </c>
      <c r="I510" s="162">
        <v>9.0222999999999995</v>
      </c>
      <c r="J510" s="162">
        <v>1.4177</v>
      </c>
      <c r="L510" s="101">
        <f t="shared" si="111"/>
        <v>-3.199400489551025E-3</v>
      </c>
      <c r="M510" s="101">
        <f t="shared" si="112"/>
        <v>-5.6733166603859832E-3</v>
      </c>
      <c r="N510" s="101">
        <f t="shared" si="113"/>
        <v>-4.6535437574862825E-4</v>
      </c>
      <c r="O510" s="101">
        <f t="shared" si="114"/>
        <v>-8.1016256794924583E-3</v>
      </c>
      <c r="P510" s="101">
        <f t="shared" si="115"/>
        <v>-1.5530145716315046E-3</v>
      </c>
      <c r="R510" s="104">
        <f t="shared" si="104"/>
        <v>-14672.477855858115</v>
      </c>
      <c r="S510" s="104">
        <f t="shared" si="105"/>
        <v>28774.866688160822</v>
      </c>
      <c r="T510" s="104">
        <f t="shared" si="106"/>
        <v>-1113.4782533722091</v>
      </c>
      <c r="U510" s="104">
        <f t="shared" si="107"/>
        <v>-37048.987894389466</v>
      </c>
      <c r="V510" s="104">
        <f t="shared" si="108"/>
        <v>8601.9965195280784</v>
      </c>
      <c r="W510" s="104">
        <f t="shared" si="116"/>
        <v>-15458.080795930888</v>
      </c>
    </row>
    <row r="511" spans="1:23" ht="13.8">
      <c r="A511" s="4"/>
      <c r="B511" s="7">
        <f t="shared" si="109"/>
        <v>1</v>
      </c>
      <c r="C511" s="32">
        <f t="shared" si="103"/>
        <v>42719</v>
      </c>
      <c r="D511" s="31">
        <f t="shared" si="110"/>
        <v>503</v>
      </c>
      <c r="E511" s="115">
        <v>42719</v>
      </c>
      <c r="F511" s="27">
        <v>1.0419</v>
      </c>
      <c r="G511" s="27">
        <v>0.83597999999999995</v>
      </c>
      <c r="H511" s="27">
        <v>1.0732999999999999</v>
      </c>
      <c r="I511" s="162">
        <v>8.9992999999999999</v>
      </c>
      <c r="J511" s="162">
        <v>1.4109</v>
      </c>
      <c r="L511" s="101">
        <f t="shared" si="111"/>
        <v>2.1365290685396086E-2</v>
      </c>
      <c r="M511" s="101">
        <f t="shared" si="112"/>
        <v>4.356629255194245E-3</v>
      </c>
      <c r="N511" s="101">
        <f t="shared" si="113"/>
        <v>1.3035383596288544E-3</v>
      </c>
      <c r="O511" s="101">
        <f t="shared" si="114"/>
        <v>2.5524939503166126E-3</v>
      </c>
      <c r="P511" s="101">
        <f t="shared" si="115"/>
        <v>4.8080415044737725E-3</v>
      </c>
      <c r="R511" s="104">
        <f t="shared" si="104"/>
        <v>97981.404794195332</v>
      </c>
      <c r="S511" s="104">
        <f t="shared" si="105"/>
        <v>-22096.67352138014</v>
      </c>
      <c r="T511" s="104">
        <f t="shared" si="106"/>
        <v>3119.0458100844235</v>
      </c>
      <c r="U511" s="104">
        <f t="shared" si="107"/>
        <v>11672.634753437149</v>
      </c>
      <c r="V511" s="104">
        <f t="shared" si="108"/>
        <v>-26631.273809479386</v>
      </c>
      <c r="W511" s="104">
        <f t="shared" si="116"/>
        <v>64045.13802685737</v>
      </c>
    </row>
    <row r="512" spans="1:23" ht="13.8">
      <c r="A512" s="4"/>
      <c r="B512" s="7">
        <f t="shared" si="109"/>
        <v>1</v>
      </c>
      <c r="C512" s="32">
        <f t="shared" si="103"/>
        <v>42720</v>
      </c>
      <c r="D512" s="31">
        <f t="shared" si="110"/>
        <v>504</v>
      </c>
      <c r="E512" s="115">
        <v>42720</v>
      </c>
      <c r="F512" s="27">
        <v>1.0439000000000001</v>
      </c>
      <c r="G512" s="27">
        <v>0.83889999999999998</v>
      </c>
      <c r="H512" s="27">
        <v>1.0750999999999999</v>
      </c>
      <c r="I512" s="162">
        <v>9.0623000000000005</v>
      </c>
      <c r="J512" s="162">
        <v>1.4238999999999999</v>
      </c>
      <c r="L512" s="101">
        <f t="shared" si="111"/>
        <v>-1.9177299961146545E-3</v>
      </c>
      <c r="M512" s="101">
        <f t="shared" si="112"/>
        <v>-3.486820498693559E-3</v>
      </c>
      <c r="N512" s="101">
        <f t="shared" si="113"/>
        <v>-1.6756660037037187E-3</v>
      </c>
      <c r="O512" s="101">
        <f t="shared" si="114"/>
        <v>-6.9761544381593725E-3</v>
      </c>
      <c r="P512" s="101">
        <f t="shared" si="115"/>
        <v>-9.1717871678368753E-3</v>
      </c>
      <c r="R512" s="104">
        <f t="shared" si="104"/>
        <v>-8794.7260724010666</v>
      </c>
      <c r="S512" s="104">
        <f t="shared" si="105"/>
        <v>17685.033468346443</v>
      </c>
      <c r="T512" s="104">
        <f t="shared" si="106"/>
        <v>-4009.4554865582058</v>
      </c>
      <c r="U512" s="104">
        <f t="shared" si="107"/>
        <v>-31902.172669245021</v>
      </c>
      <c r="V512" s="104">
        <f t="shared" si="108"/>
        <v>50801.636209183787</v>
      </c>
      <c r="W512" s="104">
        <f t="shared" si="116"/>
        <v>23780.315449325935</v>
      </c>
    </row>
    <row r="513" spans="1:23" ht="13.8">
      <c r="A513" s="4"/>
      <c r="B513" s="7">
        <f t="shared" si="109"/>
        <v>3</v>
      </c>
      <c r="C513" s="32">
        <f t="shared" si="103"/>
        <v>42723</v>
      </c>
      <c r="D513" s="31">
        <f t="shared" si="110"/>
        <v>505</v>
      </c>
      <c r="E513" s="115">
        <v>42723</v>
      </c>
      <c r="F513" s="27">
        <v>1.0422</v>
      </c>
      <c r="G513" s="27">
        <v>0.84140000000000004</v>
      </c>
      <c r="H513" s="27">
        <v>1.0709</v>
      </c>
      <c r="I513" s="162">
        <v>9.0485000000000007</v>
      </c>
      <c r="J513" s="162">
        <v>1.4351</v>
      </c>
      <c r="L513" s="101">
        <f t="shared" si="111"/>
        <v>1.6298359391384385E-3</v>
      </c>
      <c r="M513" s="101">
        <f t="shared" si="112"/>
        <v>-2.9756613041716918E-3</v>
      </c>
      <c r="N513" s="101">
        <f t="shared" si="113"/>
        <v>3.9142640843531041E-3</v>
      </c>
      <c r="O513" s="101">
        <f t="shared" si="114"/>
        <v>1.523952853633839E-3</v>
      </c>
      <c r="P513" s="101">
        <f t="shared" si="115"/>
        <v>-7.8349473899373481E-3</v>
      </c>
      <c r="R513" s="104">
        <f t="shared" si="104"/>
        <v>7474.4414785803483</v>
      </c>
      <c r="S513" s="104">
        <f t="shared" si="105"/>
        <v>15092.451640242794</v>
      </c>
      <c r="T513" s="104">
        <f t="shared" si="106"/>
        <v>9365.8686004005231</v>
      </c>
      <c r="U513" s="104">
        <f t="shared" si="107"/>
        <v>6969.0841146634511</v>
      </c>
      <c r="V513" s="104">
        <f t="shared" si="108"/>
        <v>43397.01082657856</v>
      </c>
      <c r="W513" s="104">
        <f t="shared" si="116"/>
        <v>82298.856660465681</v>
      </c>
    </row>
    <row r="514" spans="1:23" ht="13.8">
      <c r="A514" s="4"/>
      <c r="B514" s="7">
        <f t="shared" si="109"/>
        <v>1</v>
      </c>
      <c r="C514" s="32">
        <f t="shared" si="103"/>
        <v>42724</v>
      </c>
      <c r="D514" s="31">
        <f t="shared" si="110"/>
        <v>506</v>
      </c>
      <c r="E514" s="115">
        <v>42724</v>
      </c>
      <c r="F514" s="27">
        <v>1.0364</v>
      </c>
      <c r="G514" s="27">
        <v>0.83977999999999997</v>
      </c>
      <c r="H514" s="27">
        <v>1.0687</v>
      </c>
      <c r="I514" s="162">
        <v>9.0343</v>
      </c>
      <c r="J514" s="162">
        <v>1.4319999999999999</v>
      </c>
      <c r="L514" s="101">
        <f t="shared" si="111"/>
        <v>5.5806937871594403E-3</v>
      </c>
      <c r="M514" s="101">
        <f t="shared" si="112"/>
        <v>1.9272183840077712E-3</v>
      </c>
      <c r="N514" s="101">
        <f t="shared" si="113"/>
        <v>2.0564598759782332E-3</v>
      </c>
      <c r="O514" s="101">
        <f t="shared" si="114"/>
        <v>1.5705535557387579E-3</v>
      </c>
      <c r="P514" s="101">
        <f t="shared" si="115"/>
        <v>2.1624646562954076E-3</v>
      </c>
      <c r="R514" s="104">
        <f t="shared" si="104"/>
        <v>25593.109171497472</v>
      </c>
      <c r="S514" s="104">
        <f t="shared" si="105"/>
        <v>-9774.7852620346148</v>
      </c>
      <c r="T514" s="104">
        <f t="shared" si="106"/>
        <v>4920.60130980948</v>
      </c>
      <c r="U514" s="104">
        <f t="shared" si="107"/>
        <v>7182.1905844582088</v>
      </c>
      <c r="V514" s="104">
        <f t="shared" si="108"/>
        <v>-11977.681205858833</v>
      </c>
      <c r="W514" s="104">
        <f t="shared" si="116"/>
        <v>15943.43459787171</v>
      </c>
    </row>
    <row r="515" spans="1:23" ht="13.8">
      <c r="A515" s="4"/>
      <c r="B515" s="7">
        <f t="shared" si="109"/>
        <v>1</v>
      </c>
      <c r="C515" s="32">
        <f t="shared" si="103"/>
        <v>42725</v>
      </c>
      <c r="D515" s="31">
        <f t="shared" si="110"/>
        <v>507</v>
      </c>
      <c r="E515" s="115">
        <v>42725</v>
      </c>
      <c r="F515" s="27">
        <v>1.0421</v>
      </c>
      <c r="G515" s="27">
        <v>0.84240000000000004</v>
      </c>
      <c r="H515" s="27">
        <v>1.0689</v>
      </c>
      <c r="I515" s="162">
        <v>9.0259999999999998</v>
      </c>
      <c r="J515" s="162">
        <v>1.4341999999999999</v>
      </c>
      <c r="L515" s="101">
        <f t="shared" si="111"/>
        <v>-5.4847383104269665E-3</v>
      </c>
      <c r="M515" s="101">
        <f t="shared" si="112"/>
        <v>-3.115008047352989E-3</v>
      </c>
      <c r="N515" s="101">
        <f t="shared" si="113"/>
        <v>-1.8712574904905711E-4</v>
      </c>
      <c r="O515" s="101">
        <f t="shared" si="114"/>
        <v>9.1914315757060867E-4</v>
      </c>
      <c r="P515" s="101">
        <f t="shared" si="115"/>
        <v>-1.535133927883526E-3</v>
      </c>
      <c r="R515" s="104">
        <f t="shared" si="104"/>
        <v>-25153.056539104738</v>
      </c>
      <c r="S515" s="104">
        <f t="shared" si="105"/>
        <v>15799.213521959864</v>
      </c>
      <c r="T515" s="104">
        <f t="shared" si="106"/>
        <v>-447.74576767848225</v>
      </c>
      <c r="U515" s="104">
        <f t="shared" si="107"/>
        <v>4203.2704379619927</v>
      </c>
      <c r="V515" s="104">
        <f t="shared" si="108"/>
        <v>8502.9573745666439</v>
      </c>
      <c r="W515" s="104">
        <f t="shared" si="116"/>
        <v>2904.6390277052806</v>
      </c>
    </row>
    <row r="516" spans="1:23" ht="13.8">
      <c r="A516" s="4"/>
      <c r="B516" s="7">
        <f t="shared" si="109"/>
        <v>1</v>
      </c>
      <c r="C516" s="32">
        <f t="shared" si="103"/>
        <v>42726</v>
      </c>
      <c r="D516" s="31">
        <f t="shared" si="110"/>
        <v>508</v>
      </c>
      <c r="E516" s="115">
        <v>42726</v>
      </c>
      <c r="F516" s="27">
        <v>1.0444</v>
      </c>
      <c r="G516" s="27">
        <v>0.84645000000000004</v>
      </c>
      <c r="H516" s="27">
        <v>1.0706</v>
      </c>
      <c r="I516" s="162">
        <v>9.0975000000000001</v>
      </c>
      <c r="J516" s="162">
        <v>1.4470000000000001</v>
      </c>
      <c r="L516" s="101">
        <f t="shared" si="111"/>
        <v>-2.2046498265919472E-3</v>
      </c>
      <c r="M516" s="101">
        <f t="shared" si="112"/>
        <v>-4.7961722634930551E-3</v>
      </c>
      <c r="N516" s="101">
        <f t="shared" si="113"/>
        <v>-1.5891566793808922E-3</v>
      </c>
      <c r="O516" s="101">
        <f t="shared" si="114"/>
        <v>-7.8903490993684506E-3</v>
      </c>
      <c r="P516" s="101">
        <f t="shared" si="115"/>
        <v>-8.8852451830095137E-3</v>
      </c>
      <c r="R516" s="104">
        <f t="shared" si="104"/>
        <v>-10110.542855211965</v>
      </c>
      <c r="S516" s="104">
        <f t="shared" si="105"/>
        <v>24326.020519728536</v>
      </c>
      <c r="T516" s="104">
        <f t="shared" si="106"/>
        <v>-3802.4600087732852</v>
      </c>
      <c r="U516" s="104">
        <f t="shared" si="107"/>
        <v>-36082.813478408207</v>
      </c>
      <c r="V516" s="104">
        <f t="shared" si="108"/>
        <v>49214.508051336416</v>
      </c>
      <c r="W516" s="104">
        <f t="shared" si="116"/>
        <v>23544.712228671495</v>
      </c>
    </row>
    <row r="517" spans="1:23" ht="13.8">
      <c r="A517" s="4"/>
      <c r="B517" s="7">
        <f t="shared" si="109"/>
        <v>1</v>
      </c>
      <c r="C517" s="32">
        <f t="shared" si="103"/>
        <v>42727</v>
      </c>
      <c r="D517" s="31">
        <f t="shared" si="110"/>
        <v>509</v>
      </c>
      <c r="E517" s="115">
        <v>42727</v>
      </c>
      <c r="F517" s="27">
        <v>1.0446</v>
      </c>
      <c r="G517" s="27">
        <v>0.85277999999999998</v>
      </c>
      <c r="H517" s="27">
        <v>1.0710999999999999</v>
      </c>
      <c r="I517" s="162">
        <v>9.0928000000000004</v>
      </c>
      <c r="J517" s="162">
        <v>1.4565999999999999</v>
      </c>
      <c r="L517" s="101">
        <f t="shared" si="111"/>
        <v>-1.9147917722451164E-4</v>
      </c>
      <c r="M517" s="101">
        <f t="shared" si="112"/>
        <v>-7.4504678957165726E-3</v>
      </c>
      <c r="N517" s="101">
        <f t="shared" si="113"/>
        <v>-4.6691881130298332E-4</v>
      </c>
      <c r="O517" s="101">
        <f t="shared" si="114"/>
        <v>5.1675894345777976E-4</v>
      </c>
      <c r="P517" s="101">
        <f t="shared" si="115"/>
        <v>-6.612505152330769E-3</v>
      </c>
      <c r="R517" s="104">
        <f t="shared" si="104"/>
        <v>-878.1251352745885</v>
      </c>
      <c r="S517" s="104">
        <f t="shared" si="105"/>
        <v>37788.5165410599</v>
      </c>
      <c r="T517" s="104">
        <f t="shared" si="106"/>
        <v>-1117.2215618256309</v>
      </c>
      <c r="U517" s="104">
        <f t="shared" si="107"/>
        <v>2363.154828165817</v>
      </c>
      <c r="V517" s="104">
        <f t="shared" si="108"/>
        <v>36626.022282556718</v>
      </c>
      <c r="W517" s="104">
        <f t="shared" si="116"/>
        <v>74782.346954682216</v>
      </c>
    </row>
    <row r="518" spans="1:23" ht="13.8">
      <c r="A518" s="4"/>
      <c r="B518" s="7">
        <f t="shared" si="109"/>
        <v>4</v>
      </c>
      <c r="C518" s="32">
        <f t="shared" si="103"/>
        <v>42731</v>
      </c>
      <c r="D518" s="31">
        <f t="shared" si="110"/>
        <v>510</v>
      </c>
      <c r="E518" s="115">
        <v>42731</v>
      </c>
      <c r="F518" s="27">
        <v>1.0445</v>
      </c>
      <c r="G518" s="27">
        <v>0.85299999999999998</v>
      </c>
      <c r="H518" s="27">
        <v>1.0753999999999999</v>
      </c>
      <c r="I518" s="162">
        <v>9.1077999999999992</v>
      </c>
      <c r="J518" s="162">
        <v>1.4532</v>
      </c>
      <c r="L518" s="101">
        <f t="shared" si="111"/>
        <v>9.5735005577766091E-5</v>
      </c>
      <c r="M518" s="101">
        <f t="shared" si="112"/>
        <v>-2.5794651270366056E-4</v>
      </c>
      <c r="N518" s="101">
        <f t="shared" si="113"/>
        <v>-4.0065276049936977E-3</v>
      </c>
      <c r="O518" s="101">
        <f t="shared" si="114"/>
        <v>-1.6482976820660032E-3</v>
      </c>
      <c r="P518" s="101">
        <f t="shared" si="115"/>
        <v>2.3369314367678701E-3</v>
      </c>
      <c r="R518" s="104">
        <f t="shared" si="104"/>
        <v>439.04154980214582</v>
      </c>
      <c r="S518" s="104">
        <f t="shared" si="105"/>
        <v>1308.2958276506347</v>
      </c>
      <c r="T518" s="104">
        <f t="shared" si="106"/>
        <v>-9586.6324508480211</v>
      </c>
      <c r="U518" s="104">
        <f t="shared" si="107"/>
        <v>-7537.7169083229328</v>
      </c>
      <c r="V518" s="104">
        <f t="shared" si="108"/>
        <v>-12944.035717794146</v>
      </c>
      <c r="W518" s="104">
        <f t="shared" si="116"/>
        <v>-28321.047699512317</v>
      </c>
    </row>
    <row r="519" spans="1:23" ht="13.8">
      <c r="A519" s="4"/>
      <c r="B519" s="7">
        <f t="shared" si="109"/>
        <v>1</v>
      </c>
      <c r="C519" s="32">
        <f t="shared" si="103"/>
        <v>42732</v>
      </c>
      <c r="D519" s="31">
        <f t="shared" si="110"/>
        <v>511</v>
      </c>
      <c r="E519" s="115">
        <v>42732</v>
      </c>
      <c r="F519" s="27">
        <v>1.0401</v>
      </c>
      <c r="G519" s="27">
        <v>0.85128000000000004</v>
      </c>
      <c r="H519" s="27">
        <v>1.0713999999999999</v>
      </c>
      <c r="I519" s="162">
        <v>9.0777000000000001</v>
      </c>
      <c r="J519" s="162">
        <v>1.4492</v>
      </c>
      <c r="L519" s="101">
        <f t="shared" si="111"/>
        <v>4.2214396375330849E-3</v>
      </c>
      <c r="M519" s="101">
        <f t="shared" si="112"/>
        <v>2.0184483582028918E-3</v>
      </c>
      <c r="N519" s="101">
        <f t="shared" si="113"/>
        <v>3.7264809287176843E-3</v>
      </c>
      <c r="O519" s="101">
        <f t="shared" si="114"/>
        <v>3.3103326812097631E-3</v>
      </c>
      <c r="P519" s="101">
        <f t="shared" si="115"/>
        <v>2.7563413261246271E-3</v>
      </c>
      <c r="R519" s="104">
        <f t="shared" si="104"/>
        <v>19359.558080907165</v>
      </c>
      <c r="S519" s="104">
        <f t="shared" si="105"/>
        <v>-10237.500548801341</v>
      </c>
      <c r="T519" s="104">
        <f t="shared" si="106"/>
        <v>8916.5498208934514</v>
      </c>
      <c r="U519" s="104">
        <f t="shared" si="107"/>
        <v>15138.254997758133</v>
      </c>
      <c r="V519" s="104">
        <f t="shared" si="108"/>
        <v>-15267.106263560101</v>
      </c>
      <c r="W519" s="104">
        <f t="shared" si="116"/>
        <v>17909.756087197307</v>
      </c>
    </row>
    <row r="520" spans="1:23" ht="13.8">
      <c r="A520" s="4"/>
      <c r="B520" s="7">
        <f t="shared" si="109"/>
        <v>1</v>
      </c>
      <c r="C520" s="32">
        <f t="shared" si="103"/>
        <v>42733</v>
      </c>
      <c r="D520" s="31">
        <f t="shared" si="110"/>
        <v>512</v>
      </c>
      <c r="E520" s="115">
        <v>42733</v>
      </c>
      <c r="F520" s="27">
        <v>1.0452999999999999</v>
      </c>
      <c r="G520" s="27">
        <v>0.85299999999999998</v>
      </c>
      <c r="H520" s="27">
        <v>1.0713999999999999</v>
      </c>
      <c r="I520" s="162">
        <v>9.0757999999999992</v>
      </c>
      <c r="J520" s="162">
        <v>1.4504999999999999</v>
      </c>
      <c r="L520" s="101">
        <f t="shared" si="111"/>
        <v>-4.9870631795739494E-3</v>
      </c>
      <c r="M520" s="101">
        <f t="shared" si="112"/>
        <v>-2.0184483582029325E-3</v>
      </c>
      <c r="N520" s="101">
        <f t="shared" si="113"/>
        <v>0</v>
      </c>
      <c r="O520" s="101">
        <f t="shared" si="114"/>
        <v>2.0932602604878614E-4</v>
      </c>
      <c r="P520" s="101">
        <f t="shared" si="115"/>
        <v>-8.9664454053646069E-4</v>
      </c>
      <c r="R520" s="104">
        <f t="shared" si="104"/>
        <v>-22870.714156305112</v>
      </c>
      <c r="S520" s="104">
        <f t="shared" si="105"/>
        <v>10237.500548801547</v>
      </c>
      <c r="T520" s="104">
        <f t="shared" si="106"/>
        <v>0</v>
      </c>
      <c r="U520" s="104">
        <f t="shared" si="107"/>
        <v>957.25447112337804</v>
      </c>
      <c r="V520" s="104">
        <f t="shared" si="108"/>
        <v>4966.4268177765643</v>
      </c>
      <c r="W520" s="104">
        <f t="shared" si="116"/>
        <v>-6709.5323186036221</v>
      </c>
    </row>
    <row r="521" spans="1:23" ht="13.8">
      <c r="A521" s="4"/>
      <c r="B521" s="7">
        <f t="shared" si="109"/>
        <v>1</v>
      </c>
      <c r="C521" s="32">
        <f t="shared" si="103"/>
        <v>42734</v>
      </c>
      <c r="D521" s="31">
        <f t="shared" si="110"/>
        <v>513</v>
      </c>
      <c r="E521" s="115">
        <v>42734</v>
      </c>
      <c r="F521" s="27">
        <v>1.0541</v>
      </c>
      <c r="G521" s="27">
        <v>0.85618000000000005</v>
      </c>
      <c r="H521" s="27">
        <v>1.0739000000000001</v>
      </c>
      <c r="I521" s="162">
        <v>9.0862999999999996</v>
      </c>
      <c r="J521" s="162">
        <v>1.4596</v>
      </c>
      <c r="L521" s="101">
        <f t="shared" si="111"/>
        <v>-8.3833967224821553E-3</v>
      </c>
      <c r="M521" s="101">
        <f t="shared" si="112"/>
        <v>-3.7210869180758729E-3</v>
      </c>
      <c r="N521" s="101">
        <f t="shared" si="113"/>
        <v>-2.3306774173109976E-3</v>
      </c>
      <c r="O521" s="101">
        <f t="shared" si="114"/>
        <v>-1.1562540862354437E-3</v>
      </c>
      <c r="P521" s="101">
        <f t="shared" si="115"/>
        <v>-6.2541010008339837E-3</v>
      </c>
      <c r="R521" s="104">
        <f t="shared" si="104"/>
        <v>-38446.328669767237</v>
      </c>
      <c r="S521" s="104">
        <f t="shared" si="105"/>
        <v>18873.224678315011</v>
      </c>
      <c r="T521" s="104">
        <f t="shared" si="106"/>
        <v>-5576.7362574523959</v>
      </c>
      <c r="U521" s="104">
        <f t="shared" si="107"/>
        <v>-5287.5861386944471</v>
      </c>
      <c r="V521" s="104">
        <f t="shared" si="108"/>
        <v>34640.85657962261</v>
      </c>
      <c r="W521" s="104">
        <f t="shared" si="116"/>
        <v>4203.4301920235448</v>
      </c>
    </row>
    <row r="522" spans="1:23" ht="13.8">
      <c r="A522" s="4"/>
      <c r="B522" s="7">
        <f t="shared" si="109"/>
        <v>3</v>
      </c>
      <c r="C522" s="32">
        <f t="shared" ref="C522:C585" si="117">E522</f>
        <v>42737</v>
      </c>
      <c r="D522" s="31">
        <f t="shared" si="110"/>
        <v>514</v>
      </c>
      <c r="E522" s="115">
        <v>42737</v>
      </c>
      <c r="F522" s="27">
        <v>1.0465</v>
      </c>
      <c r="G522" s="27">
        <v>0.85140000000000005</v>
      </c>
      <c r="H522" s="27">
        <v>1.0710999999999999</v>
      </c>
      <c r="I522" s="162">
        <v>9.0542999999999996</v>
      </c>
      <c r="J522" s="162">
        <v>1.4574</v>
      </c>
      <c r="L522" s="101">
        <f t="shared" si="111"/>
        <v>7.2360593750891988E-3</v>
      </c>
      <c r="M522" s="101">
        <f t="shared" si="112"/>
        <v>5.598581015702972E-3</v>
      </c>
      <c r="N522" s="101">
        <f t="shared" si="113"/>
        <v>2.610724093587031E-3</v>
      </c>
      <c r="O522" s="101">
        <f t="shared" si="114"/>
        <v>3.5280016307560956E-3</v>
      </c>
      <c r="P522" s="101">
        <f t="shared" si="115"/>
        <v>1.5083993261106731E-3</v>
      </c>
      <c r="R522" s="104">
        <f t="shared" ref="R522:R585" si="118">R$5*L522</f>
        <v>33184.629836563487</v>
      </c>
      <c r="S522" s="104">
        <f t="shared" ref="S522:S585" si="119">S$5*M522</f>
        <v>-28395.810072544184</v>
      </c>
      <c r="T522" s="104">
        <f t="shared" ref="T522:T585" si="120">T$5*N522</f>
        <v>6246.8188874070129</v>
      </c>
      <c r="U522" s="104">
        <f t="shared" ref="U522:U585" si="121">U$5*O522</f>
        <v>16133.6619192529</v>
      </c>
      <c r="V522" s="104">
        <f t="shared" ref="V522:V585" si="122">V$5*P522</f>
        <v>-8354.8770180768406</v>
      </c>
      <c r="W522" s="104">
        <f t="shared" si="116"/>
        <v>18814.423552602377</v>
      </c>
    </row>
    <row r="523" spans="1:23" ht="13.8">
      <c r="A523" s="4"/>
      <c r="B523" s="7">
        <f t="shared" ref="B523:B586" si="123">E523-E522</f>
        <v>1</v>
      </c>
      <c r="C523" s="32">
        <f t="shared" si="117"/>
        <v>42738</v>
      </c>
      <c r="D523" s="31">
        <f t="shared" ref="D523:D586" si="124">D522+1</f>
        <v>515</v>
      </c>
      <c r="E523" s="115">
        <v>42738</v>
      </c>
      <c r="F523" s="27">
        <v>1.0385</v>
      </c>
      <c r="G523" s="27">
        <v>0.84565000000000001</v>
      </c>
      <c r="H523" s="27">
        <v>1.0702</v>
      </c>
      <c r="I523" s="162">
        <v>9.0013000000000005</v>
      </c>
      <c r="J523" s="162">
        <v>1.4387000000000001</v>
      </c>
      <c r="L523" s="101">
        <f t="shared" ref="L523:L586" si="125">LN(F522/F523)</f>
        <v>7.6738985698873701E-3</v>
      </c>
      <c r="M523" s="101">
        <f t="shared" ref="M523:M586" si="126">LN(G522/G523)</f>
        <v>6.776490974001027E-3</v>
      </c>
      <c r="N523" s="101">
        <f t="shared" ref="N523:N586" si="127">LN(H522/H523)</f>
        <v>8.4061089337969009E-4</v>
      </c>
      <c r="O523" s="101">
        <f t="shared" ref="O523:O586" si="128">LN(I522/I523)</f>
        <v>5.8707716414371303E-3</v>
      </c>
      <c r="P523" s="101">
        <f t="shared" ref="P523:P586" si="129">LN(J522/J523)</f>
        <v>1.2914098193194385E-2</v>
      </c>
      <c r="R523" s="104">
        <f t="shared" si="118"/>
        <v>35192.564107713275</v>
      </c>
      <c r="S523" s="104">
        <f t="shared" si="119"/>
        <v>-34370.128808769565</v>
      </c>
      <c r="T523" s="104">
        <f t="shared" si="120"/>
        <v>2011.3745526090688</v>
      </c>
      <c r="U523" s="104">
        <f t="shared" si="121"/>
        <v>26847.222530275591</v>
      </c>
      <c r="V523" s="104">
        <f t="shared" si="122"/>
        <v>-71529.932648346323</v>
      </c>
      <c r="W523" s="104">
        <f t="shared" ref="W523:W586" si="130">SUM(R523:V523)</f>
        <v>-41848.900266517958</v>
      </c>
    </row>
    <row r="524" spans="1:23" ht="13.8">
      <c r="A524" s="4"/>
      <c r="B524" s="7">
        <f t="shared" si="123"/>
        <v>1</v>
      </c>
      <c r="C524" s="32">
        <f t="shared" si="117"/>
        <v>42739</v>
      </c>
      <c r="D524" s="31">
        <f t="shared" si="124"/>
        <v>516</v>
      </c>
      <c r="E524" s="115">
        <v>42739</v>
      </c>
      <c r="F524" s="27">
        <v>1.0437000000000001</v>
      </c>
      <c r="G524" s="27">
        <v>0.84945000000000004</v>
      </c>
      <c r="H524" s="27">
        <v>1.0707</v>
      </c>
      <c r="I524" s="162">
        <v>8.9905000000000008</v>
      </c>
      <c r="J524" s="162">
        <v>1.4373</v>
      </c>
      <c r="L524" s="101">
        <f t="shared" si="125"/>
        <v>-4.9947275098391128E-3</v>
      </c>
      <c r="M524" s="101">
        <f t="shared" si="126"/>
        <v>-4.4835188078727432E-3</v>
      </c>
      <c r="N524" s="101">
        <f t="shared" si="127"/>
        <v>-4.6709328702010145E-4</v>
      </c>
      <c r="O524" s="101">
        <f t="shared" si="128"/>
        <v>1.2005470600142557E-3</v>
      </c>
      <c r="P524" s="101">
        <f t="shared" si="129"/>
        <v>9.7357448580118731E-4</v>
      </c>
      <c r="R524" s="104">
        <f t="shared" si="118"/>
        <v>-22905.862840085982</v>
      </c>
      <c r="S524" s="104">
        <f t="shared" si="119"/>
        <v>22740.252961945997</v>
      </c>
      <c r="T524" s="104">
        <f t="shared" si="120"/>
        <v>-1117.6390391867067</v>
      </c>
      <c r="U524" s="104">
        <f t="shared" si="121"/>
        <v>5490.1392945988955</v>
      </c>
      <c r="V524" s="104">
        <f t="shared" si="122"/>
        <v>-5392.5342951323419</v>
      </c>
      <c r="W524" s="104">
        <f t="shared" si="130"/>
        <v>-1185.6439178601377</v>
      </c>
    </row>
    <row r="525" spans="1:23" ht="13.8">
      <c r="A525" s="4"/>
      <c r="B525" s="7">
        <f t="shared" si="123"/>
        <v>1</v>
      </c>
      <c r="C525" s="32">
        <f t="shared" si="117"/>
        <v>42740</v>
      </c>
      <c r="D525" s="31">
        <f t="shared" si="124"/>
        <v>517</v>
      </c>
      <c r="E525" s="115">
        <v>42740</v>
      </c>
      <c r="F525" s="27">
        <v>1.0501</v>
      </c>
      <c r="G525" s="27">
        <v>0.85440000000000005</v>
      </c>
      <c r="H525" s="27">
        <v>1.0704</v>
      </c>
      <c r="I525" s="162">
        <v>9.0214999999999996</v>
      </c>
      <c r="J525" s="162">
        <v>1.4400999999999999</v>
      </c>
      <c r="L525" s="101">
        <f t="shared" si="125"/>
        <v>-6.1133058859416008E-3</v>
      </c>
      <c r="M525" s="101">
        <f t="shared" si="126"/>
        <v>-5.8103869780067041E-3</v>
      </c>
      <c r="N525" s="101">
        <f t="shared" si="127"/>
        <v>2.8022979026030983E-4</v>
      </c>
      <c r="O525" s="101">
        <f t="shared" si="128"/>
        <v>-3.4421530766606243E-3</v>
      </c>
      <c r="P525" s="101">
        <f t="shared" si="129"/>
        <v>-1.9462020461507188E-3</v>
      </c>
      <c r="R525" s="104">
        <f t="shared" si="118"/>
        <v>-28035.672786357711</v>
      </c>
      <c r="S525" s="104">
        <f t="shared" si="119"/>
        <v>29470.082617844491</v>
      </c>
      <c r="T525" s="104">
        <f t="shared" si="120"/>
        <v>670.52077655859478</v>
      </c>
      <c r="U525" s="104">
        <f t="shared" si="121"/>
        <v>-15741.073793454276</v>
      </c>
      <c r="V525" s="104">
        <f t="shared" si="122"/>
        <v>10779.823662375284</v>
      </c>
      <c r="W525" s="104">
        <f t="shared" si="130"/>
        <v>-2856.3195230336169</v>
      </c>
    </row>
    <row r="526" spans="1:23" ht="13.8">
      <c r="A526" s="4"/>
      <c r="B526" s="7">
        <f t="shared" si="123"/>
        <v>1</v>
      </c>
      <c r="C526" s="32">
        <f t="shared" si="117"/>
        <v>42741</v>
      </c>
      <c r="D526" s="31">
        <f t="shared" si="124"/>
        <v>518</v>
      </c>
      <c r="E526" s="115">
        <v>42741</v>
      </c>
      <c r="F526" s="27">
        <v>1.0589</v>
      </c>
      <c r="G526" s="27">
        <v>0.85648000000000002</v>
      </c>
      <c r="H526" s="27">
        <v>1.0725</v>
      </c>
      <c r="I526" s="162">
        <v>8.9868000000000006</v>
      </c>
      <c r="J526" s="162">
        <v>1.4433</v>
      </c>
      <c r="L526" s="101">
        <f t="shared" si="125"/>
        <v>-8.345235724461041E-3</v>
      </c>
      <c r="M526" s="101">
        <f t="shared" si="126"/>
        <v>-2.4314984391407076E-3</v>
      </c>
      <c r="N526" s="101">
        <f t="shared" si="127"/>
        <v>-1.9599614282080199E-3</v>
      </c>
      <c r="O526" s="101">
        <f t="shared" si="128"/>
        <v>3.8537833050313729E-3</v>
      </c>
      <c r="P526" s="101">
        <f t="shared" si="129"/>
        <v>-2.2196027701808629E-3</v>
      </c>
      <c r="R526" s="104">
        <f t="shared" si="118"/>
        <v>-38271.322008284602</v>
      </c>
      <c r="S526" s="104">
        <f t="shared" si="119"/>
        <v>12332.476332104623</v>
      </c>
      <c r="T526" s="104">
        <f t="shared" si="120"/>
        <v>-4689.7043231776242</v>
      </c>
      <c r="U526" s="104">
        <f t="shared" si="121"/>
        <v>17623.471715944819</v>
      </c>
      <c r="V526" s="104">
        <f t="shared" si="122"/>
        <v>12294.163656025892</v>
      </c>
      <c r="W526" s="104">
        <f t="shared" si="130"/>
        <v>-710.91462738689006</v>
      </c>
    </row>
    <row r="527" spans="1:23" ht="13.8">
      <c r="A527" s="4"/>
      <c r="B527" s="7">
        <f t="shared" si="123"/>
        <v>3</v>
      </c>
      <c r="C527" s="32">
        <f t="shared" si="117"/>
        <v>42744</v>
      </c>
      <c r="D527" s="31">
        <f t="shared" si="124"/>
        <v>519</v>
      </c>
      <c r="E527" s="115">
        <v>42744</v>
      </c>
      <c r="F527" s="27">
        <v>1.0516000000000001</v>
      </c>
      <c r="G527" s="27">
        <v>0.86660000000000004</v>
      </c>
      <c r="H527" s="27">
        <v>1.0721000000000001</v>
      </c>
      <c r="I527" s="162">
        <v>9.0192999999999994</v>
      </c>
      <c r="J527" s="162">
        <v>1.4357</v>
      </c>
      <c r="L527" s="101">
        <f t="shared" si="125"/>
        <v>6.9178195806825406E-3</v>
      </c>
      <c r="M527" s="101">
        <f t="shared" si="126"/>
        <v>-1.1746542660737892E-2</v>
      </c>
      <c r="N527" s="101">
        <f t="shared" si="127"/>
        <v>3.7302993997795684E-4</v>
      </c>
      <c r="O527" s="101">
        <f t="shared" si="128"/>
        <v>-3.6098916803910131E-3</v>
      </c>
      <c r="P527" s="101">
        <f t="shared" si="129"/>
        <v>5.2796232398695945E-3</v>
      </c>
      <c r="R527" s="104">
        <f t="shared" si="118"/>
        <v>31725.179432797442</v>
      </c>
      <c r="S527" s="104">
        <f t="shared" si="119"/>
        <v>59578.059774038877</v>
      </c>
      <c r="T527" s="104">
        <f t="shared" si="120"/>
        <v>892.56864804159898</v>
      </c>
      <c r="U527" s="104">
        <f t="shared" si="121"/>
        <v>-16508.147680212554</v>
      </c>
      <c r="V527" s="104">
        <f t="shared" si="122"/>
        <v>-29243.319131299068</v>
      </c>
      <c r="W527" s="104">
        <f t="shared" si="130"/>
        <v>46444.341043366308</v>
      </c>
    </row>
    <row r="528" spans="1:23" ht="13.8">
      <c r="A528" s="4"/>
      <c r="B528" s="7">
        <f t="shared" si="123"/>
        <v>1</v>
      </c>
      <c r="C528" s="32">
        <f t="shared" si="117"/>
        <v>42745</v>
      </c>
      <c r="D528" s="31">
        <f t="shared" si="124"/>
        <v>520</v>
      </c>
      <c r="E528" s="115">
        <v>42745</v>
      </c>
      <c r="F528" s="27">
        <v>1.0567</v>
      </c>
      <c r="G528" s="27">
        <v>0.86939999999999995</v>
      </c>
      <c r="H528" s="27">
        <v>1.0737000000000001</v>
      </c>
      <c r="I528" s="162">
        <v>9.0749999999999993</v>
      </c>
      <c r="J528" s="162">
        <v>1.44</v>
      </c>
      <c r="L528" s="101">
        <f t="shared" si="125"/>
        <v>-4.8380305912588172E-3</v>
      </c>
      <c r="M528" s="101">
        <f t="shared" si="126"/>
        <v>-3.2258092488825657E-3</v>
      </c>
      <c r="N528" s="101">
        <f t="shared" si="127"/>
        <v>-1.4912855778957783E-3</v>
      </c>
      <c r="O528" s="101">
        <f t="shared" si="128"/>
        <v>-6.1566544093387158E-3</v>
      </c>
      <c r="P528" s="101">
        <f t="shared" si="129"/>
        <v>-2.990578436398095E-3</v>
      </c>
      <c r="R528" s="104">
        <f t="shared" si="118"/>
        <v>-22187.249438775529</v>
      </c>
      <c r="S528" s="104">
        <f t="shared" si="119"/>
        <v>16361.193399650087</v>
      </c>
      <c r="T528" s="104">
        <f t="shared" si="120"/>
        <v>-3568.2786003317206</v>
      </c>
      <c r="U528" s="104">
        <f t="shared" si="121"/>
        <v>-28154.573378885016</v>
      </c>
      <c r="V528" s="104">
        <f t="shared" si="122"/>
        <v>16564.522813361011</v>
      </c>
      <c r="W528" s="104">
        <f t="shared" si="130"/>
        <v>-20984.385204981165</v>
      </c>
    </row>
    <row r="529" spans="1:23" ht="13.8">
      <c r="A529" s="4"/>
      <c r="B529" s="7">
        <f t="shared" si="123"/>
        <v>1</v>
      </c>
      <c r="C529" s="32">
        <f t="shared" si="117"/>
        <v>42746</v>
      </c>
      <c r="D529" s="31">
        <f t="shared" si="124"/>
        <v>521</v>
      </c>
      <c r="E529" s="115">
        <v>42746</v>
      </c>
      <c r="F529" s="27">
        <v>1.0503</v>
      </c>
      <c r="G529" s="27">
        <v>0.86724999999999997</v>
      </c>
      <c r="H529" s="27">
        <v>1.0721000000000001</v>
      </c>
      <c r="I529" s="162">
        <v>9.0632999999999999</v>
      </c>
      <c r="J529" s="162">
        <v>1.4240999999999999</v>
      </c>
      <c r="L529" s="101">
        <f t="shared" si="125"/>
        <v>6.0750068182553888E-3</v>
      </c>
      <c r="M529" s="101">
        <f t="shared" si="126"/>
        <v>2.476032704832546E-3</v>
      </c>
      <c r="N529" s="101">
        <f t="shared" si="127"/>
        <v>1.4912855778956909E-3</v>
      </c>
      <c r="O529" s="101">
        <f t="shared" si="128"/>
        <v>1.2900880041370128E-3</v>
      </c>
      <c r="P529" s="101">
        <f t="shared" si="129"/>
        <v>1.1103078344664185E-2</v>
      </c>
      <c r="R529" s="104">
        <f t="shared" si="118"/>
        <v>27860.032936216656</v>
      </c>
      <c r="S529" s="104">
        <f t="shared" si="119"/>
        <v>-12558.352593742837</v>
      </c>
      <c r="T529" s="104">
        <f t="shared" si="120"/>
        <v>3568.2786003315114</v>
      </c>
      <c r="U529" s="104">
        <f t="shared" si="121"/>
        <v>5899.6128356011077</v>
      </c>
      <c r="V529" s="104">
        <f t="shared" si="122"/>
        <v>-61498.870018014837</v>
      </c>
      <c r="W529" s="104">
        <f t="shared" si="130"/>
        <v>-36729.298239608397</v>
      </c>
    </row>
    <row r="530" spans="1:23" ht="13.8">
      <c r="A530" s="4"/>
      <c r="B530" s="7">
        <f t="shared" si="123"/>
        <v>1</v>
      </c>
      <c r="C530" s="32">
        <f t="shared" si="117"/>
        <v>42747</v>
      </c>
      <c r="D530" s="31">
        <f t="shared" si="124"/>
        <v>522</v>
      </c>
      <c r="E530" s="115">
        <v>42747</v>
      </c>
      <c r="F530" s="27">
        <v>1.0679000000000001</v>
      </c>
      <c r="G530" s="27">
        <v>0.86843000000000004</v>
      </c>
      <c r="H530" s="27">
        <v>1.0742</v>
      </c>
      <c r="I530" s="162">
        <v>9.0625</v>
      </c>
      <c r="J530" s="162">
        <v>1.4205000000000001</v>
      </c>
      <c r="L530" s="101">
        <f t="shared" si="125"/>
        <v>-1.6618265548769929E-2</v>
      </c>
      <c r="M530" s="101">
        <f t="shared" si="126"/>
        <v>-1.359697849599682E-3</v>
      </c>
      <c r="N530" s="101">
        <f t="shared" si="127"/>
        <v>-1.9568566091649063E-3</v>
      </c>
      <c r="O530" s="101">
        <f t="shared" si="128"/>
        <v>8.8271965984426911E-5</v>
      </c>
      <c r="P530" s="101">
        <f t="shared" si="129"/>
        <v>2.5311129311392845E-3</v>
      </c>
      <c r="R530" s="104">
        <f t="shared" si="118"/>
        <v>-76211.507144363044</v>
      </c>
      <c r="S530" s="104">
        <f t="shared" si="119"/>
        <v>6896.3406593539094</v>
      </c>
      <c r="T530" s="104">
        <f t="shared" si="120"/>
        <v>-4682.2752569319246</v>
      </c>
      <c r="U530" s="104">
        <f t="shared" si="121"/>
        <v>403.67046424389616</v>
      </c>
      <c r="V530" s="104">
        <f t="shared" si="122"/>
        <v>-14019.588110702409</v>
      </c>
      <c r="W530" s="104">
        <f t="shared" si="130"/>
        <v>-87613.359388399564</v>
      </c>
    </row>
    <row r="531" spans="1:23" ht="13.8">
      <c r="A531" s="4"/>
      <c r="B531" s="7">
        <f t="shared" si="123"/>
        <v>1</v>
      </c>
      <c r="C531" s="32">
        <f t="shared" si="117"/>
        <v>42748</v>
      </c>
      <c r="D531" s="31">
        <f t="shared" si="124"/>
        <v>523</v>
      </c>
      <c r="E531" s="115">
        <v>42748</v>
      </c>
      <c r="F531" s="27">
        <v>1.0661</v>
      </c>
      <c r="G531" s="27">
        <v>0.87548000000000004</v>
      </c>
      <c r="H531" s="27">
        <v>1.0728</v>
      </c>
      <c r="I531" s="162">
        <v>9.0579999999999998</v>
      </c>
      <c r="J531" s="162">
        <v>1.4225000000000001</v>
      </c>
      <c r="L531" s="101">
        <f t="shared" si="125"/>
        <v>1.6869732210700189E-3</v>
      </c>
      <c r="M531" s="101">
        <f t="shared" si="126"/>
        <v>-8.0853236764257576E-3</v>
      </c>
      <c r="N531" s="101">
        <f t="shared" si="127"/>
        <v>1.3041455038902989E-3</v>
      </c>
      <c r="O531" s="101">
        <f t="shared" si="128"/>
        <v>4.9667504677103043E-4</v>
      </c>
      <c r="P531" s="101">
        <f t="shared" si="129"/>
        <v>-1.4069647062434167E-3</v>
      </c>
      <c r="R531" s="104">
        <f t="shared" si="118"/>
        <v>7736.4735394689433</v>
      </c>
      <c r="S531" s="104">
        <f t="shared" si="119"/>
        <v>41008.483193665576</v>
      </c>
      <c r="T531" s="104">
        <f t="shared" si="120"/>
        <v>3120.4985565654051</v>
      </c>
      <c r="U531" s="104">
        <f t="shared" si="121"/>
        <v>2271.3105397900849</v>
      </c>
      <c r="V531" s="104">
        <f t="shared" si="122"/>
        <v>7793.040533734551</v>
      </c>
      <c r="W531" s="104">
        <f t="shared" si="130"/>
        <v>61929.806363224561</v>
      </c>
    </row>
    <row r="532" spans="1:23" ht="13.8">
      <c r="A532" s="4"/>
      <c r="B532" s="7">
        <f t="shared" si="123"/>
        <v>3</v>
      </c>
      <c r="C532" s="32">
        <f t="shared" si="117"/>
        <v>42751</v>
      </c>
      <c r="D532" s="31">
        <f t="shared" si="124"/>
        <v>524</v>
      </c>
      <c r="E532" s="115">
        <v>42751</v>
      </c>
      <c r="F532" s="27">
        <v>1.0593999999999999</v>
      </c>
      <c r="G532" s="27">
        <v>0.87807999999999997</v>
      </c>
      <c r="H532" s="27">
        <v>1.0709</v>
      </c>
      <c r="I532" s="162">
        <v>9.0557999999999996</v>
      </c>
      <c r="J532" s="162">
        <v>1.4172</v>
      </c>
      <c r="L532" s="101">
        <f t="shared" si="125"/>
        <v>6.3044198460031967E-3</v>
      </c>
      <c r="M532" s="101">
        <f t="shared" si="126"/>
        <v>-2.9653982815265665E-3</v>
      </c>
      <c r="N532" s="101">
        <f t="shared" si="127"/>
        <v>1.7726365606393609E-3</v>
      </c>
      <c r="O532" s="101">
        <f t="shared" si="128"/>
        <v>2.4290872272154118E-4</v>
      </c>
      <c r="P532" s="101">
        <f t="shared" si="129"/>
        <v>3.7327930091690113E-3</v>
      </c>
      <c r="R532" s="104">
        <f t="shared" si="118"/>
        <v>28912.123032617008</v>
      </c>
      <c r="S532" s="104">
        <f t="shared" si="119"/>
        <v>15040.39794288916</v>
      </c>
      <c r="T532" s="104">
        <f t="shared" si="120"/>
        <v>4241.482113989242</v>
      </c>
      <c r="U532" s="104">
        <f t="shared" si="121"/>
        <v>1110.8291944828261</v>
      </c>
      <c r="V532" s="104">
        <f t="shared" si="122"/>
        <v>-20675.577074114815</v>
      </c>
      <c r="W532" s="104">
        <f t="shared" si="130"/>
        <v>28629.255209863419</v>
      </c>
    </row>
    <row r="533" spans="1:23" ht="13.8">
      <c r="A533" s="4"/>
      <c r="B533" s="7">
        <f t="shared" si="123"/>
        <v>1</v>
      </c>
      <c r="C533" s="32">
        <f t="shared" si="117"/>
        <v>42752</v>
      </c>
      <c r="D533" s="31">
        <f t="shared" si="124"/>
        <v>525</v>
      </c>
      <c r="E533" s="115">
        <v>42752</v>
      </c>
      <c r="F533" s="27">
        <v>1.0684</v>
      </c>
      <c r="G533" s="27">
        <v>0.8679</v>
      </c>
      <c r="H533" s="27">
        <v>1.0711999999999999</v>
      </c>
      <c r="I533" s="162">
        <v>9.0359999999999996</v>
      </c>
      <c r="J533" s="162">
        <v>1.4161999999999999</v>
      </c>
      <c r="L533" s="101">
        <f t="shared" si="125"/>
        <v>-8.4594921253796068E-3</v>
      </c>
      <c r="M533" s="101">
        <f t="shared" si="126"/>
        <v>1.1661205007211954E-2</v>
      </c>
      <c r="N533" s="101">
        <f t="shared" si="127"/>
        <v>-2.8009897013338573E-4</v>
      </c>
      <c r="O533" s="101">
        <f t="shared" si="128"/>
        <v>2.1888378055437492E-3</v>
      </c>
      <c r="P533" s="101">
        <f t="shared" si="129"/>
        <v>7.0586577364335518E-4</v>
      </c>
      <c r="R533" s="104">
        <f t="shared" si="118"/>
        <v>-38795.3028346434</v>
      </c>
      <c r="S533" s="104">
        <f t="shared" si="119"/>
        <v>-59145.230134749494</v>
      </c>
      <c r="T533" s="104">
        <f t="shared" si="120"/>
        <v>-670.20775625831493</v>
      </c>
      <c r="U533" s="104">
        <f t="shared" si="121"/>
        <v>10009.623817309302</v>
      </c>
      <c r="V533" s="104">
        <f t="shared" si="122"/>
        <v>-3909.7218011002992</v>
      </c>
      <c r="W533" s="104">
        <f t="shared" si="130"/>
        <v>-92510.838709442207</v>
      </c>
    </row>
    <row r="534" spans="1:23" ht="13.8">
      <c r="A534" s="4"/>
      <c r="B534" s="7">
        <f t="shared" si="123"/>
        <v>1</v>
      </c>
      <c r="C534" s="32">
        <f t="shared" si="117"/>
        <v>42753</v>
      </c>
      <c r="D534" s="31">
        <f t="shared" si="124"/>
        <v>526</v>
      </c>
      <c r="E534" s="115">
        <v>42753</v>
      </c>
      <c r="F534" s="27">
        <v>1.0664</v>
      </c>
      <c r="G534" s="27">
        <v>0.86833000000000005</v>
      </c>
      <c r="H534" s="27">
        <v>1.0706</v>
      </c>
      <c r="I534" s="162">
        <v>9.0329999999999995</v>
      </c>
      <c r="J534" s="162">
        <v>1.4128000000000001</v>
      </c>
      <c r="L534" s="101">
        <f t="shared" si="125"/>
        <v>1.8737123713069861E-3</v>
      </c>
      <c r="M534" s="101">
        <f t="shared" si="126"/>
        <v>-4.9532609019735678E-4</v>
      </c>
      <c r="N534" s="101">
        <f t="shared" si="127"/>
        <v>5.6027641768185369E-4</v>
      </c>
      <c r="O534" s="101">
        <f t="shared" si="128"/>
        <v>3.3206043805043443E-4</v>
      </c>
      <c r="P534" s="101">
        <f t="shared" si="129"/>
        <v>2.4036773679779002E-3</v>
      </c>
      <c r="R534" s="104">
        <f t="shared" si="118"/>
        <v>8592.8608706649065</v>
      </c>
      <c r="S534" s="104">
        <f t="shared" si="119"/>
        <v>2512.276868329639</v>
      </c>
      <c r="T534" s="104">
        <f t="shared" si="120"/>
        <v>1340.6032896164677</v>
      </c>
      <c r="U534" s="104">
        <f t="shared" si="121"/>
        <v>1518.5227800239372</v>
      </c>
      <c r="V534" s="104">
        <f t="shared" si="122"/>
        <v>-13313.734932759124</v>
      </c>
      <c r="W534" s="104">
        <f t="shared" si="130"/>
        <v>650.52887587582518</v>
      </c>
    </row>
    <row r="535" spans="1:23" ht="13.8">
      <c r="A535" s="4"/>
      <c r="B535" s="7">
        <f t="shared" si="123"/>
        <v>1</v>
      </c>
      <c r="C535" s="32">
        <f t="shared" si="117"/>
        <v>42754</v>
      </c>
      <c r="D535" s="31">
        <f t="shared" si="124"/>
        <v>527</v>
      </c>
      <c r="E535" s="115">
        <v>42754</v>
      </c>
      <c r="F535" s="27">
        <v>1.0668</v>
      </c>
      <c r="G535" s="27">
        <v>0.86555000000000004</v>
      </c>
      <c r="H535" s="27">
        <v>1.0729</v>
      </c>
      <c r="I535" s="162">
        <v>9.0192999999999994</v>
      </c>
      <c r="J535" s="162">
        <v>1.4113</v>
      </c>
      <c r="L535" s="101">
        <f t="shared" si="125"/>
        <v>-3.7502344336020542E-4</v>
      </c>
      <c r="M535" s="101">
        <f t="shared" si="126"/>
        <v>3.2066837176579674E-3</v>
      </c>
      <c r="N535" s="101">
        <f t="shared" si="127"/>
        <v>-2.1460236834195809E-3</v>
      </c>
      <c r="O535" s="101">
        <f t="shared" si="128"/>
        <v>1.517812426130689E-3</v>
      </c>
      <c r="P535" s="101">
        <f t="shared" si="129"/>
        <v>1.0622854297342344E-3</v>
      </c>
      <c r="R535" s="104">
        <f t="shared" si="118"/>
        <v>-1719.860700809747</v>
      </c>
      <c r="S535" s="104">
        <f t="shared" si="119"/>
        <v>-16264.189364044109</v>
      </c>
      <c r="T535" s="104">
        <f t="shared" si="120"/>
        <v>-5134.9054123866235</v>
      </c>
      <c r="U535" s="104">
        <f t="shared" si="121"/>
        <v>6941.0037474346318</v>
      </c>
      <c r="V535" s="104">
        <f t="shared" si="122"/>
        <v>-5883.8955771803676</v>
      </c>
      <c r="W535" s="104">
        <f t="shared" si="130"/>
        <v>-22061.847306986212</v>
      </c>
    </row>
    <row r="536" spans="1:23" ht="13.8">
      <c r="A536" s="4"/>
      <c r="B536" s="7">
        <f t="shared" si="123"/>
        <v>1</v>
      </c>
      <c r="C536" s="32">
        <f t="shared" si="117"/>
        <v>42755</v>
      </c>
      <c r="D536" s="31">
        <f t="shared" si="124"/>
        <v>528</v>
      </c>
      <c r="E536" s="115">
        <v>42755</v>
      </c>
      <c r="F536" s="27">
        <v>1.0631999999999999</v>
      </c>
      <c r="G536" s="27">
        <v>0.86595</v>
      </c>
      <c r="H536" s="27">
        <v>1.0727</v>
      </c>
      <c r="I536" s="162">
        <v>8.9990000000000006</v>
      </c>
      <c r="J536" s="162">
        <v>1.4115</v>
      </c>
      <c r="L536" s="101">
        <f t="shared" si="125"/>
        <v>3.3802849088236911E-3</v>
      </c>
      <c r="M536" s="101">
        <f t="shared" si="126"/>
        <v>-4.6202715231367101E-4</v>
      </c>
      <c r="N536" s="101">
        <f t="shared" si="127"/>
        <v>1.8642803931688399E-4</v>
      </c>
      <c r="O536" s="101">
        <f t="shared" si="128"/>
        <v>2.2532656897640869E-3</v>
      </c>
      <c r="P536" s="101">
        <f t="shared" si="129"/>
        <v>-1.4170327358269209E-4</v>
      </c>
      <c r="R536" s="104">
        <f t="shared" si="118"/>
        <v>15502.015341057533</v>
      </c>
      <c r="S536" s="104">
        <f t="shared" si="119"/>
        <v>2343.3858023415796</v>
      </c>
      <c r="T536" s="104">
        <f t="shared" si="120"/>
        <v>446.07632036171185</v>
      </c>
      <c r="U536" s="104">
        <f t="shared" si="121"/>
        <v>10304.254549087316</v>
      </c>
      <c r="V536" s="104">
        <f t="shared" si="122"/>
        <v>784.88063694310097</v>
      </c>
      <c r="W536" s="104">
        <f t="shared" si="130"/>
        <v>29380.612649791241</v>
      </c>
    </row>
    <row r="537" spans="1:23" ht="13.8">
      <c r="A537" s="4"/>
      <c r="B537" s="7">
        <f t="shared" si="123"/>
        <v>3</v>
      </c>
      <c r="C537" s="32">
        <f t="shared" si="117"/>
        <v>42758</v>
      </c>
      <c r="D537" s="31">
        <f t="shared" si="124"/>
        <v>529</v>
      </c>
      <c r="E537" s="115">
        <v>42758</v>
      </c>
      <c r="F537" s="27">
        <v>1.0714999999999999</v>
      </c>
      <c r="G537" s="27">
        <v>0.86148000000000002</v>
      </c>
      <c r="H537" s="27">
        <v>1.0727</v>
      </c>
      <c r="I537" s="162">
        <v>8.9939999999999998</v>
      </c>
      <c r="J537" s="162">
        <v>1.4157</v>
      </c>
      <c r="L537" s="101">
        <f t="shared" si="125"/>
        <v>-7.7763075145960642E-3</v>
      </c>
      <c r="M537" s="101">
        <f t="shared" si="126"/>
        <v>5.1753297986602085E-3</v>
      </c>
      <c r="N537" s="101">
        <f t="shared" si="127"/>
        <v>0</v>
      </c>
      <c r="O537" s="101">
        <f t="shared" si="128"/>
        <v>5.557717032959751E-4</v>
      </c>
      <c r="P537" s="101">
        <f t="shared" si="129"/>
        <v>-2.9711397069074764E-3</v>
      </c>
      <c r="R537" s="104">
        <f t="shared" si="118"/>
        <v>-35662.212399131451</v>
      </c>
      <c r="S537" s="104">
        <f t="shared" si="119"/>
        <v>-26249.09447828741</v>
      </c>
      <c r="T537" s="104">
        <f t="shared" si="120"/>
        <v>0</v>
      </c>
      <c r="U537" s="104">
        <f t="shared" si="121"/>
        <v>2541.5614003962155</v>
      </c>
      <c r="V537" s="104">
        <f t="shared" si="122"/>
        <v>16456.853583157532</v>
      </c>
      <c r="W537" s="104">
        <f t="shared" si="130"/>
        <v>-42912.891893865104</v>
      </c>
    </row>
    <row r="538" spans="1:23" ht="13.8">
      <c r="A538" s="4"/>
      <c r="B538" s="7">
        <f t="shared" si="123"/>
        <v>1</v>
      </c>
      <c r="C538" s="32">
        <f t="shared" si="117"/>
        <v>42759</v>
      </c>
      <c r="D538" s="31">
        <f t="shared" si="124"/>
        <v>530</v>
      </c>
      <c r="E538" s="115">
        <v>42759</v>
      </c>
      <c r="F538" s="27">
        <v>1.0748</v>
      </c>
      <c r="G538" s="27">
        <v>0.86350000000000005</v>
      </c>
      <c r="H538" s="27">
        <v>1.0738000000000001</v>
      </c>
      <c r="I538" s="162">
        <v>8.9578000000000007</v>
      </c>
      <c r="J538" s="162">
        <v>1.4198</v>
      </c>
      <c r="L538" s="101">
        <f t="shared" si="125"/>
        <v>-3.0750618277045083E-3</v>
      </c>
      <c r="M538" s="101">
        <f t="shared" si="126"/>
        <v>-2.3420572103413063E-3</v>
      </c>
      <c r="N538" s="101">
        <f t="shared" si="127"/>
        <v>-1.0249243850856599E-3</v>
      </c>
      <c r="O538" s="101">
        <f t="shared" si="128"/>
        <v>4.0330272247908489E-3</v>
      </c>
      <c r="P538" s="101">
        <f t="shared" si="129"/>
        <v>-2.8919082048339696E-3</v>
      </c>
      <c r="R538" s="104">
        <f t="shared" si="118"/>
        <v>-14102.259695134489</v>
      </c>
      <c r="S538" s="104">
        <f t="shared" si="119"/>
        <v>11878.833500372933</v>
      </c>
      <c r="T538" s="104">
        <f t="shared" si="120"/>
        <v>-2452.3912820371288</v>
      </c>
      <c r="U538" s="104">
        <f t="shared" si="121"/>
        <v>18443.159773135802</v>
      </c>
      <c r="V538" s="104">
        <f t="shared" si="122"/>
        <v>16017.998006704509</v>
      </c>
      <c r="W538" s="104">
        <f t="shared" si="130"/>
        <v>29785.340303041623</v>
      </c>
    </row>
    <row r="539" spans="1:23" ht="13.8">
      <c r="A539" s="4"/>
      <c r="B539" s="7">
        <f t="shared" si="123"/>
        <v>1</v>
      </c>
      <c r="C539" s="32">
        <f t="shared" si="117"/>
        <v>42760</v>
      </c>
      <c r="D539" s="31">
        <f t="shared" si="124"/>
        <v>531</v>
      </c>
      <c r="E539" s="115">
        <v>42760</v>
      </c>
      <c r="F539" s="27">
        <v>1.0743</v>
      </c>
      <c r="G539" s="27">
        <v>0.85323000000000004</v>
      </c>
      <c r="H539" s="27">
        <v>1.0731999999999999</v>
      </c>
      <c r="I539" s="162">
        <v>8.9452999999999996</v>
      </c>
      <c r="J539" s="162">
        <v>1.4213</v>
      </c>
      <c r="L539" s="101">
        <f t="shared" si="125"/>
        <v>4.6531106883929705E-4</v>
      </c>
      <c r="M539" s="101">
        <f t="shared" si="126"/>
        <v>1.1964749863674875E-2</v>
      </c>
      <c r="N539" s="101">
        <f t="shared" si="127"/>
        <v>5.589194370001604E-4</v>
      </c>
      <c r="O539" s="101">
        <f t="shared" si="128"/>
        <v>1.3964064358909765E-3</v>
      </c>
      <c r="P539" s="101">
        <f t="shared" si="129"/>
        <v>-1.0559291396806043E-3</v>
      </c>
      <c r="R539" s="104">
        <f t="shared" si="118"/>
        <v>2133.9205191496153</v>
      </c>
      <c r="S539" s="104">
        <f t="shared" si="119"/>
        <v>-60684.7991913449</v>
      </c>
      <c r="T539" s="104">
        <f t="shared" si="120"/>
        <v>1337.3563695098694</v>
      </c>
      <c r="U539" s="104">
        <f t="shared" si="121"/>
        <v>6385.8103528443189</v>
      </c>
      <c r="V539" s="104">
        <f t="shared" si="122"/>
        <v>5848.6887053858572</v>
      </c>
      <c r="W539" s="104">
        <f t="shared" si="130"/>
        <v>-44979.023244455238</v>
      </c>
    </row>
    <row r="540" spans="1:23" ht="13.8">
      <c r="A540" s="4"/>
      <c r="B540" s="7">
        <f t="shared" si="123"/>
        <v>1</v>
      </c>
      <c r="C540" s="32">
        <f t="shared" si="117"/>
        <v>42761</v>
      </c>
      <c r="D540" s="31">
        <f t="shared" si="124"/>
        <v>532</v>
      </c>
      <c r="E540" s="115">
        <v>42761</v>
      </c>
      <c r="F540" s="27">
        <v>1.07</v>
      </c>
      <c r="G540" s="27">
        <v>0.85143000000000002</v>
      </c>
      <c r="H540" s="27">
        <v>1.0692999999999999</v>
      </c>
      <c r="I540" s="162">
        <v>8.9215</v>
      </c>
      <c r="J540" s="162">
        <v>1.4205000000000001</v>
      </c>
      <c r="L540" s="101">
        <f t="shared" si="125"/>
        <v>4.0106382165447886E-3</v>
      </c>
      <c r="M540" s="101">
        <f t="shared" si="126"/>
        <v>2.11185886803488E-3</v>
      </c>
      <c r="N540" s="101">
        <f t="shared" si="127"/>
        <v>3.6406107888580889E-3</v>
      </c>
      <c r="O540" s="101">
        <f t="shared" si="128"/>
        <v>2.6641607984874056E-3</v>
      </c>
      <c r="P540" s="101">
        <f t="shared" si="129"/>
        <v>5.6302345072342479E-4</v>
      </c>
      <c r="R540" s="104">
        <f t="shared" si="118"/>
        <v>18392.820971396926</v>
      </c>
      <c r="S540" s="104">
        <f t="shared" si="119"/>
        <v>-10711.275437211276</v>
      </c>
      <c r="T540" s="104">
        <f t="shared" si="120"/>
        <v>8711.0837538904889</v>
      </c>
      <c r="U540" s="104">
        <f t="shared" si="121"/>
        <v>12183.29074641355</v>
      </c>
      <c r="V540" s="104">
        <f t="shared" si="122"/>
        <v>-3118.5320807696535</v>
      </c>
      <c r="W540" s="104">
        <f t="shared" si="130"/>
        <v>25457.387953720034</v>
      </c>
    </row>
    <row r="541" spans="1:23" ht="13.8">
      <c r="A541" s="4"/>
      <c r="B541" s="7">
        <f t="shared" si="123"/>
        <v>1</v>
      </c>
      <c r="C541" s="32">
        <f t="shared" si="117"/>
        <v>42762</v>
      </c>
      <c r="D541" s="31">
        <f t="shared" si="124"/>
        <v>533</v>
      </c>
      <c r="E541" s="115">
        <v>42762</v>
      </c>
      <c r="F541" s="27">
        <v>1.0681</v>
      </c>
      <c r="G541" s="27">
        <v>0.85170000000000001</v>
      </c>
      <c r="H541" s="27">
        <v>1.0689</v>
      </c>
      <c r="I541" s="162">
        <v>8.9190000000000005</v>
      </c>
      <c r="J541" s="162">
        <v>1.4169</v>
      </c>
      <c r="L541" s="101">
        <f t="shared" si="125"/>
        <v>1.7772793603020049E-3</v>
      </c>
      <c r="M541" s="101">
        <f t="shared" si="126"/>
        <v>-3.1706329201163777E-4</v>
      </c>
      <c r="N541" s="101">
        <f t="shared" si="127"/>
        <v>3.7414648271092441E-4</v>
      </c>
      <c r="O541" s="101">
        <f t="shared" si="128"/>
        <v>2.802612052760381E-4</v>
      </c>
      <c r="P541" s="101">
        <f t="shared" si="129"/>
        <v>2.5375357240614992E-3</v>
      </c>
      <c r="R541" s="104">
        <f t="shared" si="118"/>
        <v>8150.6182620370437</v>
      </c>
      <c r="S541" s="104">
        <f t="shared" si="119"/>
        <v>1608.1340960656989</v>
      </c>
      <c r="T541" s="104">
        <f t="shared" si="120"/>
        <v>895.2402594347875</v>
      </c>
      <c r="U541" s="104">
        <f t="shared" si="121"/>
        <v>1281.643266711555</v>
      </c>
      <c r="V541" s="104">
        <f t="shared" si="122"/>
        <v>-14055.163335411666</v>
      </c>
      <c r="W541" s="104">
        <f t="shared" si="130"/>
        <v>-2119.5274511625812</v>
      </c>
    </row>
    <row r="542" spans="1:23" ht="13.8">
      <c r="A542" s="4"/>
      <c r="B542" s="7">
        <f t="shared" si="123"/>
        <v>3</v>
      </c>
      <c r="C542" s="32">
        <f t="shared" si="117"/>
        <v>42765</v>
      </c>
      <c r="D542" s="31">
        <f t="shared" si="124"/>
        <v>534</v>
      </c>
      <c r="E542" s="115">
        <v>42765</v>
      </c>
      <c r="F542" s="27">
        <v>1.0629999999999999</v>
      </c>
      <c r="G542" s="27">
        <v>0.84935000000000005</v>
      </c>
      <c r="H542" s="27">
        <v>1.0669</v>
      </c>
      <c r="I542" s="162">
        <v>8.8757999999999999</v>
      </c>
      <c r="J542" s="162">
        <v>1.4109</v>
      </c>
      <c r="L542" s="101">
        <f t="shared" si="125"/>
        <v>4.7862697537019317E-3</v>
      </c>
      <c r="M542" s="101">
        <f t="shared" si="126"/>
        <v>2.7630010817151366E-3</v>
      </c>
      <c r="N542" s="101">
        <f t="shared" si="127"/>
        <v>1.8728350824844403E-3</v>
      </c>
      <c r="O542" s="101">
        <f t="shared" si="128"/>
        <v>4.8553605399623591E-3</v>
      </c>
      <c r="P542" s="101">
        <f t="shared" si="129"/>
        <v>4.2435879510691332E-3</v>
      </c>
      <c r="R542" s="104">
        <f t="shared" si="118"/>
        <v>21949.873797515735</v>
      </c>
      <c r="S542" s="104">
        <f t="shared" si="119"/>
        <v>-14013.846316871741</v>
      </c>
      <c r="T542" s="104">
        <f t="shared" si="120"/>
        <v>4481.2324653533014</v>
      </c>
      <c r="U542" s="104">
        <f t="shared" si="121"/>
        <v>22203.715770688512</v>
      </c>
      <c r="V542" s="104">
        <f t="shared" si="122"/>
        <v>-23504.820529185214</v>
      </c>
      <c r="W542" s="104">
        <f t="shared" si="130"/>
        <v>11116.15518750059</v>
      </c>
    </row>
    <row r="543" spans="1:23" ht="13.8">
      <c r="A543" s="4"/>
      <c r="B543" s="7">
        <f t="shared" si="123"/>
        <v>1</v>
      </c>
      <c r="C543" s="32">
        <f t="shared" si="117"/>
        <v>42766</v>
      </c>
      <c r="D543" s="31">
        <f t="shared" si="124"/>
        <v>535</v>
      </c>
      <c r="E543" s="115">
        <v>42766</v>
      </c>
      <c r="F543" s="27">
        <v>1.0754999999999999</v>
      </c>
      <c r="G543" s="27">
        <v>0.86104999999999998</v>
      </c>
      <c r="H543" s="27">
        <v>1.0668</v>
      </c>
      <c r="I543" s="162">
        <v>8.8879999999999999</v>
      </c>
      <c r="J543" s="162">
        <v>1.4198</v>
      </c>
      <c r="L543" s="101">
        <f t="shared" si="125"/>
        <v>-1.1690570365836749E-2</v>
      </c>
      <c r="M543" s="101">
        <f t="shared" si="126"/>
        <v>-1.3681223685588325E-2</v>
      </c>
      <c r="N543" s="101">
        <f t="shared" si="127"/>
        <v>9.3733889556352142E-5</v>
      </c>
      <c r="O543" s="101">
        <f t="shared" si="128"/>
        <v>-1.3735801932208158E-3</v>
      </c>
      <c r="P543" s="101">
        <f t="shared" si="129"/>
        <v>-6.2882179861734151E-3</v>
      </c>
      <c r="R543" s="104">
        <f t="shared" si="118"/>
        <v>-53613.055125575011</v>
      </c>
      <c r="S543" s="104">
        <f t="shared" si="119"/>
        <v>69390.695293382174</v>
      </c>
      <c r="T543" s="104">
        <f t="shared" si="120"/>
        <v>224.28208063389678</v>
      </c>
      <c r="U543" s="104">
        <f t="shared" si="121"/>
        <v>-6281.4252304235351</v>
      </c>
      <c r="V543" s="104">
        <f t="shared" si="122"/>
        <v>34829.82723998047</v>
      </c>
      <c r="W543" s="104">
        <f t="shared" si="130"/>
        <v>44550.324257998</v>
      </c>
    </row>
    <row r="544" spans="1:23" ht="13.8">
      <c r="A544" s="4"/>
      <c r="B544" s="7">
        <f t="shared" si="123"/>
        <v>1</v>
      </c>
      <c r="C544" s="32">
        <f t="shared" si="117"/>
        <v>42767</v>
      </c>
      <c r="D544" s="31">
        <f t="shared" si="124"/>
        <v>536</v>
      </c>
      <c r="E544" s="115">
        <v>42767</v>
      </c>
      <c r="F544" s="27">
        <v>1.079</v>
      </c>
      <c r="G544" s="27">
        <v>0.85418000000000005</v>
      </c>
      <c r="H544" s="27">
        <v>1.0680000000000001</v>
      </c>
      <c r="I544" s="162">
        <v>8.8829999999999991</v>
      </c>
      <c r="J544" s="162">
        <v>1.4225000000000001</v>
      </c>
      <c r="L544" s="101">
        <f t="shared" si="125"/>
        <v>-3.2490165503499427E-3</v>
      </c>
      <c r="M544" s="101">
        <f t="shared" si="126"/>
        <v>8.0106303380877864E-3</v>
      </c>
      <c r="N544" s="101">
        <f t="shared" si="127"/>
        <v>-1.1242272122809914E-3</v>
      </c>
      <c r="O544" s="101">
        <f t="shared" si="128"/>
        <v>5.627145497650054E-4</v>
      </c>
      <c r="P544" s="101">
        <f t="shared" si="129"/>
        <v>-1.8998703952006039E-3</v>
      </c>
      <c r="R544" s="104">
        <f t="shared" si="118"/>
        <v>-14900.017532664624</v>
      </c>
      <c r="S544" s="104">
        <f t="shared" si="119"/>
        <v>-40629.64115437377</v>
      </c>
      <c r="T544" s="104">
        <f t="shared" si="120"/>
        <v>-2689.998457004594</v>
      </c>
      <c r="U544" s="104">
        <f t="shared" si="121"/>
        <v>2573.3112546797602</v>
      </c>
      <c r="V544" s="104">
        <f t="shared" si="122"/>
        <v>10523.197158350797</v>
      </c>
      <c r="W544" s="104">
        <f t="shared" si="130"/>
        <v>-45123.148731012421</v>
      </c>
    </row>
    <row r="545" spans="1:23" ht="13.8">
      <c r="A545" s="4"/>
      <c r="B545" s="7">
        <f t="shared" si="123"/>
        <v>1</v>
      </c>
      <c r="C545" s="32">
        <f t="shared" si="117"/>
        <v>42768</v>
      </c>
      <c r="D545" s="31">
        <f t="shared" si="124"/>
        <v>537</v>
      </c>
      <c r="E545" s="115">
        <v>42768</v>
      </c>
      <c r="F545" s="27">
        <v>1.0808</v>
      </c>
      <c r="G545" s="27">
        <v>0.86068</v>
      </c>
      <c r="H545" s="27">
        <v>1.069</v>
      </c>
      <c r="I545" s="162">
        <v>8.8574999999999999</v>
      </c>
      <c r="J545" s="162">
        <v>1.4059999999999999</v>
      </c>
      <c r="L545" s="101">
        <f t="shared" si="125"/>
        <v>-1.6668213878544317E-3</v>
      </c>
      <c r="M545" s="101">
        <f t="shared" si="126"/>
        <v>-7.5808300724297213E-3</v>
      </c>
      <c r="N545" s="101">
        <f t="shared" si="127"/>
        <v>-9.3589150490498035E-4</v>
      </c>
      <c r="O545" s="101">
        <f t="shared" si="128"/>
        <v>2.8747800300738808E-3</v>
      </c>
      <c r="P545" s="101">
        <f t="shared" si="129"/>
        <v>1.1667093629875971E-2</v>
      </c>
      <c r="R545" s="104">
        <f t="shared" si="118"/>
        <v>-7644.0570609516999</v>
      </c>
      <c r="S545" s="104">
        <f t="shared" si="119"/>
        <v>38449.709011117462</v>
      </c>
      <c r="T545" s="104">
        <f t="shared" si="120"/>
        <v>-2239.3575574550887</v>
      </c>
      <c r="U545" s="104">
        <f t="shared" si="121"/>
        <v>13146.459086951074</v>
      </c>
      <c r="V545" s="104">
        <f t="shared" si="122"/>
        <v>-64622.895773456112</v>
      </c>
      <c r="W545" s="104">
        <f t="shared" si="130"/>
        <v>-22910.142293794364</v>
      </c>
    </row>
    <row r="546" spans="1:23" ht="13.8">
      <c r="A546" s="4"/>
      <c r="B546" s="7">
        <f t="shared" si="123"/>
        <v>1</v>
      </c>
      <c r="C546" s="32">
        <f t="shared" si="117"/>
        <v>42769</v>
      </c>
      <c r="D546" s="31">
        <f t="shared" si="124"/>
        <v>538</v>
      </c>
      <c r="E546" s="115">
        <v>42769</v>
      </c>
      <c r="F546" s="27">
        <v>1.0741000000000001</v>
      </c>
      <c r="G546" s="27">
        <v>0.86012999999999995</v>
      </c>
      <c r="H546" s="27">
        <v>1.0694999999999999</v>
      </c>
      <c r="I546" s="162">
        <v>8.8567999999999998</v>
      </c>
      <c r="J546" s="162">
        <v>1.4056999999999999</v>
      </c>
      <c r="L546" s="101">
        <f t="shared" si="125"/>
        <v>6.218406041987647E-3</v>
      </c>
      <c r="M546" s="101">
        <f t="shared" si="126"/>
        <v>6.3923387094276887E-4</v>
      </c>
      <c r="N546" s="101">
        <f t="shared" si="127"/>
        <v>-4.6761749741499144E-4</v>
      </c>
      <c r="O546" s="101">
        <f t="shared" si="128"/>
        <v>7.9032194370052305E-5</v>
      </c>
      <c r="P546" s="101">
        <f t="shared" si="129"/>
        <v>2.1339403289006448E-4</v>
      </c>
      <c r="R546" s="104">
        <f t="shared" si="118"/>
        <v>28517.66299585763</v>
      </c>
      <c r="S546" s="104">
        <f t="shared" si="119"/>
        <v>-3242.1721754702389</v>
      </c>
      <c r="T546" s="104">
        <f t="shared" si="120"/>
        <v>-1118.8933453785473</v>
      </c>
      <c r="U546" s="104">
        <f t="shared" si="121"/>
        <v>361.41669935391747</v>
      </c>
      <c r="V546" s="104">
        <f t="shared" si="122"/>
        <v>-1181.9687733386863</v>
      </c>
      <c r="W546" s="104">
        <f t="shared" si="130"/>
        <v>23336.045401024079</v>
      </c>
    </row>
    <row r="547" spans="1:23" ht="13.8">
      <c r="A547" s="4"/>
      <c r="B547" s="7">
        <f t="shared" si="123"/>
        <v>3</v>
      </c>
      <c r="C547" s="32">
        <f t="shared" si="117"/>
        <v>42772</v>
      </c>
      <c r="D547" s="31">
        <f t="shared" si="124"/>
        <v>539</v>
      </c>
      <c r="E547" s="115">
        <v>42772</v>
      </c>
      <c r="F547" s="27">
        <v>1.0711999999999999</v>
      </c>
      <c r="G547" s="27">
        <v>0.85950000000000004</v>
      </c>
      <c r="H547" s="27">
        <v>1.0669999999999999</v>
      </c>
      <c r="I547" s="162">
        <v>8.8460000000000001</v>
      </c>
      <c r="J547" s="162">
        <v>1.4006000000000001</v>
      </c>
      <c r="L547" s="101">
        <f t="shared" si="125"/>
        <v>2.7035862270387663E-3</v>
      </c>
      <c r="M547" s="101">
        <f t="shared" si="126"/>
        <v>7.3271579140359044E-4</v>
      </c>
      <c r="N547" s="101">
        <f t="shared" si="127"/>
        <v>2.3402772207068638E-3</v>
      </c>
      <c r="O547" s="101">
        <f t="shared" si="128"/>
        <v>1.2201461169849819E-3</v>
      </c>
      <c r="P547" s="101">
        <f t="shared" si="129"/>
        <v>3.6346831163027466E-3</v>
      </c>
      <c r="R547" s="104">
        <f t="shared" si="118"/>
        <v>12398.669431095817</v>
      </c>
      <c r="S547" s="104">
        <f t="shared" si="119"/>
        <v>-3716.3092561299291</v>
      </c>
      <c r="T547" s="104">
        <f t="shared" si="120"/>
        <v>5599.7062194319078</v>
      </c>
      <c r="U547" s="104">
        <f t="shared" si="121"/>
        <v>5579.7663957729128</v>
      </c>
      <c r="V547" s="104">
        <f t="shared" si="122"/>
        <v>-20132.155928954351</v>
      </c>
      <c r="W547" s="104">
        <f t="shared" si="130"/>
        <v>-270.32313878364221</v>
      </c>
    </row>
    <row r="548" spans="1:23" ht="13.8">
      <c r="A548" s="4"/>
      <c r="B548" s="7">
        <f t="shared" si="123"/>
        <v>1</v>
      </c>
      <c r="C548" s="32">
        <f t="shared" si="117"/>
        <v>42773</v>
      </c>
      <c r="D548" s="31">
        <f t="shared" si="124"/>
        <v>540</v>
      </c>
      <c r="E548" s="115">
        <v>42773</v>
      </c>
      <c r="F548" s="27">
        <v>1.0674999999999999</v>
      </c>
      <c r="G548" s="27">
        <v>0.86329999999999996</v>
      </c>
      <c r="H548" s="27">
        <v>1.0658000000000001</v>
      </c>
      <c r="I548" s="162">
        <v>8.8838000000000008</v>
      </c>
      <c r="J548" s="162">
        <v>1.4014</v>
      </c>
      <c r="L548" s="101">
        <f t="shared" si="125"/>
        <v>3.4600492741830827E-3</v>
      </c>
      <c r="M548" s="101">
        <f t="shared" si="126"/>
        <v>-4.4114304185729454E-3</v>
      </c>
      <c r="N548" s="101">
        <f t="shared" si="127"/>
        <v>1.125281439071402E-3</v>
      </c>
      <c r="O548" s="101">
        <f t="shared" si="128"/>
        <v>-4.2640139508286047E-3</v>
      </c>
      <c r="P548" s="101">
        <f t="shared" si="129"/>
        <v>-5.7102071501609558E-4</v>
      </c>
      <c r="R548" s="104">
        <f t="shared" si="118"/>
        <v>15867.815398988538</v>
      </c>
      <c r="S548" s="104">
        <f t="shared" si="119"/>
        <v>22374.623134450205</v>
      </c>
      <c r="T548" s="104">
        <f t="shared" si="120"/>
        <v>2692.5209617158825</v>
      </c>
      <c r="U548" s="104">
        <f t="shared" si="121"/>
        <v>-19499.46930350571</v>
      </c>
      <c r="V548" s="104">
        <f t="shared" si="122"/>
        <v>3162.8281491182147</v>
      </c>
      <c r="W548" s="104">
        <f t="shared" si="130"/>
        <v>24598.318340767128</v>
      </c>
    </row>
    <row r="549" spans="1:23" ht="13.8">
      <c r="A549" s="4"/>
      <c r="B549" s="7">
        <f t="shared" si="123"/>
        <v>1</v>
      </c>
      <c r="C549" s="32">
        <f t="shared" si="117"/>
        <v>42774</v>
      </c>
      <c r="D549" s="31">
        <f t="shared" si="124"/>
        <v>541</v>
      </c>
      <c r="E549" s="115">
        <v>42774</v>
      </c>
      <c r="F549" s="27">
        <v>1.0665</v>
      </c>
      <c r="G549" s="27">
        <v>0.85314999999999996</v>
      </c>
      <c r="H549" s="27">
        <v>1.0637000000000001</v>
      </c>
      <c r="I549" s="162">
        <v>8.8834999999999997</v>
      </c>
      <c r="J549" s="162">
        <v>1.3959999999999999</v>
      </c>
      <c r="L549" s="101">
        <f t="shared" si="125"/>
        <v>9.3720719137417607E-4</v>
      </c>
      <c r="M549" s="101">
        <f t="shared" si="126"/>
        <v>1.1826873268203081E-2</v>
      </c>
      <c r="N549" s="101">
        <f t="shared" si="127"/>
        <v>1.9722946050627207E-3</v>
      </c>
      <c r="O549" s="101">
        <f t="shared" si="128"/>
        <v>3.3769903139917108E-5</v>
      </c>
      <c r="P549" s="101">
        <f t="shared" si="129"/>
        <v>3.8607326141157148E-3</v>
      </c>
      <c r="R549" s="104">
        <f t="shared" si="118"/>
        <v>4298.0401505527961</v>
      </c>
      <c r="S549" s="104">
        <f t="shared" si="119"/>
        <v>-59985.493848172249</v>
      </c>
      <c r="T549" s="104">
        <f t="shared" si="120"/>
        <v>4719.2145737272413</v>
      </c>
      <c r="U549" s="104">
        <f t="shared" si="121"/>
        <v>154.43082439521865</v>
      </c>
      <c r="V549" s="104">
        <f t="shared" si="122"/>
        <v>-21384.22209043632</v>
      </c>
      <c r="W549" s="104">
        <f t="shared" si="130"/>
        <v>-72198.030389933308</v>
      </c>
    </row>
    <row r="550" spans="1:23" ht="13.8">
      <c r="A550" s="4"/>
      <c r="B550" s="7">
        <f t="shared" si="123"/>
        <v>1</v>
      </c>
      <c r="C550" s="32">
        <f t="shared" si="117"/>
        <v>42775</v>
      </c>
      <c r="D550" s="31">
        <f t="shared" si="124"/>
        <v>542</v>
      </c>
      <c r="E550" s="115">
        <v>42775</v>
      </c>
      <c r="F550" s="27">
        <v>1.0691999999999999</v>
      </c>
      <c r="G550" s="27">
        <v>0.85089999999999999</v>
      </c>
      <c r="H550" s="27">
        <v>1.0671999999999999</v>
      </c>
      <c r="I550" s="162">
        <v>8.8859999999999992</v>
      </c>
      <c r="J550" s="162">
        <v>1.3965000000000001</v>
      </c>
      <c r="L550" s="101">
        <f t="shared" si="125"/>
        <v>-2.5284463533586377E-3</v>
      </c>
      <c r="M550" s="101">
        <f t="shared" si="126"/>
        <v>2.640769117762138E-3</v>
      </c>
      <c r="N550" s="101">
        <f t="shared" si="127"/>
        <v>-3.2849999037399525E-3</v>
      </c>
      <c r="O550" s="101">
        <f t="shared" si="128"/>
        <v>-2.8138101989295575E-4</v>
      </c>
      <c r="P550" s="101">
        <f t="shared" si="129"/>
        <v>-3.5810206291380498E-4</v>
      </c>
      <c r="R550" s="104">
        <f t="shared" si="118"/>
        <v>-11595.476480840913</v>
      </c>
      <c r="S550" s="104">
        <f t="shared" si="119"/>
        <v>-13393.890005894324</v>
      </c>
      <c r="T550" s="104">
        <f t="shared" si="120"/>
        <v>-7860.1946081625938</v>
      </c>
      <c r="U550" s="104">
        <f t="shared" si="121"/>
        <v>-1286.7642140161388</v>
      </c>
      <c r="V550" s="104">
        <f t="shared" si="122"/>
        <v>1983.4924636826158</v>
      </c>
      <c r="W550" s="104">
        <f t="shared" si="130"/>
        <v>-32152.832845231354</v>
      </c>
    </row>
    <row r="551" spans="1:23" ht="13.8">
      <c r="A551" s="4"/>
      <c r="B551" s="7">
        <f t="shared" si="123"/>
        <v>1</v>
      </c>
      <c r="C551" s="32">
        <f t="shared" si="117"/>
        <v>42776</v>
      </c>
      <c r="D551" s="31">
        <f t="shared" si="124"/>
        <v>543</v>
      </c>
      <c r="E551" s="115">
        <v>42776</v>
      </c>
      <c r="F551" s="27">
        <v>1.0629</v>
      </c>
      <c r="G551" s="27">
        <v>0.85289999999999999</v>
      </c>
      <c r="H551" s="27">
        <v>1.0669</v>
      </c>
      <c r="I551" s="162">
        <v>8.9064999999999994</v>
      </c>
      <c r="J551" s="162">
        <v>1.3905000000000001</v>
      </c>
      <c r="L551" s="101">
        <f t="shared" si="125"/>
        <v>5.9096837252280007E-3</v>
      </c>
      <c r="M551" s="101">
        <f t="shared" si="126"/>
        <v>-2.3476944695521489E-3</v>
      </c>
      <c r="N551" s="101">
        <f t="shared" si="127"/>
        <v>2.811489639436771E-4</v>
      </c>
      <c r="O551" s="101">
        <f t="shared" si="128"/>
        <v>-2.3043427366858577E-3</v>
      </c>
      <c r="P551" s="101">
        <f t="shared" si="129"/>
        <v>4.3057117112120132E-3</v>
      </c>
      <c r="R551" s="104">
        <f t="shared" si="118"/>
        <v>27101.859825526557</v>
      </c>
      <c r="S551" s="104">
        <f t="shared" si="119"/>
        <v>11907.425484918984</v>
      </c>
      <c r="T551" s="104">
        <f t="shared" si="120"/>
        <v>672.72013249213455</v>
      </c>
      <c r="U551" s="104">
        <f t="shared" si="121"/>
        <v>-10537.831483883989</v>
      </c>
      <c r="V551" s="104">
        <f t="shared" si="122"/>
        <v>-23848.917988597754</v>
      </c>
      <c r="W551" s="104">
        <f t="shared" si="130"/>
        <v>5295.2559704559353</v>
      </c>
    </row>
    <row r="552" spans="1:23" ht="13.8">
      <c r="A552" s="4"/>
      <c r="B552" s="7">
        <f t="shared" si="123"/>
        <v>3</v>
      </c>
      <c r="C552" s="32">
        <f t="shared" si="117"/>
        <v>42779</v>
      </c>
      <c r="D552" s="31">
        <f t="shared" si="124"/>
        <v>544</v>
      </c>
      <c r="E552" s="115">
        <v>42779</v>
      </c>
      <c r="F552" s="27">
        <v>1.0629</v>
      </c>
      <c r="G552" s="27">
        <v>0.84889999999999999</v>
      </c>
      <c r="H552" s="27">
        <v>1.0672999999999999</v>
      </c>
      <c r="I552" s="162">
        <v>8.9017999999999997</v>
      </c>
      <c r="J552" s="162">
        <v>1.3867</v>
      </c>
      <c r="L552" s="101">
        <f t="shared" si="125"/>
        <v>0</v>
      </c>
      <c r="M552" s="101">
        <f t="shared" si="126"/>
        <v>4.7009135811416662E-3</v>
      </c>
      <c r="N552" s="101">
        <f t="shared" si="127"/>
        <v>-3.7484772250366246E-4</v>
      </c>
      <c r="O552" s="101">
        <f t="shared" si="128"/>
        <v>5.2784377050312241E-4</v>
      </c>
      <c r="P552" s="101">
        <f t="shared" si="129"/>
        <v>2.7365709142011035E-3</v>
      </c>
      <c r="R552" s="104">
        <f t="shared" si="118"/>
        <v>0</v>
      </c>
      <c r="S552" s="104">
        <f t="shared" si="119"/>
        <v>-23842.871763959174</v>
      </c>
      <c r="T552" s="104">
        <f t="shared" si="120"/>
        <v>-896.91815331589032</v>
      </c>
      <c r="U552" s="104">
        <f t="shared" si="121"/>
        <v>2413.846089310337</v>
      </c>
      <c r="V552" s="104">
        <f t="shared" si="122"/>
        <v>-15157.599876651491</v>
      </c>
      <c r="W552" s="104">
        <f t="shared" si="130"/>
        <v>-37483.543704616219</v>
      </c>
    </row>
    <row r="553" spans="1:23" ht="13.8">
      <c r="A553" s="4"/>
      <c r="B553" s="7">
        <f t="shared" si="123"/>
        <v>1</v>
      </c>
      <c r="C553" s="32">
        <f t="shared" si="117"/>
        <v>42780</v>
      </c>
      <c r="D553" s="31">
        <f t="shared" si="124"/>
        <v>545</v>
      </c>
      <c r="E553" s="115">
        <v>42780</v>
      </c>
      <c r="F553" s="27">
        <v>1.0623</v>
      </c>
      <c r="G553" s="27">
        <v>0.85097999999999996</v>
      </c>
      <c r="H553" s="27">
        <v>1.0659000000000001</v>
      </c>
      <c r="I553" s="162">
        <v>8.8789999999999996</v>
      </c>
      <c r="J553" s="162">
        <v>1.3813</v>
      </c>
      <c r="L553" s="101">
        <f t="shared" si="125"/>
        <v>5.6465275356827626E-4</v>
      </c>
      <c r="M553" s="101">
        <f t="shared" si="126"/>
        <v>-2.4472327906490941E-3</v>
      </c>
      <c r="N553" s="101">
        <f t="shared" si="127"/>
        <v>1.3125822248280627E-3</v>
      </c>
      <c r="O553" s="101">
        <f t="shared" si="128"/>
        <v>2.5645654297096984E-3</v>
      </c>
      <c r="P553" s="101">
        <f t="shared" si="129"/>
        <v>3.9017390539044694E-3</v>
      </c>
      <c r="R553" s="104">
        <f t="shared" si="118"/>
        <v>2589.5023302138907</v>
      </c>
      <c r="S553" s="104">
        <f t="shared" si="119"/>
        <v>12412.280420996723</v>
      </c>
      <c r="T553" s="104">
        <f t="shared" si="120"/>
        <v>3140.6855490673183</v>
      </c>
      <c r="U553" s="104">
        <f t="shared" si="121"/>
        <v>11727.838006660004</v>
      </c>
      <c r="V553" s="104">
        <f t="shared" si="122"/>
        <v>-21611.352768270553</v>
      </c>
      <c r="W553" s="104">
        <f t="shared" si="130"/>
        <v>8258.9535386673815</v>
      </c>
    </row>
    <row r="554" spans="1:23" ht="13.8">
      <c r="A554" s="4"/>
      <c r="B554" s="7">
        <f t="shared" si="123"/>
        <v>1</v>
      </c>
      <c r="C554" s="32">
        <f t="shared" si="117"/>
        <v>42781</v>
      </c>
      <c r="D554" s="31">
        <f t="shared" si="124"/>
        <v>546</v>
      </c>
      <c r="E554" s="115">
        <v>42781</v>
      </c>
      <c r="F554" s="27">
        <v>1.0555000000000001</v>
      </c>
      <c r="G554" s="27">
        <v>0.84997999999999996</v>
      </c>
      <c r="H554" s="27">
        <v>1.0651999999999999</v>
      </c>
      <c r="I554" s="162">
        <v>8.8522999999999996</v>
      </c>
      <c r="J554" s="162">
        <v>1.3761000000000001</v>
      </c>
      <c r="L554" s="101">
        <f t="shared" si="125"/>
        <v>6.4217804975924293E-3</v>
      </c>
      <c r="M554" s="101">
        <f t="shared" si="126"/>
        <v>1.1758067387947181E-3</v>
      </c>
      <c r="N554" s="101">
        <f t="shared" si="127"/>
        <v>6.5693775531416323E-4</v>
      </c>
      <c r="O554" s="101">
        <f t="shared" si="128"/>
        <v>3.0116257894797355E-3</v>
      </c>
      <c r="P554" s="101">
        <f t="shared" si="129"/>
        <v>3.7716734346780849E-3</v>
      </c>
      <c r="R554" s="104">
        <f t="shared" si="118"/>
        <v>29450.339978953023</v>
      </c>
      <c r="S554" s="104">
        <f t="shared" si="119"/>
        <v>-5963.6512793483444</v>
      </c>
      <c r="T554" s="104">
        <f t="shared" si="120"/>
        <v>1571.890031515687</v>
      </c>
      <c r="U554" s="104">
        <f t="shared" si="121"/>
        <v>13772.259029357652</v>
      </c>
      <c r="V554" s="104">
        <f t="shared" si="122"/>
        <v>-20890.931965830652</v>
      </c>
      <c r="W554" s="104">
        <f t="shared" si="130"/>
        <v>17939.905794647366</v>
      </c>
    </row>
    <row r="555" spans="1:23" ht="13.8">
      <c r="A555" s="4"/>
      <c r="B555" s="7">
        <f t="shared" si="123"/>
        <v>1</v>
      </c>
      <c r="C555" s="32">
        <f t="shared" si="117"/>
        <v>42782</v>
      </c>
      <c r="D555" s="31">
        <f t="shared" si="124"/>
        <v>547</v>
      </c>
      <c r="E555" s="115">
        <v>42782</v>
      </c>
      <c r="F555" s="27">
        <v>1.0651999999999999</v>
      </c>
      <c r="G555" s="27">
        <v>0.85109999999999997</v>
      </c>
      <c r="H555" s="27">
        <v>1.0647</v>
      </c>
      <c r="I555" s="162">
        <v>8.8689999999999998</v>
      </c>
      <c r="J555" s="162">
        <v>1.3808</v>
      </c>
      <c r="L555" s="101">
        <f t="shared" si="125"/>
        <v>-9.1479866514017419E-3</v>
      </c>
      <c r="M555" s="101">
        <f t="shared" si="126"/>
        <v>-1.3168106871388457E-3</v>
      </c>
      <c r="N555" s="101">
        <f t="shared" si="127"/>
        <v>4.6950561921667083E-4</v>
      </c>
      <c r="O555" s="101">
        <f t="shared" si="128"/>
        <v>-1.8847381336053743E-3</v>
      </c>
      <c r="P555" s="101">
        <f t="shared" si="129"/>
        <v>-3.4096300579274275E-3</v>
      </c>
      <c r="R555" s="104">
        <f t="shared" si="118"/>
        <v>-41952.744586600165</v>
      </c>
      <c r="S555" s="104">
        <f t="shared" si="119"/>
        <v>6678.8184485700504</v>
      </c>
      <c r="T555" s="104">
        <f t="shared" si="120"/>
        <v>1123.4111551928545</v>
      </c>
      <c r="U555" s="104">
        <f t="shared" si="121"/>
        <v>-8618.9664961679882</v>
      </c>
      <c r="V555" s="104">
        <f t="shared" si="122"/>
        <v>18885.608948509795</v>
      </c>
      <c r="W555" s="104">
        <f t="shared" si="130"/>
        <v>-23883.872530495461</v>
      </c>
    </row>
    <row r="556" spans="1:23" ht="13.8">
      <c r="A556" s="4"/>
      <c r="B556" s="7">
        <f t="shared" si="123"/>
        <v>1</v>
      </c>
      <c r="C556" s="32">
        <f t="shared" si="117"/>
        <v>42783</v>
      </c>
      <c r="D556" s="31">
        <f t="shared" si="124"/>
        <v>548</v>
      </c>
      <c r="E556" s="115">
        <v>42783</v>
      </c>
      <c r="F556" s="27">
        <v>1.0649999999999999</v>
      </c>
      <c r="G556" s="27">
        <v>0.85719999999999996</v>
      </c>
      <c r="H556" s="27">
        <v>1.0637000000000001</v>
      </c>
      <c r="I556" s="162">
        <v>8.8644999999999996</v>
      </c>
      <c r="J556" s="162">
        <v>1.3892</v>
      </c>
      <c r="L556" s="101">
        <f t="shared" si="125"/>
        <v>1.8777579625170758E-4</v>
      </c>
      <c r="M556" s="101">
        <f t="shared" si="126"/>
        <v>-7.141633116506594E-3</v>
      </c>
      <c r="N556" s="101">
        <f t="shared" si="127"/>
        <v>9.3967306294108976E-4</v>
      </c>
      <c r="O556" s="101">
        <f t="shared" si="128"/>
        <v>5.0751403801718026E-4</v>
      </c>
      <c r="P556" s="101">
        <f t="shared" si="129"/>
        <v>-6.0650005407554136E-3</v>
      </c>
      <c r="R556" s="104">
        <f t="shared" si="118"/>
        <v>861.14139863619744</v>
      </c>
      <c r="S556" s="104">
        <f t="shared" si="119"/>
        <v>36222.117178499007</v>
      </c>
      <c r="T556" s="104">
        <f t="shared" si="120"/>
        <v>2248.4058932106063</v>
      </c>
      <c r="U556" s="104">
        <f t="shared" si="121"/>
        <v>2320.8775861277718</v>
      </c>
      <c r="V556" s="104">
        <f t="shared" si="122"/>
        <v>33593.447541001573</v>
      </c>
      <c r="W556" s="104">
        <f t="shared" si="130"/>
        <v>75245.989597475156</v>
      </c>
    </row>
    <row r="557" spans="1:23" ht="13.8">
      <c r="A557" s="4"/>
      <c r="B557" s="7">
        <f t="shared" si="123"/>
        <v>3</v>
      </c>
      <c r="C557" s="32">
        <f t="shared" si="117"/>
        <v>42786</v>
      </c>
      <c r="D557" s="31">
        <f t="shared" si="124"/>
        <v>549</v>
      </c>
      <c r="E557" s="115">
        <v>42786</v>
      </c>
      <c r="F557" s="27">
        <v>1.0616000000000001</v>
      </c>
      <c r="G557" s="27">
        <v>0.85145000000000004</v>
      </c>
      <c r="H557" s="27">
        <v>1.0649999999999999</v>
      </c>
      <c r="I557" s="162">
        <v>8.8567999999999998</v>
      </c>
      <c r="J557" s="162">
        <v>1.3835</v>
      </c>
      <c r="L557" s="101">
        <f t="shared" si="125"/>
        <v>3.1975951255275637E-3</v>
      </c>
      <c r="M557" s="101">
        <f t="shared" si="126"/>
        <v>6.7304851268083178E-3</v>
      </c>
      <c r="N557" s="101">
        <f t="shared" si="127"/>
        <v>-1.2214028859061591E-3</v>
      </c>
      <c r="O557" s="101">
        <f t="shared" si="128"/>
        <v>8.69010793178111E-4</v>
      </c>
      <c r="P557" s="101">
        <f t="shared" si="129"/>
        <v>4.1115216429384498E-3</v>
      </c>
      <c r="R557" s="104">
        <f t="shared" si="118"/>
        <v>14664.19844109197</v>
      </c>
      <c r="S557" s="104">
        <f t="shared" si="119"/>
        <v>-34136.788736446506</v>
      </c>
      <c r="T557" s="104">
        <f t="shared" si="120"/>
        <v>-2922.5158780868619</v>
      </c>
      <c r="U557" s="104">
        <f t="shared" si="121"/>
        <v>3974.0135659497168</v>
      </c>
      <c r="V557" s="104">
        <f t="shared" si="122"/>
        <v>-22773.318105680191</v>
      </c>
      <c r="W557" s="104">
        <f t="shared" si="130"/>
        <v>-41194.410713171877</v>
      </c>
    </row>
    <row r="558" spans="1:23" ht="13.8">
      <c r="A558" s="4"/>
      <c r="B558" s="7">
        <f t="shared" si="123"/>
        <v>1</v>
      </c>
      <c r="C558" s="32">
        <f t="shared" si="117"/>
        <v>42787</v>
      </c>
      <c r="D558" s="31">
        <f t="shared" si="124"/>
        <v>550</v>
      </c>
      <c r="E558" s="115">
        <v>42787</v>
      </c>
      <c r="F558" s="27">
        <v>1.0537000000000001</v>
      </c>
      <c r="G558" s="27">
        <v>0.84860000000000002</v>
      </c>
      <c r="H558" s="27">
        <v>1.0639000000000001</v>
      </c>
      <c r="I558" s="162">
        <v>8.8138000000000005</v>
      </c>
      <c r="J558" s="162">
        <v>1.3762000000000001</v>
      </c>
      <c r="L558" s="101">
        <f t="shared" si="125"/>
        <v>7.4694244125158198E-3</v>
      </c>
      <c r="M558" s="101">
        <f t="shared" si="126"/>
        <v>3.3528457043892328E-3</v>
      </c>
      <c r="N558" s="101">
        <f t="shared" si="127"/>
        <v>1.0333976212050331E-3</v>
      </c>
      <c r="O558" s="101">
        <f t="shared" si="128"/>
        <v>4.8668505739068507E-3</v>
      </c>
      <c r="P558" s="101">
        <f t="shared" si="129"/>
        <v>5.2904424586010064E-3</v>
      </c>
      <c r="R558" s="104">
        <f t="shared" si="118"/>
        <v>34254.843882962567</v>
      </c>
      <c r="S558" s="104">
        <f t="shared" si="119"/>
        <v>-17005.51792630045</v>
      </c>
      <c r="T558" s="104">
        <f t="shared" si="120"/>
        <v>2472.6656463630939</v>
      </c>
      <c r="U558" s="104">
        <f t="shared" si="121"/>
        <v>22256.260055669878</v>
      </c>
      <c r="V558" s="104">
        <f t="shared" si="122"/>
        <v>-29303.245730554252</v>
      </c>
      <c r="W558" s="104">
        <f t="shared" si="130"/>
        <v>12675.005928140836</v>
      </c>
    </row>
    <row r="559" spans="1:23" ht="13.8">
      <c r="A559" s="4"/>
      <c r="B559" s="7">
        <f t="shared" si="123"/>
        <v>1</v>
      </c>
      <c r="C559" s="32">
        <f t="shared" si="117"/>
        <v>42788</v>
      </c>
      <c r="D559" s="31">
        <f t="shared" si="124"/>
        <v>551</v>
      </c>
      <c r="E559" s="115">
        <v>42788</v>
      </c>
      <c r="F559" s="27">
        <v>1.0512999999999999</v>
      </c>
      <c r="G559" s="27">
        <v>0.84450000000000003</v>
      </c>
      <c r="H559" s="27">
        <v>1.0642</v>
      </c>
      <c r="I559" s="162">
        <v>8.8153000000000006</v>
      </c>
      <c r="J559" s="162">
        <v>1.3689</v>
      </c>
      <c r="L559" s="101">
        <f t="shared" si="125"/>
        <v>2.2802860236969509E-3</v>
      </c>
      <c r="M559" s="101">
        <f t="shared" si="126"/>
        <v>4.843196520369737E-3</v>
      </c>
      <c r="N559" s="101">
        <f t="shared" si="127"/>
        <v>-2.8194163994849325E-4</v>
      </c>
      <c r="O559" s="101">
        <f t="shared" si="128"/>
        <v>-1.7017317998313311E-4</v>
      </c>
      <c r="P559" s="101">
        <f t="shared" si="129"/>
        <v>5.3185801669129971E-3</v>
      </c>
      <c r="R559" s="104">
        <f t="shared" si="118"/>
        <v>10457.411098418435</v>
      </c>
      <c r="S559" s="104">
        <f t="shared" si="119"/>
        <v>-24564.525930890319</v>
      </c>
      <c r="T559" s="104">
        <f t="shared" si="120"/>
        <v>-674.61681067832944</v>
      </c>
      <c r="U559" s="104">
        <f t="shared" si="121"/>
        <v>-778.20728018871273</v>
      </c>
      <c r="V559" s="104">
        <f t="shared" si="122"/>
        <v>-29459.0977575658</v>
      </c>
      <c r="W559" s="104">
        <f t="shared" si="130"/>
        <v>-45019.036680904726</v>
      </c>
    </row>
    <row r="560" spans="1:23" ht="13.8">
      <c r="A560" s="4"/>
      <c r="B560" s="7">
        <f t="shared" si="123"/>
        <v>1</v>
      </c>
      <c r="C560" s="32">
        <f t="shared" si="117"/>
        <v>42789</v>
      </c>
      <c r="D560" s="31">
        <f t="shared" si="124"/>
        <v>552</v>
      </c>
      <c r="E560" s="115">
        <v>42789</v>
      </c>
      <c r="F560" s="27">
        <v>1.0572999999999999</v>
      </c>
      <c r="G560" s="27">
        <v>0.84628000000000003</v>
      </c>
      <c r="H560" s="27">
        <v>1.0663</v>
      </c>
      <c r="I560" s="162">
        <v>8.8070000000000004</v>
      </c>
      <c r="J560" s="162">
        <v>1.3691</v>
      </c>
      <c r="L560" s="101">
        <f t="shared" si="125"/>
        <v>-5.6909951566956043E-3</v>
      </c>
      <c r="M560" s="101">
        <f t="shared" si="126"/>
        <v>-2.105537867261969E-3</v>
      </c>
      <c r="N560" s="101">
        <f t="shared" si="127"/>
        <v>-1.9713688618648675E-3</v>
      </c>
      <c r="O560" s="101">
        <f t="shared" si="128"/>
        <v>9.4198834587378702E-4</v>
      </c>
      <c r="P560" s="101">
        <f t="shared" si="129"/>
        <v>-1.4609203824369384E-4</v>
      </c>
      <c r="R560" s="104">
        <f t="shared" si="118"/>
        <v>-26098.952190299191</v>
      </c>
      <c r="S560" s="104">
        <f t="shared" si="119"/>
        <v>10679.215539013403</v>
      </c>
      <c r="T560" s="104">
        <f t="shared" si="120"/>
        <v>-4716.9994985657404</v>
      </c>
      <c r="U560" s="104">
        <f t="shared" si="121"/>
        <v>4307.7421993557537</v>
      </c>
      <c r="V560" s="104">
        <f t="shared" si="122"/>
        <v>809.18957713501732</v>
      </c>
      <c r="W560" s="104">
        <f t="shared" si="130"/>
        <v>-15019.804373360756</v>
      </c>
    </row>
    <row r="561" spans="1:23" ht="13.8">
      <c r="A561" s="4"/>
      <c r="B561" s="7">
        <f t="shared" si="123"/>
        <v>1</v>
      </c>
      <c r="C561" s="32">
        <f t="shared" si="117"/>
        <v>42790</v>
      </c>
      <c r="D561" s="31">
        <f t="shared" si="124"/>
        <v>553</v>
      </c>
      <c r="E561" s="115">
        <v>42790</v>
      </c>
      <c r="F561" s="27">
        <v>1.0609</v>
      </c>
      <c r="G561" s="27">
        <v>0.84502999999999995</v>
      </c>
      <c r="H561" s="27">
        <v>1.0649</v>
      </c>
      <c r="I561" s="162">
        <v>8.8364999999999991</v>
      </c>
      <c r="J561" s="162">
        <v>1.3815999999999999</v>
      </c>
      <c r="L561" s="101">
        <f t="shared" si="125"/>
        <v>-3.3991157267451019E-3</v>
      </c>
      <c r="M561" s="101">
        <f t="shared" si="126"/>
        <v>1.4781444295782081E-3</v>
      </c>
      <c r="N561" s="101">
        <f t="shared" si="127"/>
        <v>1.313814002795854E-3</v>
      </c>
      <c r="O561" s="101">
        <f t="shared" si="128"/>
        <v>-3.3440108243920521E-3</v>
      </c>
      <c r="P561" s="101">
        <f t="shared" si="129"/>
        <v>-9.0886581927584857E-3</v>
      </c>
      <c r="R561" s="104">
        <f t="shared" si="118"/>
        <v>-15588.373632200499</v>
      </c>
      <c r="S561" s="104">
        <f t="shared" si="119"/>
        <v>-7497.0976331976335</v>
      </c>
      <c r="T561" s="104">
        <f t="shared" si="120"/>
        <v>3143.6328899576065</v>
      </c>
      <c r="U561" s="104">
        <f t="shared" si="121"/>
        <v>-15292.266200994112</v>
      </c>
      <c r="V561" s="104">
        <f t="shared" si="122"/>
        <v>50341.192909192709</v>
      </c>
      <c r="W561" s="104">
        <f t="shared" si="130"/>
        <v>15107.088332758074</v>
      </c>
    </row>
    <row r="562" spans="1:23" ht="13.8">
      <c r="A562" s="4"/>
      <c r="B562" s="7">
        <f t="shared" si="123"/>
        <v>3</v>
      </c>
      <c r="C562" s="32">
        <f t="shared" si="117"/>
        <v>42793</v>
      </c>
      <c r="D562" s="31">
        <f t="shared" si="124"/>
        <v>554</v>
      </c>
      <c r="E562" s="115">
        <v>42793</v>
      </c>
      <c r="F562" s="27">
        <v>1.0587</v>
      </c>
      <c r="G562" s="27">
        <v>0.8528</v>
      </c>
      <c r="H562" s="27">
        <v>1.0664</v>
      </c>
      <c r="I562" s="162">
        <v>8.8383000000000003</v>
      </c>
      <c r="J562" s="162">
        <v>1.3795999999999999</v>
      </c>
      <c r="L562" s="101">
        <f t="shared" si="125"/>
        <v>2.0758641158918007E-3</v>
      </c>
      <c r="M562" s="101">
        <f t="shared" si="126"/>
        <v>-9.1529237260415917E-3</v>
      </c>
      <c r="N562" s="101">
        <f t="shared" si="127"/>
        <v>-1.4075918431608497E-3</v>
      </c>
      <c r="O562" s="101">
        <f t="shared" si="128"/>
        <v>-2.0367981603460454E-4</v>
      </c>
      <c r="P562" s="101">
        <f t="shared" si="129"/>
        <v>1.4486457697830265E-3</v>
      </c>
      <c r="R562" s="104">
        <f t="shared" si="118"/>
        <v>9519.9304906236157</v>
      </c>
      <c r="S562" s="104">
        <f t="shared" si="119"/>
        <v>46423.313872600302</v>
      </c>
      <c r="T562" s="104">
        <f t="shared" si="120"/>
        <v>-3368.020134037241</v>
      </c>
      <c r="U562" s="104">
        <f t="shared" si="121"/>
        <v>-931.43417594557127</v>
      </c>
      <c r="V562" s="104">
        <f t="shared" si="122"/>
        <v>-8023.9078868472079</v>
      </c>
      <c r="W562" s="104">
        <f t="shared" si="130"/>
        <v>43619.882166393894</v>
      </c>
    </row>
    <row r="563" spans="1:23" ht="13.8">
      <c r="A563" s="4"/>
      <c r="B563" s="7">
        <f t="shared" si="123"/>
        <v>1</v>
      </c>
      <c r="C563" s="32">
        <f t="shared" si="117"/>
        <v>42794</v>
      </c>
      <c r="D563" s="31">
        <f t="shared" si="124"/>
        <v>555</v>
      </c>
      <c r="E563" s="115">
        <v>42794</v>
      </c>
      <c r="F563" s="27">
        <v>1.0597000000000001</v>
      </c>
      <c r="G563" s="27">
        <v>0.85304999999999997</v>
      </c>
      <c r="H563" s="27">
        <v>1.0648</v>
      </c>
      <c r="I563" s="162">
        <v>8.8693000000000008</v>
      </c>
      <c r="J563" s="162">
        <v>1.3807</v>
      </c>
      <c r="L563" s="101">
        <f t="shared" si="125"/>
        <v>-9.4410883145633622E-4</v>
      </c>
      <c r="M563" s="101">
        <f t="shared" si="126"/>
        <v>-2.9310900933824215E-4</v>
      </c>
      <c r="N563" s="101">
        <f t="shared" si="127"/>
        <v>1.5015017835971331E-3</v>
      </c>
      <c r="O563" s="101">
        <f t="shared" si="128"/>
        <v>-3.5013250434607459E-3</v>
      </c>
      <c r="P563" s="101">
        <f t="shared" si="129"/>
        <v>-7.9701485942092816E-4</v>
      </c>
      <c r="R563" s="104">
        <f t="shared" si="118"/>
        <v>-4329.6911306677639</v>
      </c>
      <c r="S563" s="104">
        <f t="shared" si="119"/>
        <v>1486.6387994342952</v>
      </c>
      <c r="T563" s="104">
        <f t="shared" si="120"/>
        <v>3592.7234610083515</v>
      </c>
      <c r="U563" s="104">
        <f t="shared" si="121"/>
        <v>-16011.669050306757</v>
      </c>
      <c r="V563" s="104">
        <f t="shared" si="122"/>
        <v>4414.5877134614166</v>
      </c>
      <c r="W563" s="104">
        <f t="shared" si="130"/>
        <v>-10847.410207070458</v>
      </c>
    </row>
    <row r="564" spans="1:23" ht="13.8">
      <c r="A564" s="4"/>
      <c r="B564" s="7">
        <f t="shared" si="123"/>
        <v>1</v>
      </c>
      <c r="C564" s="32">
        <f t="shared" si="117"/>
        <v>42795</v>
      </c>
      <c r="D564" s="31">
        <f t="shared" si="124"/>
        <v>556</v>
      </c>
      <c r="E564" s="115">
        <v>42795</v>
      </c>
      <c r="F564" s="27">
        <v>1.0532999999999999</v>
      </c>
      <c r="G564" s="27">
        <v>0.85550000000000004</v>
      </c>
      <c r="H564" s="27">
        <v>1.0647</v>
      </c>
      <c r="I564" s="162">
        <v>8.8618000000000006</v>
      </c>
      <c r="J564" s="162">
        <v>1.3752</v>
      </c>
      <c r="L564" s="101">
        <f t="shared" si="125"/>
        <v>6.0577563382941775E-3</v>
      </c>
      <c r="M564" s="101">
        <f t="shared" si="126"/>
        <v>-2.8679309113298652E-3</v>
      </c>
      <c r="N564" s="101">
        <f t="shared" si="127"/>
        <v>9.3918760341485497E-5</v>
      </c>
      <c r="O564" s="101">
        <f t="shared" si="128"/>
        <v>8.4597125359307833E-4</v>
      </c>
      <c r="P564" s="101">
        <f t="shared" si="129"/>
        <v>3.9914418534672197E-3</v>
      </c>
      <c r="R564" s="104">
        <f t="shared" si="118"/>
        <v>27780.922088399879</v>
      </c>
      <c r="S564" s="104">
        <f t="shared" si="119"/>
        <v>14546.046798445041</v>
      </c>
      <c r="T564" s="104">
        <f t="shared" si="120"/>
        <v>224.72443082905434</v>
      </c>
      <c r="U564" s="104">
        <f t="shared" si="121"/>
        <v>3868.6530300588934</v>
      </c>
      <c r="V564" s="104">
        <f t="shared" si="122"/>
        <v>-22108.207842090032</v>
      </c>
      <c r="W564" s="104">
        <f t="shared" si="130"/>
        <v>24312.13850564283</v>
      </c>
    </row>
    <row r="565" spans="1:23" ht="13.8">
      <c r="A565" s="4"/>
      <c r="B565" s="7">
        <f t="shared" si="123"/>
        <v>1</v>
      </c>
      <c r="C565" s="32">
        <f t="shared" si="117"/>
        <v>42796</v>
      </c>
      <c r="D565" s="31">
        <f t="shared" si="124"/>
        <v>557</v>
      </c>
      <c r="E565" s="115">
        <v>42796</v>
      </c>
      <c r="F565" s="27">
        <v>1.0513999999999999</v>
      </c>
      <c r="G565" s="27">
        <v>0.85560000000000003</v>
      </c>
      <c r="H565" s="27">
        <v>1.0650999999999999</v>
      </c>
      <c r="I565" s="162">
        <v>8.8829999999999991</v>
      </c>
      <c r="J565" s="162">
        <v>1.3839999999999999</v>
      </c>
      <c r="L565" s="101">
        <f t="shared" si="125"/>
        <v>1.8054834571485736E-3</v>
      </c>
      <c r="M565" s="101">
        <f t="shared" si="126"/>
        <v>-1.1688387600234136E-4</v>
      </c>
      <c r="N565" s="101">
        <f t="shared" si="127"/>
        <v>-3.7562212855947463E-4</v>
      </c>
      <c r="O565" s="101">
        <f t="shared" si="128"/>
        <v>-2.3894335339470223E-3</v>
      </c>
      <c r="P565" s="101">
        <f t="shared" si="129"/>
        <v>-6.3786821089753445E-3</v>
      </c>
      <c r="R565" s="104">
        <f t="shared" si="118"/>
        <v>8279.9624900501585</v>
      </c>
      <c r="S565" s="104">
        <f t="shared" si="119"/>
        <v>592.8309931027311</v>
      </c>
      <c r="T565" s="104">
        <f t="shared" si="120"/>
        <v>-898.7711160199359</v>
      </c>
      <c r="U565" s="104">
        <f t="shared" si="121"/>
        <v>-10926.954363953946</v>
      </c>
      <c r="V565" s="104">
        <f t="shared" si="122"/>
        <v>35330.899209103627</v>
      </c>
      <c r="W565" s="104">
        <f t="shared" si="130"/>
        <v>32377.967212282634</v>
      </c>
    </row>
    <row r="566" spans="1:23" ht="13.8">
      <c r="A566" s="4"/>
      <c r="B566" s="7">
        <f t="shared" si="123"/>
        <v>1</v>
      </c>
      <c r="C566" s="32">
        <f t="shared" si="117"/>
        <v>42797</v>
      </c>
      <c r="D566" s="31">
        <f t="shared" si="124"/>
        <v>558</v>
      </c>
      <c r="E566" s="115">
        <v>42797</v>
      </c>
      <c r="F566" s="27">
        <v>1.0565</v>
      </c>
      <c r="G566" s="27">
        <v>0.86355000000000004</v>
      </c>
      <c r="H566" s="27">
        <v>1.0674999999999999</v>
      </c>
      <c r="I566" s="162">
        <v>8.9303000000000008</v>
      </c>
      <c r="J566" s="162">
        <v>1.3956</v>
      </c>
      <c r="L566" s="101">
        <f t="shared" si="125"/>
        <v>-4.8389486707637744E-3</v>
      </c>
      <c r="M566" s="101">
        <f t="shared" si="126"/>
        <v>-9.2488225816777323E-3</v>
      </c>
      <c r="N566" s="101">
        <f t="shared" si="127"/>
        <v>-2.2507746536595988E-3</v>
      </c>
      <c r="O566" s="101">
        <f t="shared" si="128"/>
        <v>-5.3106511614172229E-3</v>
      </c>
      <c r="P566" s="101">
        <f t="shared" si="129"/>
        <v>-8.3465731350042694E-3</v>
      </c>
      <c r="R566" s="104">
        <f t="shared" si="118"/>
        <v>-22191.459759193494</v>
      </c>
      <c r="S566" s="104">
        <f t="shared" si="119"/>
        <v>46909.709565219615</v>
      </c>
      <c r="T566" s="104">
        <f t="shared" si="120"/>
        <v>-5385.5486500144225</v>
      </c>
      <c r="U566" s="104">
        <f t="shared" si="121"/>
        <v>-24285.774037760541</v>
      </c>
      <c r="V566" s="104">
        <f t="shared" si="122"/>
        <v>46230.856019507548</v>
      </c>
      <c r="W566" s="104">
        <f t="shared" si="130"/>
        <v>41277.783137758706</v>
      </c>
    </row>
    <row r="567" spans="1:23" ht="13.8">
      <c r="A567" s="4"/>
      <c r="B567" s="7">
        <f t="shared" si="123"/>
        <v>3</v>
      </c>
      <c r="C567" s="32">
        <f t="shared" si="117"/>
        <v>42800</v>
      </c>
      <c r="D567" s="31">
        <f t="shared" si="124"/>
        <v>559</v>
      </c>
      <c r="E567" s="115">
        <v>42800</v>
      </c>
      <c r="F567" s="27">
        <v>1.0591999999999999</v>
      </c>
      <c r="G567" s="27">
        <v>0.86299999999999999</v>
      </c>
      <c r="H567" s="27">
        <v>1.0693999999999999</v>
      </c>
      <c r="I567" s="162">
        <v>8.9672999999999998</v>
      </c>
      <c r="J567" s="162">
        <v>1.3936999999999999</v>
      </c>
      <c r="L567" s="101">
        <f t="shared" si="125"/>
        <v>-2.5523481266323351E-3</v>
      </c>
      <c r="M567" s="101">
        <f t="shared" si="126"/>
        <v>6.3710870650043872E-4</v>
      </c>
      <c r="N567" s="101">
        <f t="shared" si="127"/>
        <v>-1.7782774118515726E-3</v>
      </c>
      <c r="O567" s="101">
        <f t="shared" si="128"/>
        <v>-4.134638466642796E-3</v>
      </c>
      <c r="P567" s="101">
        <f t="shared" si="129"/>
        <v>1.3623491871550591E-3</v>
      </c>
      <c r="R567" s="104">
        <f t="shared" si="118"/>
        <v>-11705.090216357743</v>
      </c>
      <c r="S567" s="104">
        <f t="shared" si="119"/>
        <v>-3231.3934146185029</v>
      </c>
      <c r="T567" s="104">
        <f t="shared" si="120"/>
        <v>-4254.9792797679056</v>
      </c>
      <c r="U567" s="104">
        <f t="shared" si="121"/>
        <v>-18907.831163574872</v>
      </c>
      <c r="V567" s="104">
        <f t="shared" si="122"/>
        <v>-7545.9195170194207</v>
      </c>
      <c r="W567" s="104">
        <f t="shared" si="130"/>
        <v>-45645.213591338448</v>
      </c>
    </row>
    <row r="568" spans="1:23" ht="13.8">
      <c r="A568" s="4"/>
      <c r="B568" s="7">
        <f t="shared" si="123"/>
        <v>1</v>
      </c>
      <c r="C568" s="32">
        <f t="shared" si="117"/>
        <v>42801</v>
      </c>
      <c r="D568" s="31">
        <f t="shared" si="124"/>
        <v>560</v>
      </c>
      <c r="E568" s="115">
        <v>42801</v>
      </c>
      <c r="F568" s="27">
        <v>1.0576000000000001</v>
      </c>
      <c r="G568" s="27">
        <v>0.86709999999999998</v>
      </c>
      <c r="H568" s="27">
        <v>1.073</v>
      </c>
      <c r="I568" s="162">
        <v>8.9443000000000001</v>
      </c>
      <c r="J568" s="162">
        <v>1.3919999999999999</v>
      </c>
      <c r="L568" s="101">
        <f t="shared" si="125"/>
        <v>1.5117160853217173E-3</v>
      </c>
      <c r="M568" s="101">
        <f t="shared" si="126"/>
        <v>-4.7396192996868331E-3</v>
      </c>
      <c r="N568" s="101">
        <f t="shared" si="127"/>
        <v>-3.3607201160673812E-3</v>
      </c>
      <c r="O568" s="101">
        <f t="shared" si="128"/>
        <v>2.5681695260460534E-3</v>
      </c>
      <c r="P568" s="101">
        <f t="shared" si="129"/>
        <v>1.2205192310990852E-3</v>
      </c>
      <c r="R568" s="104">
        <f t="shared" si="118"/>
        <v>6932.7428243720879</v>
      </c>
      <c r="S568" s="104">
        <f t="shared" si="119"/>
        <v>24039.185835229589</v>
      </c>
      <c r="T568" s="104">
        <f t="shared" si="120"/>
        <v>-8041.3744018019715</v>
      </c>
      <c r="U568" s="104">
        <f t="shared" si="121"/>
        <v>11744.319652050488</v>
      </c>
      <c r="V568" s="104">
        <f t="shared" si="122"/>
        <v>-6760.3371981899018</v>
      </c>
      <c r="W568" s="104">
        <f t="shared" si="130"/>
        <v>27914.536711660287</v>
      </c>
    </row>
    <row r="569" spans="1:23" ht="13.8">
      <c r="A569" s="4"/>
      <c r="B569" s="7">
        <f t="shared" si="123"/>
        <v>1</v>
      </c>
      <c r="C569" s="32">
        <f t="shared" si="117"/>
        <v>42802</v>
      </c>
      <c r="D569" s="31">
        <f t="shared" si="124"/>
        <v>561</v>
      </c>
      <c r="E569" s="115">
        <v>42802</v>
      </c>
      <c r="F569" s="27">
        <v>1.0556000000000001</v>
      </c>
      <c r="G569" s="27">
        <v>0.86753000000000002</v>
      </c>
      <c r="H569" s="27">
        <v>1.0702</v>
      </c>
      <c r="I569" s="162">
        <v>8.9512999999999998</v>
      </c>
      <c r="J569" s="162">
        <v>1.3968</v>
      </c>
      <c r="L569" s="101">
        <f t="shared" si="125"/>
        <v>1.8928644682527913E-3</v>
      </c>
      <c r="M569" s="101">
        <f t="shared" si="126"/>
        <v>-4.9578297251619014E-4</v>
      </c>
      <c r="N569" s="101">
        <f t="shared" si="127"/>
        <v>2.6129167534940734E-3</v>
      </c>
      <c r="O569" s="101">
        <f t="shared" si="128"/>
        <v>-7.8231524587156389E-4</v>
      </c>
      <c r="P569" s="101">
        <f t="shared" si="129"/>
        <v>-3.4423441909729015E-3</v>
      </c>
      <c r="R569" s="104">
        <f t="shared" si="118"/>
        <v>8680.6925501462119</v>
      </c>
      <c r="S569" s="104">
        <f t="shared" si="119"/>
        <v>2514.5941597137785</v>
      </c>
      <c r="T569" s="104">
        <f t="shared" si="120"/>
        <v>6252.0653818008932</v>
      </c>
      <c r="U569" s="104">
        <f t="shared" si="121"/>
        <v>-3577.5521136774669</v>
      </c>
      <c r="V569" s="104">
        <f t="shared" si="122"/>
        <v>19066.809346585211</v>
      </c>
      <c r="W569" s="104">
        <f t="shared" si="130"/>
        <v>32936.609324568628</v>
      </c>
    </row>
    <row r="570" spans="1:23" ht="13.8">
      <c r="A570" s="4"/>
      <c r="B570" s="7">
        <f t="shared" si="123"/>
        <v>1</v>
      </c>
      <c r="C570" s="32">
        <f t="shared" si="117"/>
        <v>42803</v>
      </c>
      <c r="D570" s="31">
        <f t="shared" si="124"/>
        <v>562</v>
      </c>
      <c r="E570" s="115">
        <v>42803</v>
      </c>
      <c r="F570" s="27">
        <v>1.0550999999999999</v>
      </c>
      <c r="G570" s="27">
        <v>0.86653000000000002</v>
      </c>
      <c r="H570" s="27">
        <v>1.0709</v>
      </c>
      <c r="I570" s="162">
        <v>9.0457999999999998</v>
      </c>
      <c r="J570" s="162">
        <v>1.4044000000000001</v>
      </c>
      <c r="L570" s="101">
        <f t="shared" si="125"/>
        <v>4.737764811226926E-4</v>
      </c>
      <c r="M570" s="101">
        <f t="shared" si="126"/>
        <v>1.1533627565988411E-3</v>
      </c>
      <c r="N570" s="101">
        <f t="shared" si="127"/>
        <v>-6.5386952962507205E-4</v>
      </c>
      <c r="O570" s="101">
        <f t="shared" si="128"/>
        <v>-1.0501788456245198E-2</v>
      </c>
      <c r="P570" s="101">
        <f t="shared" si="129"/>
        <v>-5.426259208939509E-3</v>
      </c>
      <c r="R570" s="104">
        <f t="shared" si="118"/>
        <v>2172.7429718792705</v>
      </c>
      <c r="S570" s="104">
        <f t="shared" si="119"/>
        <v>-5849.8161747177001</v>
      </c>
      <c r="T570" s="104">
        <f t="shared" si="120"/>
        <v>-1564.5485241413448</v>
      </c>
      <c r="U570" s="104">
        <f t="shared" si="121"/>
        <v>-48025.007421626775</v>
      </c>
      <c r="V570" s="104">
        <f t="shared" si="122"/>
        <v>30055.521488326485</v>
      </c>
      <c r="W570" s="104">
        <f t="shared" si="130"/>
        <v>-23211.10766028006</v>
      </c>
    </row>
    <row r="571" spans="1:23" ht="13.8">
      <c r="A571" s="4"/>
      <c r="B571" s="7">
        <f t="shared" si="123"/>
        <v>1</v>
      </c>
      <c r="C571" s="32">
        <f t="shared" si="117"/>
        <v>42804</v>
      </c>
      <c r="D571" s="31">
        <f t="shared" si="124"/>
        <v>563</v>
      </c>
      <c r="E571" s="115">
        <v>42804</v>
      </c>
      <c r="F571" s="27">
        <v>1.0606</v>
      </c>
      <c r="G571" s="27">
        <v>0.87250000000000005</v>
      </c>
      <c r="H571" s="27">
        <v>1.0743</v>
      </c>
      <c r="I571" s="162">
        <v>9.1404999999999994</v>
      </c>
      <c r="J571" s="162">
        <v>1.4095</v>
      </c>
      <c r="L571" s="101">
        <f t="shared" si="125"/>
        <v>-5.1992365549832454E-3</v>
      </c>
      <c r="M571" s="101">
        <f t="shared" si="126"/>
        <v>-6.8659234775500242E-3</v>
      </c>
      <c r="N571" s="101">
        <f t="shared" si="127"/>
        <v>-3.1698702656674221E-3</v>
      </c>
      <c r="O571" s="101">
        <f t="shared" si="128"/>
        <v>-1.0414526973308342E-2</v>
      </c>
      <c r="P571" s="101">
        <f t="shared" si="129"/>
        <v>-3.6248662598899633E-3</v>
      </c>
      <c r="R571" s="104">
        <f t="shared" si="118"/>
        <v>-23843.743060458473</v>
      </c>
      <c r="S571" s="104">
        <f t="shared" si="119"/>
        <v>34823.727386331739</v>
      </c>
      <c r="T571" s="104">
        <f t="shared" si="120"/>
        <v>-7584.7177780454467</v>
      </c>
      <c r="U571" s="104">
        <f t="shared" si="121"/>
        <v>-47625.957927997668</v>
      </c>
      <c r="V571" s="104">
        <f t="shared" si="122"/>
        <v>20077.781316997713</v>
      </c>
      <c r="W571" s="104">
        <f t="shared" si="130"/>
        <v>-24152.910063172134</v>
      </c>
    </row>
    <row r="572" spans="1:23" ht="13.8">
      <c r="A572" s="4"/>
      <c r="B572" s="7">
        <f t="shared" si="123"/>
        <v>3</v>
      </c>
      <c r="C572" s="32">
        <f t="shared" si="117"/>
        <v>42807</v>
      </c>
      <c r="D572" s="31">
        <f t="shared" si="124"/>
        <v>564</v>
      </c>
      <c r="E572" s="115">
        <v>42807</v>
      </c>
      <c r="F572" s="27">
        <v>1.0663</v>
      </c>
      <c r="G572" s="27">
        <v>0.87258000000000002</v>
      </c>
      <c r="H572" s="27">
        <v>1.0749</v>
      </c>
      <c r="I572" s="162">
        <v>9.1297999999999995</v>
      </c>
      <c r="J572" s="162">
        <v>1.4077999999999999</v>
      </c>
      <c r="L572" s="101">
        <f t="shared" si="125"/>
        <v>-5.3599263211042908E-3</v>
      </c>
      <c r="M572" s="101">
        <f t="shared" si="126"/>
        <v>-9.1686341091576048E-5</v>
      </c>
      <c r="N572" s="101">
        <f t="shared" si="127"/>
        <v>-5.5834730652106433E-4</v>
      </c>
      <c r="O572" s="101">
        <f t="shared" si="128"/>
        <v>1.1713000030996225E-3</v>
      </c>
      <c r="P572" s="101">
        <f t="shared" si="129"/>
        <v>1.2068293801361157E-3</v>
      </c>
      <c r="R572" s="104">
        <f t="shared" si="118"/>
        <v>-24580.667694549818</v>
      </c>
      <c r="S572" s="104">
        <f t="shared" si="119"/>
        <v>465.02996394631856</v>
      </c>
      <c r="T572" s="104">
        <f t="shared" si="120"/>
        <v>-1335.9874023747907</v>
      </c>
      <c r="U572" s="104">
        <f t="shared" si="121"/>
        <v>5356.3915876023102</v>
      </c>
      <c r="V572" s="104">
        <f t="shared" si="122"/>
        <v>-6684.5104464726855</v>
      </c>
      <c r="W572" s="104">
        <f t="shared" si="130"/>
        <v>-26779.743991848667</v>
      </c>
    </row>
    <row r="573" spans="1:23" ht="13.8">
      <c r="A573" s="4"/>
      <c r="B573" s="7">
        <f t="shared" si="123"/>
        <v>1</v>
      </c>
      <c r="C573" s="32">
        <f t="shared" si="117"/>
        <v>42808</v>
      </c>
      <c r="D573" s="31">
        <f t="shared" si="124"/>
        <v>565</v>
      </c>
      <c r="E573" s="115">
        <v>42808</v>
      </c>
      <c r="F573" s="27">
        <v>1.0630999999999999</v>
      </c>
      <c r="G573" s="27">
        <v>0.87563000000000002</v>
      </c>
      <c r="H573" s="27">
        <v>1.0726</v>
      </c>
      <c r="I573" s="162">
        <v>9.1509999999999998</v>
      </c>
      <c r="J573" s="162">
        <v>1.4073</v>
      </c>
      <c r="L573" s="101">
        <f t="shared" si="125"/>
        <v>3.0055437295744372E-3</v>
      </c>
      <c r="M573" s="101">
        <f t="shared" si="126"/>
        <v>-3.489286864289461E-3</v>
      </c>
      <c r="N573" s="101">
        <f t="shared" si="127"/>
        <v>2.1420264301929811E-3</v>
      </c>
      <c r="O573" s="101">
        <f t="shared" si="128"/>
        <v>-2.3193743713380245E-3</v>
      </c>
      <c r="P573" s="101">
        <f t="shared" si="129"/>
        <v>3.552271715092641E-4</v>
      </c>
      <c r="R573" s="104">
        <f t="shared" si="118"/>
        <v>13783.449105861255</v>
      </c>
      <c r="S573" s="104">
        <f t="shared" si="119"/>
        <v>17697.542789696668</v>
      </c>
      <c r="T573" s="104">
        <f t="shared" si="120"/>
        <v>5125.3409712359826</v>
      </c>
      <c r="U573" s="104">
        <f t="shared" si="121"/>
        <v>-10606.571619789143</v>
      </c>
      <c r="V573" s="104">
        <f t="shared" si="122"/>
        <v>-1967.5687200760751</v>
      </c>
      <c r="W573" s="104">
        <f t="shared" si="130"/>
        <v>24032.192526928684</v>
      </c>
    </row>
    <row r="574" spans="1:23" ht="13.8">
      <c r="A574" s="4"/>
      <c r="B574" s="7">
        <f t="shared" si="123"/>
        <v>1</v>
      </c>
      <c r="C574" s="32">
        <f t="shared" si="117"/>
        <v>42809</v>
      </c>
      <c r="D574" s="31">
        <f t="shared" si="124"/>
        <v>566</v>
      </c>
      <c r="E574" s="115">
        <v>42809</v>
      </c>
      <c r="F574" s="27">
        <v>1.0622</v>
      </c>
      <c r="G574" s="27">
        <v>0.87073</v>
      </c>
      <c r="H574" s="27">
        <v>1.0714999999999999</v>
      </c>
      <c r="I574" s="162">
        <v>9.1353000000000009</v>
      </c>
      <c r="J574" s="162">
        <v>1.3992</v>
      </c>
      <c r="L574" s="101">
        <f t="shared" si="125"/>
        <v>8.4693930626073249E-4</v>
      </c>
      <c r="M574" s="101">
        <f t="shared" si="126"/>
        <v>5.6116870047767959E-3</v>
      </c>
      <c r="N574" s="101">
        <f t="shared" si="127"/>
        <v>1.0260716351931981E-3</v>
      </c>
      <c r="O574" s="101">
        <f t="shared" si="128"/>
        <v>1.7171329200197118E-3</v>
      </c>
      <c r="P574" s="101">
        <f t="shared" si="129"/>
        <v>5.7723302981296989E-3</v>
      </c>
      <c r="R574" s="104">
        <f t="shared" si="118"/>
        <v>3884.0708616976808</v>
      </c>
      <c r="S574" s="104">
        <f t="shared" si="119"/>
        <v>-28462.283197700239</v>
      </c>
      <c r="T574" s="104">
        <f t="shared" si="120"/>
        <v>2455.1363686044733</v>
      </c>
      <c r="U574" s="104">
        <f t="shared" si="121"/>
        <v>7852.5026067179897</v>
      </c>
      <c r="V574" s="104">
        <f t="shared" si="122"/>
        <v>-31972.375559821739</v>
      </c>
      <c r="W574" s="104">
        <f t="shared" si="130"/>
        <v>-46242.948920501833</v>
      </c>
    </row>
    <row r="575" spans="1:23" ht="13.8">
      <c r="A575" s="4"/>
      <c r="B575" s="7">
        <f t="shared" si="123"/>
        <v>1</v>
      </c>
      <c r="C575" s="32">
        <f t="shared" si="117"/>
        <v>42810</v>
      </c>
      <c r="D575" s="31">
        <f t="shared" si="124"/>
        <v>567</v>
      </c>
      <c r="E575" s="115">
        <v>42810</v>
      </c>
      <c r="F575" s="27">
        <v>1.0726</v>
      </c>
      <c r="G575" s="27">
        <v>0.86809999999999998</v>
      </c>
      <c r="H575" s="27">
        <v>1.0694999999999999</v>
      </c>
      <c r="I575" s="162">
        <v>9.1587999999999994</v>
      </c>
      <c r="J575" s="162">
        <v>1.3945000000000001</v>
      </c>
      <c r="L575" s="101">
        <f t="shared" si="125"/>
        <v>-9.7433785605259716E-3</v>
      </c>
      <c r="M575" s="101">
        <f t="shared" si="126"/>
        <v>3.0250248794243409E-3</v>
      </c>
      <c r="N575" s="101">
        <f t="shared" si="127"/>
        <v>1.8682863911714267E-3</v>
      </c>
      <c r="O575" s="101">
        <f t="shared" si="128"/>
        <v>-2.5691357241837509E-3</v>
      </c>
      <c r="P575" s="101">
        <f t="shared" si="129"/>
        <v>3.3647166368487081E-3</v>
      </c>
      <c r="R575" s="104">
        <f t="shared" si="118"/>
        <v>-44683.216945628985</v>
      </c>
      <c r="S575" s="104">
        <f t="shared" si="119"/>
        <v>-15342.821993631342</v>
      </c>
      <c r="T575" s="104">
        <f t="shared" si="120"/>
        <v>4470.3485688600194</v>
      </c>
      <c r="U575" s="104">
        <f t="shared" si="121"/>
        <v>-11748.738106385863</v>
      </c>
      <c r="V575" s="104">
        <f t="shared" si="122"/>
        <v>-18636.837881672109</v>
      </c>
      <c r="W575" s="104">
        <f t="shared" si="130"/>
        <v>-85941.266358458277</v>
      </c>
    </row>
    <row r="576" spans="1:23" ht="13.8">
      <c r="A576" s="4"/>
      <c r="B576" s="7">
        <f t="shared" si="123"/>
        <v>1</v>
      </c>
      <c r="C576" s="32">
        <f t="shared" si="117"/>
        <v>42811</v>
      </c>
      <c r="D576" s="31">
        <f t="shared" si="124"/>
        <v>568</v>
      </c>
      <c r="E576" s="115">
        <v>42811</v>
      </c>
      <c r="F576" s="27">
        <v>1.0737000000000001</v>
      </c>
      <c r="G576" s="27">
        <v>0.86868000000000001</v>
      </c>
      <c r="H576" s="27">
        <v>1.0698000000000001</v>
      </c>
      <c r="I576" s="162">
        <v>9.1022999999999996</v>
      </c>
      <c r="J576" s="162">
        <v>1.3939999999999999</v>
      </c>
      <c r="L576" s="101">
        <f t="shared" si="125"/>
        <v>-1.025019891265134E-3</v>
      </c>
      <c r="M576" s="101">
        <f t="shared" si="126"/>
        <v>-6.6790269528815567E-4</v>
      </c>
      <c r="N576" s="101">
        <f t="shared" si="127"/>
        <v>-2.8046557468952869E-4</v>
      </c>
      <c r="O576" s="101">
        <f t="shared" si="128"/>
        <v>6.1880368970593453E-3</v>
      </c>
      <c r="P576" s="101">
        <f t="shared" si="129"/>
        <v>3.5861574707456807E-4</v>
      </c>
      <c r="R576" s="104">
        <f t="shared" si="118"/>
        <v>-4700.7499390963367</v>
      </c>
      <c r="S576" s="104">
        <f t="shared" si="119"/>
        <v>3387.5794650729804</v>
      </c>
      <c r="T576" s="104">
        <f t="shared" si="120"/>
        <v>-671.08495054749642</v>
      </c>
      <c r="U576" s="104">
        <f t="shared" si="121"/>
        <v>28298.086477817807</v>
      </c>
      <c r="V576" s="104">
        <f t="shared" si="122"/>
        <v>-1986.3377102396901</v>
      </c>
      <c r="W576" s="104">
        <f t="shared" si="130"/>
        <v>24327.493343007263</v>
      </c>
    </row>
    <row r="577" spans="1:23" ht="13.8">
      <c r="A577" s="4"/>
      <c r="B577" s="7">
        <f t="shared" si="123"/>
        <v>3</v>
      </c>
      <c r="C577" s="32">
        <f t="shared" si="117"/>
        <v>42814</v>
      </c>
      <c r="D577" s="31">
        <f t="shared" si="124"/>
        <v>569</v>
      </c>
      <c r="E577" s="115">
        <v>42814</v>
      </c>
      <c r="F577" s="27">
        <v>1.0751999999999999</v>
      </c>
      <c r="G577" s="27">
        <v>0.86792999999999998</v>
      </c>
      <c r="H577" s="27">
        <v>1.0720000000000001</v>
      </c>
      <c r="I577" s="162">
        <v>9.1278000000000006</v>
      </c>
      <c r="J577" s="162">
        <v>1.3922000000000001</v>
      </c>
      <c r="L577" s="101">
        <f t="shared" si="125"/>
        <v>-1.396063328795079E-3</v>
      </c>
      <c r="M577" s="101">
        <f t="shared" si="126"/>
        <v>8.6375184598650411E-4</v>
      </c>
      <c r="N577" s="101">
        <f t="shared" si="127"/>
        <v>-2.0543475335975865E-3</v>
      </c>
      <c r="O577" s="101">
        <f t="shared" si="128"/>
        <v>-2.7975728746554725E-3</v>
      </c>
      <c r="P577" s="101">
        <f t="shared" si="129"/>
        <v>1.2920825859029958E-3</v>
      </c>
      <c r="R577" s="104">
        <f t="shared" si="118"/>
        <v>-6402.3582993187138</v>
      </c>
      <c r="S577" s="104">
        <f t="shared" si="119"/>
        <v>-4380.9196115316981</v>
      </c>
      <c r="T577" s="104">
        <f t="shared" si="120"/>
        <v>-4915.546995447994</v>
      </c>
      <c r="U577" s="104">
        <f t="shared" si="121"/>
        <v>-12793.388347865031</v>
      </c>
      <c r="V577" s="104">
        <f t="shared" si="122"/>
        <v>-7156.7196534441964</v>
      </c>
      <c r="W577" s="104">
        <f t="shared" si="130"/>
        <v>-35648.932907607632</v>
      </c>
    </row>
    <row r="578" spans="1:23" ht="13.8">
      <c r="A578" s="4"/>
      <c r="B578" s="7">
        <f t="shared" si="123"/>
        <v>1</v>
      </c>
      <c r="C578" s="32">
        <f t="shared" si="117"/>
        <v>42815</v>
      </c>
      <c r="D578" s="31">
        <f t="shared" si="124"/>
        <v>570</v>
      </c>
      <c r="E578" s="115">
        <v>42815</v>
      </c>
      <c r="F578" s="27">
        <v>1.0802</v>
      </c>
      <c r="G578" s="27">
        <v>0.86753000000000002</v>
      </c>
      <c r="H578" s="27">
        <v>1.075</v>
      </c>
      <c r="I578" s="162">
        <v>9.1252999999999993</v>
      </c>
      <c r="J578" s="162">
        <v>1.3969</v>
      </c>
      <c r="L578" s="101">
        <f t="shared" si="125"/>
        <v>-4.6395183899057852E-3</v>
      </c>
      <c r="M578" s="101">
        <f t="shared" si="126"/>
        <v>4.6097289143297207E-4</v>
      </c>
      <c r="N578" s="101">
        <f t="shared" si="127"/>
        <v>-2.7945989310158002E-3</v>
      </c>
      <c r="O578" s="101">
        <f t="shared" si="128"/>
        <v>2.7392607454454135E-4</v>
      </c>
      <c r="P578" s="101">
        <f t="shared" si="129"/>
        <v>-3.3702659989390238E-3</v>
      </c>
      <c r="R578" s="104">
        <f t="shared" si="118"/>
        <v>-21276.870795031948</v>
      </c>
      <c r="S578" s="104">
        <f t="shared" si="119"/>
        <v>-2338.0386274679331</v>
      </c>
      <c r="T578" s="104">
        <f t="shared" si="120"/>
        <v>-6686.7860253326271</v>
      </c>
      <c r="U578" s="104">
        <f t="shared" si="121"/>
        <v>1252.6725155233439</v>
      </c>
      <c r="V578" s="104">
        <f t="shared" si="122"/>
        <v>18667.575258035777</v>
      </c>
      <c r="W578" s="104">
        <f t="shared" si="130"/>
        <v>-10381.447674273386</v>
      </c>
    </row>
    <row r="579" spans="1:23" ht="13.8">
      <c r="A579" s="4"/>
      <c r="B579" s="7">
        <f t="shared" si="123"/>
        <v>1</v>
      </c>
      <c r="C579" s="32">
        <f t="shared" si="117"/>
        <v>42816</v>
      </c>
      <c r="D579" s="31">
        <f t="shared" si="124"/>
        <v>571</v>
      </c>
      <c r="E579" s="115">
        <v>42816</v>
      </c>
      <c r="F579" s="27">
        <v>1.0807</v>
      </c>
      <c r="G579" s="27">
        <v>0.8679</v>
      </c>
      <c r="H579" s="27">
        <v>1.0713999999999999</v>
      </c>
      <c r="I579" s="162">
        <v>9.1463000000000001</v>
      </c>
      <c r="J579" s="162">
        <v>1.4086000000000001</v>
      </c>
      <c r="L579" s="101">
        <f t="shared" si="125"/>
        <v>-4.6277015032917992E-4</v>
      </c>
      <c r="M579" s="101">
        <f t="shared" si="126"/>
        <v>-4.2640729456809362E-4</v>
      </c>
      <c r="N579" s="101">
        <f t="shared" si="127"/>
        <v>3.3544571149033528E-3</v>
      </c>
      <c r="O579" s="101">
        <f t="shared" si="128"/>
        <v>-2.2986502820374955E-3</v>
      </c>
      <c r="P579" s="101">
        <f t="shared" si="129"/>
        <v>-8.3408075778047402E-3</v>
      </c>
      <c r="R579" s="104">
        <f t="shared" si="118"/>
        <v>-2122.2678452518048</v>
      </c>
      <c r="S579" s="104">
        <f t="shared" si="119"/>
        <v>2162.723110756423</v>
      </c>
      <c r="T579" s="104">
        <f t="shared" si="120"/>
        <v>8026.3885846260364</v>
      </c>
      <c r="U579" s="104">
        <f t="shared" si="121"/>
        <v>-10511.799710546153</v>
      </c>
      <c r="V579" s="104">
        <f t="shared" si="122"/>
        <v>46198.921159481484</v>
      </c>
      <c r="W579" s="104">
        <f t="shared" si="130"/>
        <v>43753.965299065989</v>
      </c>
    </row>
    <row r="580" spans="1:23" ht="13.8">
      <c r="A580" s="4"/>
      <c r="B580" s="7">
        <f t="shared" si="123"/>
        <v>1</v>
      </c>
      <c r="C580" s="32">
        <f t="shared" si="117"/>
        <v>42817</v>
      </c>
      <c r="D580" s="31">
        <f t="shared" si="124"/>
        <v>572</v>
      </c>
      <c r="E580" s="115">
        <v>42817</v>
      </c>
      <c r="F580" s="27">
        <v>1.0786</v>
      </c>
      <c r="G580" s="27">
        <v>0.86273</v>
      </c>
      <c r="H580" s="27">
        <v>1.07</v>
      </c>
      <c r="I580" s="162">
        <v>9.1478000000000002</v>
      </c>
      <c r="J580" s="162">
        <v>1.4132</v>
      </c>
      <c r="L580" s="101">
        <f t="shared" si="125"/>
        <v>1.9450754059932532E-3</v>
      </c>
      <c r="M580" s="101">
        <f t="shared" si="126"/>
        <v>5.9747206272533831E-3</v>
      </c>
      <c r="N580" s="101">
        <f t="shared" si="127"/>
        <v>1.3075559909078967E-3</v>
      </c>
      <c r="O580" s="101">
        <f t="shared" si="128"/>
        <v>-1.6398729681826998E-4</v>
      </c>
      <c r="P580" s="101">
        <f t="shared" si="129"/>
        <v>-3.2603331736801582E-3</v>
      </c>
      <c r="R580" s="104">
        <f t="shared" si="118"/>
        <v>8920.1323546759704</v>
      </c>
      <c r="S580" s="104">
        <f t="shared" si="119"/>
        <v>-30303.577226469151</v>
      </c>
      <c r="T580" s="104">
        <f t="shared" si="120"/>
        <v>3128.6590108888317</v>
      </c>
      <c r="U580" s="104">
        <f t="shared" si="121"/>
        <v>-749.91904279566165</v>
      </c>
      <c r="V580" s="104">
        <f t="shared" si="122"/>
        <v>18058.668041366705</v>
      </c>
      <c r="W580" s="104">
        <f t="shared" si="130"/>
        <v>-946.03686233330518</v>
      </c>
    </row>
    <row r="581" spans="1:23" ht="13.8">
      <c r="A581" s="4"/>
      <c r="B581" s="7">
        <f t="shared" si="123"/>
        <v>1</v>
      </c>
      <c r="C581" s="32">
        <f t="shared" si="117"/>
        <v>42818</v>
      </c>
      <c r="D581" s="31">
        <f t="shared" si="124"/>
        <v>573</v>
      </c>
      <c r="E581" s="115">
        <v>42818</v>
      </c>
      <c r="F581" s="27">
        <v>1.0805</v>
      </c>
      <c r="G581" s="27">
        <v>0.86599999999999999</v>
      </c>
      <c r="H581" s="27">
        <v>1.0718000000000001</v>
      </c>
      <c r="I581" s="162">
        <v>9.1792999999999996</v>
      </c>
      <c r="J581" s="162">
        <v>1.4181999999999999</v>
      </c>
      <c r="L581" s="101">
        <f t="shared" si="125"/>
        <v>-1.7599930438140397E-3</v>
      </c>
      <c r="M581" s="101">
        <f t="shared" si="126"/>
        <v>-3.7831285394894819E-3</v>
      </c>
      <c r="N581" s="101">
        <f t="shared" si="127"/>
        <v>-1.6808296047980001E-3</v>
      </c>
      <c r="O581" s="101">
        <f t="shared" si="128"/>
        <v>-3.4375357823883739E-3</v>
      </c>
      <c r="P581" s="101">
        <f t="shared" si="129"/>
        <v>-3.5318253849060655E-3</v>
      </c>
      <c r="R581" s="104">
        <f t="shared" si="118"/>
        <v>-8071.3430676037833</v>
      </c>
      <c r="S581" s="104">
        <f t="shared" si="119"/>
        <v>19187.897645145757</v>
      </c>
      <c r="T581" s="104">
        <f t="shared" si="120"/>
        <v>-4021.8107105062386</v>
      </c>
      <c r="U581" s="104">
        <f t="shared" si="121"/>
        <v>-15719.958762179695</v>
      </c>
      <c r="V581" s="104">
        <f t="shared" si="122"/>
        <v>19562.436968396687</v>
      </c>
      <c r="W581" s="104">
        <f t="shared" si="130"/>
        <v>10937.222073252728</v>
      </c>
    </row>
    <row r="582" spans="1:23" ht="13.8">
      <c r="A582" s="4"/>
      <c r="B582" s="7">
        <f t="shared" si="123"/>
        <v>3</v>
      </c>
      <c r="C582" s="32">
        <f t="shared" si="117"/>
        <v>42821</v>
      </c>
      <c r="D582" s="31">
        <f t="shared" si="124"/>
        <v>574</v>
      </c>
      <c r="E582" s="115">
        <v>42821</v>
      </c>
      <c r="F582" s="27">
        <v>1.0889</v>
      </c>
      <c r="G582" s="27">
        <v>0.86402999999999996</v>
      </c>
      <c r="H582" s="27">
        <v>1.0712999999999999</v>
      </c>
      <c r="I582" s="162">
        <v>9.2187999999999999</v>
      </c>
      <c r="J582" s="162">
        <v>1.4260999999999999</v>
      </c>
      <c r="L582" s="101">
        <f t="shared" si="125"/>
        <v>-7.744115405074547E-3</v>
      </c>
      <c r="M582" s="101">
        <f t="shared" si="126"/>
        <v>2.2774181389596457E-3</v>
      </c>
      <c r="N582" s="101">
        <f t="shared" si="127"/>
        <v>4.6661379223761053E-4</v>
      </c>
      <c r="O582" s="101">
        <f t="shared" si="128"/>
        <v>-4.2939282524976155E-3</v>
      </c>
      <c r="P582" s="101">
        <f t="shared" si="129"/>
        <v>-5.5549838728249992E-3</v>
      </c>
      <c r="R582" s="104">
        <f t="shared" si="118"/>
        <v>-35514.57911107313</v>
      </c>
      <c r="S582" s="104">
        <f t="shared" si="119"/>
        <v>-11550.986356771531</v>
      </c>
      <c r="T582" s="104">
        <f t="shared" si="120"/>
        <v>1116.4917264273711</v>
      </c>
      <c r="U582" s="104">
        <f t="shared" si="121"/>
        <v>-19636.268341655508</v>
      </c>
      <c r="V582" s="104">
        <f t="shared" si="122"/>
        <v>30768.514869681017</v>
      </c>
      <c r="W582" s="104">
        <f t="shared" si="130"/>
        <v>-34816.827213391778</v>
      </c>
    </row>
    <row r="583" spans="1:23" ht="13.8">
      <c r="A583" s="4"/>
      <c r="B583" s="7">
        <f t="shared" si="123"/>
        <v>1</v>
      </c>
      <c r="C583" s="32">
        <f t="shared" si="117"/>
        <v>42822</v>
      </c>
      <c r="D583" s="31">
        <f t="shared" si="124"/>
        <v>575</v>
      </c>
      <c r="E583" s="115">
        <v>42822</v>
      </c>
      <c r="F583" s="27">
        <v>1.0859000000000001</v>
      </c>
      <c r="G583" s="27">
        <v>0.86455000000000004</v>
      </c>
      <c r="H583" s="27">
        <v>1.0692999999999999</v>
      </c>
      <c r="I583" s="162">
        <v>9.2379999999999995</v>
      </c>
      <c r="J583" s="162">
        <v>1.4280999999999999</v>
      </c>
      <c r="L583" s="101">
        <f t="shared" si="125"/>
        <v>2.7588761291603985E-3</v>
      </c>
      <c r="M583" s="101">
        <f t="shared" si="126"/>
        <v>-6.0164992732302577E-4</v>
      </c>
      <c r="N583" s="101">
        <f t="shared" si="127"/>
        <v>1.8686355059014696E-3</v>
      </c>
      <c r="O583" s="101">
        <f t="shared" si="128"/>
        <v>-2.0805347542151836E-3</v>
      </c>
      <c r="P583" s="101">
        <f t="shared" si="129"/>
        <v>-1.4014437161661679E-3</v>
      </c>
      <c r="R583" s="104">
        <f t="shared" si="118"/>
        <v>12652.229392464096</v>
      </c>
      <c r="S583" s="104">
        <f t="shared" si="119"/>
        <v>3051.5477079828411</v>
      </c>
      <c r="T583" s="104">
        <f t="shared" si="120"/>
        <v>4471.1839143087636</v>
      </c>
      <c r="U583" s="104">
        <f t="shared" si="121"/>
        <v>-9514.3505726129551</v>
      </c>
      <c r="V583" s="104">
        <f t="shared" si="122"/>
        <v>7762.4603071891215</v>
      </c>
      <c r="W583" s="104">
        <f t="shared" si="130"/>
        <v>18423.07074933187</v>
      </c>
    </row>
    <row r="584" spans="1:23" ht="13.8">
      <c r="A584" s="4"/>
      <c r="B584" s="7">
        <f t="shared" si="123"/>
        <v>1</v>
      </c>
      <c r="C584" s="32">
        <f t="shared" si="117"/>
        <v>42823</v>
      </c>
      <c r="D584" s="31">
        <f t="shared" si="124"/>
        <v>576</v>
      </c>
      <c r="E584" s="115">
        <v>42823</v>
      </c>
      <c r="F584" s="27">
        <v>1.0748</v>
      </c>
      <c r="G584" s="27">
        <v>0.86385000000000001</v>
      </c>
      <c r="H584" s="27">
        <v>1.0711999999999999</v>
      </c>
      <c r="I584" s="162">
        <v>9.1907999999999994</v>
      </c>
      <c r="J584" s="162">
        <v>1.4059999999999999</v>
      </c>
      <c r="L584" s="101">
        <f t="shared" si="125"/>
        <v>1.0274538481518715E-2</v>
      </c>
      <c r="M584" s="101">
        <f t="shared" si="126"/>
        <v>8.0999773000732891E-4</v>
      </c>
      <c r="N584" s="101">
        <f t="shared" si="127"/>
        <v>-1.7752866143518422E-3</v>
      </c>
      <c r="O584" s="101">
        <f t="shared" si="128"/>
        <v>5.1224282870025329E-3</v>
      </c>
      <c r="P584" s="101">
        <f t="shared" si="129"/>
        <v>1.5596096088277226E-2</v>
      </c>
      <c r="R584" s="104">
        <f t="shared" si="118"/>
        <v>47119.12086079624</v>
      </c>
      <c r="S584" s="104">
        <f t="shared" si="119"/>
        <v>-4108.2805868072319</v>
      </c>
      <c r="T584" s="104">
        <f t="shared" si="120"/>
        <v>-4247.8230389550145</v>
      </c>
      <c r="U584" s="104">
        <f t="shared" si="121"/>
        <v>23425.024939800005</v>
      </c>
      <c r="V584" s="104">
        <f t="shared" si="122"/>
        <v>-86385.257885023078</v>
      </c>
      <c r="W584" s="104">
        <f t="shared" si="130"/>
        <v>-24197.215710189077</v>
      </c>
    </row>
    <row r="585" spans="1:23" ht="13.8">
      <c r="A585" s="4"/>
      <c r="B585" s="7">
        <f t="shared" si="123"/>
        <v>1</v>
      </c>
      <c r="C585" s="32">
        <f t="shared" si="117"/>
        <v>42824</v>
      </c>
      <c r="D585" s="31">
        <f t="shared" si="124"/>
        <v>577</v>
      </c>
      <c r="E585" s="115">
        <v>42824</v>
      </c>
      <c r="F585" s="27">
        <v>1.0737000000000001</v>
      </c>
      <c r="G585" s="27">
        <v>0.86180000000000001</v>
      </c>
      <c r="H585" s="27">
        <v>1.0698000000000001</v>
      </c>
      <c r="I585" s="162">
        <v>9.1694999999999993</v>
      </c>
      <c r="J585" s="162">
        <v>1.3988</v>
      </c>
      <c r="L585" s="101">
        <f t="shared" si="125"/>
        <v>1.0239703012462666E-3</v>
      </c>
      <c r="M585" s="101">
        <f t="shared" si="126"/>
        <v>2.3759174390534576E-3</v>
      </c>
      <c r="N585" s="101">
        <f t="shared" si="127"/>
        <v>1.3078002798128572E-3</v>
      </c>
      <c r="O585" s="101">
        <f t="shared" si="128"/>
        <v>2.3202245666583713E-3</v>
      </c>
      <c r="P585" s="101">
        <f t="shared" si="129"/>
        <v>5.1340671813893003E-3</v>
      </c>
      <c r="R585" s="104">
        <f t="shared" si="118"/>
        <v>4695.9365103430882</v>
      </c>
      <c r="S585" s="104">
        <f t="shared" si="119"/>
        <v>-12050.571414109712</v>
      </c>
      <c r="T585" s="104">
        <f t="shared" si="120"/>
        <v>3129.2435339907711</v>
      </c>
      <c r="U585" s="104">
        <f t="shared" si="121"/>
        <v>10610.459589608723</v>
      </c>
      <c r="V585" s="104">
        <f t="shared" si="122"/>
        <v>-28437.098293893556</v>
      </c>
      <c r="W585" s="104">
        <f t="shared" si="130"/>
        <v>-22052.030074060684</v>
      </c>
    </row>
    <row r="586" spans="1:23" ht="13.8">
      <c r="A586" s="4"/>
      <c r="B586" s="7">
        <f t="shared" si="123"/>
        <v>1</v>
      </c>
      <c r="C586" s="32">
        <f t="shared" ref="C586:C649" si="131">E586</f>
        <v>42825</v>
      </c>
      <c r="D586" s="31">
        <f t="shared" si="124"/>
        <v>578</v>
      </c>
      <c r="E586" s="115">
        <v>42825</v>
      </c>
      <c r="F586" s="27">
        <v>1.0690999999999999</v>
      </c>
      <c r="G586" s="27">
        <v>0.85553000000000001</v>
      </c>
      <c r="H586" s="27">
        <v>1.0696000000000001</v>
      </c>
      <c r="I586" s="162">
        <v>9.1683000000000003</v>
      </c>
      <c r="J586" s="162">
        <v>1.3982000000000001</v>
      </c>
      <c r="L586" s="101">
        <f t="shared" si="125"/>
        <v>4.2934544206358425E-3</v>
      </c>
      <c r="M586" s="101">
        <f t="shared" si="126"/>
        <v>7.3020652521730576E-3</v>
      </c>
      <c r="N586" s="101">
        <f t="shared" si="127"/>
        <v>1.8696830941621384E-4</v>
      </c>
      <c r="O586" s="101">
        <f t="shared" si="128"/>
        <v>1.3087720464965429E-4</v>
      </c>
      <c r="P586" s="101">
        <f t="shared" si="129"/>
        <v>4.2903111133596927E-4</v>
      </c>
      <c r="R586" s="104">
        <f t="shared" ref="R586:R649" si="132">R$5*L586</f>
        <v>19689.818488699351</v>
      </c>
      <c r="S586" s="104">
        <f t="shared" ref="S586:S649" si="133">S$5*M586</f>
        <v>-37035.823444629648</v>
      </c>
      <c r="T586" s="104">
        <f t="shared" ref="T586:T649" si="134">T$5*N586</f>
        <v>447.3690534655604</v>
      </c>
      <c r="U586" s="104">
        <f t="shared" ref="U586:U649" si="135">U$5*O586</f>
        <v>598.50555463089984</v>
      </c>
      <c r="V586" s="104">
        <f t="shared" ref="V586:V649" si="136">V$5*P586</f>
        <v>-2376.3615576409088</v>
      </c>
      <c r="W586" s="104">
        <f t="shared" si="130"/>
        <v>-18676.491905474744</v>
      </c>
    </row>
    <row r="587" spans="1:23" ht="13.8">
      <c r="A587" s="4"/>
      <c r="B587" s="7">
        <f t="shared" ref="B587:B650" si="137">E587-E586</f>
        <v>3</v>
      </c>
      <c r="C587" s="32">
        <f t="shared" si="131"/>
        <v>42828</v>
      </c>
      <c r="D587" s="31">
        <f t="shared" ref="D587:D650" si="138">D586+1</f>
        <v>579</v>
      </c>
      <c r="E587" s="115">
        <v>42828</v>
      </c>
      <c r="F587" s="27">
        <v>1.0661</v>
      </c>
      <c r="G587" s="27">
        <v>0.85260000000000002</v>
      </c>
      <c r="H587" s="27">
        <v>1.0682</v>
      </c>
      <c r="I587" s="162">
        <v>9.1468000000000007</v>
      </c>
      <c r="J587" s="162">
        <v>1.4012</v>
      </c>
      <c r="L587" s="101">
        <f t="shared" ref="L587:L650" si="139">LN(F586/F587)</f>
        <v>2.8100430630245915E-3</v>
      </c>
      <c r="M587" s="101">
        <f t="shared" ref="M587:M650" si="140">LN(G586/G587)</f>
        <v>3.4306555984544881E-3</v>
      </c>
      <c r="N587" s="101">
        <f t="shared" ref="N587:N650" si="141">LN(H586/H587)</f>
        <v>1.3097578820635101E-3</v>
      </c>
      <c r="O587" s="101">
        <f t="shared" ref="O587:O650" si="142">LN(I586/I587)</f>
        <v>2.3477906073002142E-3</v>
      </c>
      <c r="P587" s="101">
        <f t="shared" ref="P587:P650" si="143">LN(J586/J587)</f>
        <v>-2.1433172454469102E-3</v>
      </c>
      <c r="R587" s="104">
        <f t="shared" si="132"/>
        <v>12886.881386338075</v>
      </c>
      <c r="S587" s="104">
        <f t="shared" si="133"/>
        <v>-17400.16702889352</v>
      </c>
      <c r="T587" s="104">
        <f t="shared" si="134"/>
        <v>3133.9275933838903</v>
      </c>
      <c r="U587" s="104">
        <f t="shared" si="135"/>
        <v>10736.519956557184</v>
      </c>
      <c r="V587" s="104">
        <f t="shared" si="136"/>
        <v>11871.625561252924</v>
      </c>
      <c r="W587" s="104">
        <f t="shared" ref="W587:W650" si="144">SUM(R587:V587)</f>
        <v>21228.787468638555</v>
      </c>
    </row>
    <row r="588" spans="1:23" ht="13.8">
      <c r="A588" s="4"/>
      <c r="B588" s="7">
        <f t="shared" si="137"/>
        <v>1</v>
      </c>
      <c r="C588" s="32">
        <f t="shared" si="131"/>
        <v>42829</v>
      </c>
      <c r="D588" s="31">
        <f t="shared" si="138"/>
        <v>580</v>
      </c>
      <c r="E588" s="115">
        <v>42829</v>
      </c>
      <c r="F588" s="27">
        <v>1.0650999999999999</v>
      </c>
      <c r="G588" s="27">
        <v>0.85623000000000005</v>
      </c>
      <c r="H588" s="27">
        <v>1.0672999999999999</v>
      </c>
      <c r="I588" s="162">
        <v>9.1790000000000003</v>
      </c>
      <c r="J588" s="162">
        <v>1.4109</v>
      </c>
      <c r="L588" s="101">
        <f t="shared" si="139"/>
        <v>9.3843850730960165E-4</v>
      </c>
      <c r="M588" s="101">
        <f t="shared" si="140"/>
        <v>-4.2485273082970478E-3</v>
      </c>
      <c r="N588" s="101">
        <f t="shared" si="141"/>
        <v>8.4289398575083691E-4</v>
      </c>
      <c r="O588" s="101">
        <f t="shared" si="142"/>
        <v>-3.5141748941510628E-3</v>
      </c>
      <c r="P588" s="101">
        <f t="shared" si="143"/>
        <v>-6.8987862957802159E-3</v>
      </c>
      <c r="R588" s="104">
        <f t="shared" si="132"/>
        <v>4303.6869759049514</v>
      </c>
      <c r="S588" s="104">
        <f t="shared" si="133"/>
        <v>21548.384170211462</v>
      </c>
      <c r="T588" s="104">
        <f t="shared" si="134"/>
        <v>2016.837429586689</v>
      </c>
      <c r="U588" s="104">
        <f t="shared" si="135"/>
        <v>-16070.431819842672</v>
      </c>
      <c r="V588" s="104">
        <f t="shared" si="136"/>
        <v>38211.705665405862</v>
      </c>
      <c r="W588" s="104">
        <f t="shared" si="144"/>
        <v>50010.18242126629</v>
      </c>
    </row>
    <row r="589" spans="1:23" ht="13.8">
      <c r="A589" s="4"/>
      <c r="B589" s="7">
        <f t="shared" si="137"/>
        <v>1</v>
      </c>
      <c r="C589" s="32">
        <f t="shared" si="131"/>
        <v>42830</v>
      </c>
      <c r="D589" s="31">
        <f t="shared" si="138"/>
        <v>581</v>
      </c>
      <c r="E589" s="115">
        <v>42830</v>
      </c>
      <c r="F589" s="27">
        <v>1.0678000000000001</v>
      </c>
      <c r="G589" s="27">
        <v>0.85509999999999997</v>
      </c>
      <c r="H589" s="27">
        <v>1.0708</v>
      </c>
      <c r="I589" s="162">
        <v>9.1664999999999992</v>
      </c>
      <c r="J589" s="162">
        <v>1.4085000000000001</v>
      </c>
      <c r="L589" s="101">
        <f t="shared" si="139"/>
        <v>-2.5317656169659823E-3</v>
      </c>
      <c r="M589" s="101">
        <f t="shared" si="140"/>
        <v>1.3206104774975023E-3</v>
      </c>
      <c r="N589" s="101">
        <f t="shared" si="141"/>
        <v>-3.2739377262782253E-3</v>
      </c>
      <c r="O589" s="101">
        <f t="shared" si="142"/>
        <v>1.3627322160111521E-3</v>
      </c>
      <c r="P589" s="101">
        <f t="shared" si="143"/>
        <v>1.7024903026846901E-3</v>
      </c>
      <c r="R589" s="104">
        <f t="shared" si="132"/>
        <v>-11610.698651974402</v>
      </c>
      <c r="S589" s="104">
        <f t="shared" si="133"/>
        <v>-6698.0908543881078</v>
      </c>
      <c r="T589" s="104">
        <f t="shared" si="134"/>
        <v>-7833.7255457007614</v>
      </c>
      <c r="U589" s="104">
        <f t="shared" si="135"/>
        <v>6231.8170909933488</v>
      </c>
      <c r="V589" s="104">
        <f t="shared" si="136"/>
        <v>-9429.9280417176233</v>
      </c>
      <c r="W589" s="104">
        <f t="shared" si="144"/>
        <v>-29340.626002787551</v>
      </c>
    </row>
    <row r="590" spans="1:23" ht="13.8">
      <c r="A590" s="4"/>
      <c r="B590" s="7">
        <f t="shared" si="137"/>
        <v>1</v>
      </c>
      <c r="C590" s="32">
        <f t="shared" si="131"/>
        <v>42831</v>
      </c>
      <c r="D590" s="31">
        <f t="shared" si="138"/>
        <v>582</v>
      </c>
      <c r="E590" s="115">
        <v>42831</v>
      </c>
      <c r="F590" s="27">
        <v>1.0666</v>
      </c>
      <c r="G590" s="27">
        <v>0.85589999999999999</v>
      </c>
      <c r="H590" s="27">
        <v>1.0702</v>
      </c>
      <c r="I590" s="162">
        <v>9.1687999999999992</v>
      </c>
      <c r="J590" s="162">
        <v>1.4103000000000001</v>
      </c>
      <c r="L590" s="101">
        <f t="shared" si="139"/>
        <v>1.1244378995839989E-3</v>
      </c>
      <c r="M590" s="101">
        <f t="shared" si="140"/>
        <v>-9.3512572565442064E-4</v>
      </c>
      <c r="N590" s="101">
        <f t="shared" si="141"/>
        <v>5.6048576899309901E-4</v>
      </c>
      <c r="O590" s="101">
        <f t="shared" si="142"/>
        <v>-2.5088217940950333E-4</v>
      </c>
      <c r="P590" s="101">
        <f t="shared" si="143"/>
        <v>-1.277139381767286E-3</v>
      </c>
      <c r="R590" s="104">
        <f t="shared" si="132"/>
        <v>5156.6817707929576</v>
      </c>
      <c r="S590" s="104">
        <f t="shared" si="133"/>
        <v>4742.9254707853579</v>
      </c>
      <c r="T590" s="104">
        <f t="shared" si="134"/>
        <v>1341.1042156731135</v>
      </c>
      <c r="U590" s="104">
        <f t="shared" si="135"/>
        <v>-1147.2920615659737</v>
      </c>
      <c r="V590" s="104">
        <f t="shared" si="136"/>
        <v>7073.9507005225669</v>
      </c>
      <c r="W590" s="104">
        <f t="shared" si="144"/>
        <v>17167.370096208022</v>
      </c>
    </row>
    <row r="591" spans="1:23" ht="13.8">
      <c r="A591" s="4"/>
      <c r="B591" s="7">
        <f t="shared" si="137"/>
        <v>1</v>
      </c>
      <c r="C591" s="32">
        <f t="shared" si="131"/>
        <v>42832</v>
      </c>
      <c r="D591" s="31">
        <f t="shared" si="138"/>
        <v>583</v>
      </c>
      <c r="E591" s="115">
        <v>42832</v>
      </c>
      <c r="F591" s="27">
        <v>1.0629999999999999</v>
      </c>
      <c r="G591" s="27">
        <v>0.85572999999999999</v>
      </c>
      <c r="H591" s="27">
        <v>1.0694999999999999</v>
      </c>
      <c r="I591" s="162">
        <v>9.1583000000000006</v>
      </c>
      <c r="J591" s="162">
        <v>1.4123000000000001</v>
      </c>
      <c r="L591" s="101">
        <f t="shared" si="139"/>
        <v>3.3809198245540652E-3</v>
      </c>
      <c r="M591" s="101">
        <f t="shared" si="140"/>
        <v>1.9864106209753837E-4</v>
      </c>
      <c r="N591" s="101">
        <f t="shared" si="141"/>
        <v>6.5429735474416446E-4</v>
      </c>
      <c r="O591" s="101">
        <f t="shared" si="142"/>
        <v>1.1458442578300468E-3</v>
      </c>
      <c r="P591" s="101">
        <f t="shared" si="143"/>
        <v>-1.4171333768236588E-3</v>
      </c>
      <c r="R591" s="104">
        <f t="shared" si="132"/>
        <v>15504.927069996962</v>
      </c>
      <c r="S591" s="104">
        <f t="shared" si="133"/>
        <v>-1007.5006249100264</v>
      </c>
      <c r="T591" s="104">
        <f t="shared" si="134"/>
        <v>1565.5722041391732</v>
      </c>
      <c r="U591" s="104">
        <f t="shared" si="135"/>
        <v>5239.9816674646208</v>
      </c>
      <c r="V591" s="104">
        <f t="shared" si="136"/>
        <v>7849.3638101141005</v>
      </c>
      <c r="W591" s="104">
        <f t="shared" si="144"/>
        <v>29152.34412680483</v>
      </c>
    </row>
    <row r="592" spans="1:23" ht="13.8">
      <c r="A592" s="4"/>
      <c r="B592" s="7">
        <f t="shared" si="137"/>
        <v>3</v>
      </c>
      <c r="C592" s="32">
        <f t="shared" si="131"/>
        <v>42835</v>
      </c>
      <c r="D592" s="31">
        <f t="shared" si="138"/>
        <v>584</v>
      </c>
      <c r="E592" s="115">
        <v>42835</v>
      </c>
      <c r="F592" s="27">
        <v>1.0578000000000001</v>
      </c>
      <c r="G592" s="27">
        <v>0.85335000000000005</v>
      </c>
      <c r="H592" s="27">
        <v>1.0682</v>
      </c>
      <c r="I592" s="162">
        <v>9.1442999999999994</v>
      </c>
      <c r="J592" s="162">
        <v>1.4119999999999999</v>
      </c>
      <c r="L592" s="101">
        <f t="shared" si="139"/>
        <v>4.9038197100682258E-3</v>
      </c>
      <c r="M592" s="101">
        <f t="shared" si="140"/>
        <v>2.7851259607002696E-3</v>
      </c>
      <c r="N592" s="101">
        <f t="shared" si="141"/>
        <v>1.2162606167903098E-3</v>
      </c>
      <c r="O592" s="101">
        <f t="shared" si="142"/>
        <v>1.5298375892464362E-3</v>
      </c>
      <c r="P592" s="101">
        <f t="shared" si="143"/>
        <v>2.1244202183080414E-4</v>
      </c>
      <c r="R592" s="104">
        <f t="shared" si="132"/>
        <v>22488.958897169381</v>
      </c>
      <c r="S592" s="104">
        <f t="shared" si="133"/>
        <v>-14126.062941008773</v>
      </c>
      <c r="T592" s="104">
        <f t="shared" si="134"/>
        <v>2910.2116963022286</v>
      </c>
      <c r="U592" s="104">
        <f t="shared" si="135"/>
        <v>6995.9951948710541</v>
      </c>
      <c r="V592" s="104">
        <f t="shared" si="136"/>
        <v>-1176.6956767638701</v>
      </c>
      <c r="W592" s="104">
        <f t="shared" si="144"/>
        <v>17092.407170570023</v>
      </c>
    </row>
    <row r="593" spans="1:23" ht="13.8">
      <c r="A593" s="4"/>
      <c r="B593" s="7">
        <f t="shared" si="137"/>
        <v>1</v>
      </c>
      <c r="C593" s="32">
        <f t="shared" si="131"/>
        <v>42836</v>
      </c>
      <c r="D593" s="31">
        <f t="shared" si="138"/>
        <v>585</v>
      </c>
      <c r="E593" s="115">
        <v>42836</v>
      </c>
      <c r="F593" s="27">
        <v>1.0616000000000001</v>
      </c>
      <c r="G593" s="27">
        <v>0.85329999999999995</v>
      </c>
      <c r="H593" s="27">
        <v>1.0696000000000001</v>
      </c>
      <c r="I593" s="162">
        <v>9.1244999999999994</v>
      </c>
      <c r="J593" s="162">
        <v>1.4137</v>
      </c>
      <c r="L593" s="101">
        <f t="shared" si="139"/>
        <v>-3.585924386118215E-3</v>
      </c>
      <c r="M593" s="101">
        <f t="shared" si="140"/>
        <v>5.8594322227071064E-5</v>
      </c>
      <c r="N593" s="101">
        <f t="shared" si="141"/>
        <v>-1.3097578820635294E-3</v>
      </c>
      <c r="O593" s="101">
        <f t="shared" si="142"/>
        <v>2.1676309065431572E-3</v>
      </c>
      <c r="P593" s="101">
        <f t="shared" si="143"/>
        <v>-1.2032418197994977E-3</v>
      </c>
      <c r="R593" s="104">
        <f t="shared" si="132"/>
        <v>-16445.079732886003</v>
      </c>
      <c r="S593" s="104">
        <f t="shared" si="133"/>
        <v>-297.18838409636709</v>
      </c>
      <c r="T593" s="104">
        <f t="shared" si="134"/>
        <v>-3133.9275933839363</v>
      </c>
      <c r="U593" s="104">
        <f t="shared" si="135"/>
        <v>9912.644004191141</v>
      </c>
      <c r="V593" s="104">
        <f t="shared" si="136"/>
        <v>6664.6392990327968</v>
      </c>
      <c r="W593" s="104">
        <f t="shared" si="144"/>
        <v>-3298.9124071423703</v>
      </c>
    </row>
    <row r="594" spans="1:23" ht="13.8">
      <c r="A594" s="4"/>
      <c r="B594" s="7">
        <f t="shared" si="137"/>
        <v>1</v>
      </c>
      <c r="C594" s="32">
        <f t="shared" si="131"/>
        <v>42837</v>
      </c>
      <c r="D594" s="31">
        <f t="shared" si="138"/>
        <v>586</v>
      </c>
      <c r="E594" s="115">
        <v>42837</v>
      </c>
      <c r="F594" s="27">
        <v>1.0605</v>
      </c>
      <c r="G594" s="27">
        <v>0.84840000000000004</v>
      </c>
      <c r="H594" s="27">
        <v>1.0678000000000001</v>
      </c>
      <c r="I594" s="162">
        <v>9.1035000000000004</v>
      </c>
      <c r="J594" s="162">
        <v>1.4162999999999999</v>
      </c>
      <c r="L594" s="101">
        <f t="shared" si="139"/>
        <v>1.0367090132607328E-3</v>
      </c>
      <c r="M594" s="101">
        <f t="shared" si="140"/>
        <v>5.758962852011695E-3</v>
      </c>
      <c r="N594" s="101">
        <f t="shared" si="141"/>
        <v>1.684289721647677E-3</v>
      </c>
      <c r="O594" s="101">
        <f t="shared" si="142"/>
        <v>2.3041484848500739E-3</v>
      </c>
      <c r="P594" s="101">
        <f t="shared" si="143"/>
        <v>-1.8374563473637991E-3</v>
      </c>
      <c r="R594" s="104">
        <f t="shared" si="132"/>
        <v>4754.3563519836825</v>
      </c>
      <c r="S594" s="104">
        <f t="shared" si="133"/>
        <v>-29209.261222064884</v>
      </c>
      <c r="T594" s="104">
        <f t="shared" si="134"/>
        <v>4030.0899167778975</v>
      </c>
      <c r="U594" s="104">
        <f t="shared" si="135"/>
        <v>10536.943164156919</v>
      </c>
      <c r="V594" s="104">
        <f t="shared" si="136"/>
        <v>10177.491823662382</v>
      </c>
      <c r="W594" s="104">
        <f t="shared" si="144"/>
        <v>289.62003451599776</v>
      </c>
    </row>
    <row r="595" spans="1:23" ht="13.8">
      <c r="A595" s="4"/>
      <c r="B595" s="7">
        <f t="shared" si="137"/>
        <v>1</v>
      </c>
      <c r="C595" s="32">
        <f t="shared" si="131"/>
        <v>42838</v>
      </c>
      <c r="D595" s="31">
        <f t="shared" si="138"/>
        <v>587</v>
      </c>
      <c r="E595" s="115">
        <v>42838</v>
      </c>
      <c r="F595" s="27">
        <v>1.0629999999999999</v>
      </c>
      <c r="G595" s="27">
        <v>0.84762999999999999</v>
      </c>
      <c r="H595" s="27">
        <v>1.0686</v>
      </c>
      <c r="I595" s="162">
        <v>9.1033000000000008</v>
      </c>
      <c r="J595" s="162">
        <v>1.4027000000000001</v>
      </c>
      <c r="L595" s="101">
        <f t="shared" si="139"/>
        <v>-2.3546043372107929E-3</v>
      </c>
      <c r="M595" s="101">
        <f t="shared" si="140"/>
        <v>9.0800286893911043E-4</v>
      </c>
      <c r="N595" s="101">
        <f t="shared" si="141"/>
        <v>-7.4892345758508254E-4</v>
      </c>
      <c r="O595" s="101">
        <f t="shared" si="142"/>
        <v>2.1969813477070721E-5</v>
      </c>
      <c r="P595" s="101">
        <f t="shared" si="143"/>
        <v>9.6488864947248728E-3</v>
      </c>
      <c r="R595" s="104">
        <f t="shared" si="132"/>
        <v>-10798.235516267288</v>
      </c>
      <c r="S595" s="104">
        <f t="shared" si="133"/>
        <v>-4605.3592757526203</v>
      </c>
      <c r="T595" s="104">
        <f t="shared" si="134"/>
        <v>-1791.9891311213735</v>
      </c>
      <c r="U595" s="104">
        <f t="shared" si="135"/>
        <v>100.46864490596654</v>
      </c>
      <c r="V595" s="104">
        <f t="shared" si="136"/>
        <v>-53444.242933117042</v>
      </c>
      <c r="W595" s="104">
        <f t="shared" si="144"/>
        <v>-70539.358211352359</v>
      </c>
    </row>
    <row r="596" spans="1:23" ht="13.8">
      <c r="A596" s="4"/>
      <c r="B596" s="7">
        <f t="shared" si="137"/>
        <v>5</v>
      </c>
      <c r="C596" s="32">
        <f t="shared" si="131"/>
        <v>42843</v>
      </c>
      <c r="D596" s="31">
        <f t="shared" si="138"/>
        <v>588</v>
      </c>
      <c r="E596" s="115">
        <v>42843</v>
      </c>
      <c r="F596" s="27">
        <v>1.0682</v>
      </c>
      <c r="G596" s="27">
        <v>0.84375</v>
      </c>
      <c r="H596" s="27">
        <v>1.0686</v>
      </c>
      <c r="I596" s="162">
        <v>9.1092999999999993</v>
      </c>
      <c r="J596" s="162">
        <v>1.4155</v>
      </c>
      <c r="L596" s="101">
        <f t="shared" si="139"/>
        <v>-4.8798895637220492E-3</v>
      </c>
      <c r="M596" s="101">
        <f t="shared" si="140"/>
        <v>4.587977634848573E-3</v>
      </c>
      <c r="N596" s="101">
        <f t="shared" si="141"/>
        <v>0</v>
      </c>
      <c r="O596" s="101">
        <f t="shared" si="142"/>
        <v>-6.5888453236360273E-4</v>
      </c>
      <c r="P596" s="101">
        <f t="shared" si="143"/>
        <v>-9.0838748263285286E-3</v>
      </c>
      <c r="R596" s="104">
        <f t="shared" si="132"/>
        <v>-22379.215042500848</v>
      </c>
      <c r="S596" s="104">
        <f t="shared" si="133"/>
        <v>-23270.064534358149</v>
      </c>
      <c r="T596" s="104">
        <f t="shared" si="134"/>
        <v>0</v>
      </c>
      <c r="U596" s="104">
        <f t="shared" si="135"/>
        <v>-3013.0995961873241</v>
      </c>
      <c r="V596" s="104">
        <f t="shared" si="136"/>
        <v>50314.698308218751</v>
      </c>
      <c r="W596" s="104">
        <f t="shared" si="144"/>
        <v>1652.3191351724236</v>
      </c>
    </row>
    <row r="597" spans="1:23" ht="13.8">
      <c r="A597" s="4"/>
      <c r="B597" s="7">
        <f t="shared" si="137"/>
        <v>1</v>
      </c>
      <c r="C597" s="32">
        <f t="shared" si="131"/>
        <v>42844</v>
      </c>
      <c r="D597" s="31">
        <f t="shared" si="138"/>
        <v>589</v>
      </c>
      <c r="E597" s="115">
        <v>42844</v>
      </c>
      <c r="F597" s="27">
        <v>1.0725</v>
      </c>
      <c r="G597" s="27">
        <v>0.83430000000000004</v>
      </c>
      <c r="H597" s="27">
        <v>1.069</v>
      </c>
      <c r="I597" s="162">
        <v>9.1527999999999992</v>
      </c>
      <c r="J597" s="162">
        <v>1.4255</v>
      </c>
      <c r="L597" s="101">
        <f t="shared" si="139"/>
        <v>-4.0173828965020583E-3</v>
      </c>
      <c r="M597" s="101">
        <f t="shared" si="140"/>
        <v>1.1263192278710648E-2</v>
      </c>
      <c r="N597" s="101">
        <f t="shared" si="141"/>
        <v>-3.7425150137424088E-4</v>
      </c>
      <c r="O597" s="101">
        <f t="shared" si="142"/>
        <v>-4.7639737238279467E-3</v>
      </c>
      <c r="P597" s="101">
        <f t="shared" si="143"/>
        <v>-7.0398038007723606E-3</v>
      </c>
      <c r="R597" s="104">
        <f t="shared" si="132"/>
        <v>-18423.75213104421</v>
      </c>
      <c r="S597" s="104">
        <f t="shared" si="133"/>
        <v>-57126.523285053387</v>
      </c>
      <c r="T597" s="104">
        <f t="shared" si="134"/>
        <v>-895.49154319592765</v>
      </c>
      <c r="U597" s="104">
        <f t="shared" si="135"/>
        <v>-21785.800999182709</v>
      </c>
      <c r="V597" s="104">
        <f t="shared" si="136"/>
        <v>38992.787896888483</v>
      </c>
      <c r="W597" s="104">
        <f t="shared" si="144"/>
        <v>-59238.780061587757</v>
      </c>
    </row>
    <row r="598" spans="1:23" ht="13.8">
      <c r="A598" s="4"/>
      <c r="B598" s="7">
        <f t="shared" si="137"/>
        <v>1</v>
      </c>
      <c r="C598" s="32">
        <f t="shared" si="131"/>
        <v>42845</v>
      </c>
      <c r="D598" s="31">
        <f t="shared" si="138"/>
        <v>590</v>
      </c>
      <c r="E598" s="115">
        <v>42845</v>
      </c>
      <c r="F598" s="27">
        <v>1.0745</v>
      </c>
      <c r="G598" s="27">
        <v>0.83919999999999995</v>
      </c>
      <c r="H598" s="27">
        <v>1.0701000000000001</v>
      </c>
      <c r="I598" s="162">
        <v>9.2119999999999997</v>
      </c>
      <c r="J598" s="162">
        <v>1.4278</v>
      </c>
      <c r="L598" s="101">
        <f t="shared" si="139"/>
        <v>-1.8630652803930657E-3</v>
      </c>
      <c r="M598" s="101">
        <f t="shared" si="140"/>
        <v>-5.8560071740584117E-3</v>
      </c>
      <c r="N598" s="101">
        <f t="shared" si="141"/>
        <v>-1.0284700079103482E-3</v>
      </c>
      <c r="O598" s="101">
        <f t="shared" si="142"/>
        <v>-6.4471385538417691E-3</v>
      </c>
      <c r="P598" s="101">
        <f t="shared" si="143"/>
        <v>-1.6121687156334078E-3</v>
      </c>
      <c r="R598" s="104">
        <f t="shared" si="132"/>
        <v>-8544.0332211805726</v>
      </c>
      <c r="S598" s="104">
        <f t="shared" si="133"/>
        <v>29701.466680863872</v>
      </c>
      <c r="T598" s="104">
        <f t="shared" si="134"/>
        <v>-2460.8750830191207</v>
      </c>
      <c r="U598" s="104">
        <f t="shared" si="135"/>
        <v>-29482.966466762155</v>
      </c>
      <c r="V598" s="104">
        <f t="shared" si="136"/>
        <v>8929.6455642408218</v>
      </c>
      <c r="W598" s="104">
        <f t="shared" si="144"/>
        <v>-1856.7625258571534</v>
      </c>
    </row>
    <row r="599" spans="1:23" ht="13.8">
      <c r="A599" s="4"/>
      <c r="B599" s="7">
        <f t="shared" si="137"/>
        <v>1</v>
      </c>
      <c r="C599" s="32">
        <f t="shared" si="131"/>
        <v>42846</v>
      </c>
      <c r="D599" s="31">
        <f t="shared" si="138"/>
        <v>591</v>
      </c>
      <c r="E599" s="115">
        <v>42846</v>
      </c>
      <c r="F599" s="27">
        <v>1.0698000000000001</v>
      </c>
      <c r="G599" s="27">
        <v>0.83720000000000006</v>
      </c>
      <c r="H599" s="27">
        <v>1.0680000000000001</v>
      </c>
      <c r="I599" s="162">
        <v>9.2477999999999998</v>
      </c>
      <c r="J599" s="162">
        <v>1.4218999999999999</v>
      </c>
      <c r="L599" s="101">
        <f t="shared" si="139"/>
        <v>4.3837219854153796E-3</v>
      </c>
      <c r="M599" s="101">
        <f t="shared" si="140"/>
        <v>2.3860665102425609E-3</v>
      </c>
      <c r="N599" s="101">
        <f t="shared" si="141"/>
        <v>1.9643615128152698E-3</v>
      </c>
      <c r="O599" s="101">
        <f t="shared" si="142"/>
        <v>-3.8787034401532861E-3</v>
      </c>
      <c r="P599" s="101">
        <f t="shared" si="143"/>
        <v>4.1407926660313871E-3</v>
      </c>
      <c r="R599" s="104">
        <f t="shared" si="132"/>
        <v>20103.786308500446</v>
      </c>
      <c r="S599" s="104">
        <f t="shared" si="133"/>
        <v>-12102.047153603377</v>
      </c>
      <c r="T599" s="104">
        <f t="shared" si="134"/>
        <v>4700.2326404740688</v>
      </c>
      <c r="U599" s="104">
        <f t="shared" si="135"/>
        <v>-17737.432274107283</v>
      </c>
      <c r="V599" s="104">
        <f t="shared" si="136"/>
        <v>-22935.447452930268</v>
      </c>
      <c r="W599" s="104">
        <f t="shared" si="144"/>
        <v>-27970.907931666414</v>
      </c>
    </row>
    <row r="600" spans="1:23" ht="13.8">
      <c r="A600" s="4"/>
      <c r="B600" s="7">
        <f t="shared" si="137"/>
        <v>3</v>
      </c>
      <c r="C600" s="32">
        <f t="shared" si="131"/>
        <v>42849</v>
      </c>
      <c r="D600" s="31">
        <f t="shared" si="138"/>
        <v>592</v>
      </c>
      <c r="E600" s="115">
        <v>42849</v>
      </c>
      <c r="F600" s="27">
        <v>1.0848</v>
      </c>
      <c r="G600" s="27">
        <v>0.84830000000000005</v>
      </c>
      <c r="H600" s="27">
        <v>1.0806</v>
      </c>
      <c r="I600" s="162">
        <v>9.2449999999999992</v>
      </c>
      <c r="J600" s="162">
        <v>1.4330000000000001</v>
      </c>
      <c r="L600" s="101">
        <f t="shared" si="139"/>
        <v>-1.3923923088981322E-2</v>
      </c>
      <c r="M600" s="101">
        <f t="shared" si="140"/>
        <v>-1.3171356241844396E-2</v>
      </c>
      <c r="N600" s="101">
        <f t="shared" si="141"/>
        <v>-1.1728701889825235E-2</v>
      </c>
      <c r="O600" s="101">
        <f t="shared" si="142"/>
        <v>3.0282055950402273E-4</v>
      </c>
      <c r="P600" s="101">
        <f t="shared" si="143"/>
        <v>-7.776143425843195E-3</v>
      </c>
      <c r="R600" s="104">
        <f t="shared" si="132"/>
        <v>-63855.229708494342</v>
      </c>
      <c r="S600" s="104">
        <f t="shared" si="133"/>
        <v>66804.665180730794</v>
      </c>
      <c r="T600" s="104">
        <f t="shared" si="134"/>
        <v>-28063.89103701133</v>
      </c>
      <c r="U600" s="104">
        <f t="shared" si="135"/>
        <v>1384.8078999299842</v>
      </c>
      <c r="V600" s="104">
        <f t="shared" si="136"/>
        <v>43071.301394283306</v>
      </c>
      <c r="W600" s="104">
        <f t="shared" si="144"/>
        <v>19341.653729438411</v>
      </c>
    </row>
    <row r="601" spans="1:23" ht="13.8">
      <c r="A601" s="4"/>
      <c r="B601" s="7">
        <f t="shared" si="137"/>
        <v>1</v>
      </c>
      <c r="C601" s="32">
        <f t="shared" si="131"/>
        <v>42850</v>
      </c>
      <c r="D601" s="31">
        <f t="shared" si="138"/>
        <v>593</v>
      </c>
      <c r="E601" s="115">
        <v>42850</v>
      </c>
      <c r="F601" s="27">
        <v>1.0891</v>
      </c>
      <c r="G601" s="27">
        <v>0.84928000000000003</v>
      </c>
      <c r="H601" s="27">
        <v>1.0826</v>
      </c>
      <c r="I601" s="162">
        <v>9.3157999999999994</v>
      </c>
      <c r="J601" s="162">
        <v>1.4454</v>
      </c>
      <c r="L601" s="101">
        <f t="shared" si="139"/>
        <v>-3.9560288955095618E-3</v>
      </c>
      <c r="M601" s="101">
        <f t="shared" si="140"/>
        <v>-1.1545848900989615E-3</v>
      </c>
      <c r="N601" s="101">
        <f t="shared" si="141"/>
        <v>-1.8491129529121756E-3</v>
      </c>
      <c r="O601" s="101">
        <f t="shared" si="142"/>
        <v>-7.6290185111649251E-3</v>
      </c>
      <c r="P601" s="101">
        <f t="shared" si="143"/>
        <v>-8.6159510207088411E-3</v>
      </c>
      <c r="R601" s="104">
        <f t="shared" si="132"/>
        <v>-18142.382160679219</v>
      </c>
      <c r="S601" s="104">
        <f t="shared" si="133"/>
        <v>5856.0147937348002</v>
      </c>
      <c r="T601" s="104">
        <f t="shared" si="134"/>
        <v>-4424.4712597454209</v>
      </c>
      <c r="U601" s="104">
        <f t="shared" si="135"/>
        <v>-34887.740516287275</v>
      </c>
      <c r="V601" s="104">
        <f t="shared" si="136"/>
        <v>47722.91390331366</v>
      </c>
      <c r="W601" s="104">
        <f t="shared" si="144"/>
        <v>-3875.6652396634527</v>
      </c>
    </row>
    <row r="602" spans="1:23" ht="13.8">
      <c r="A602" s="4"/>
      <c r="B602" s="7">
        <f t="shared" si="137"/>
        <v>1</v>
      </c>
      <c r="C602" s="32">
        <f t="shared" si="131"/>
        <v>42851</v>
      </c>
      <c r="D602" s="31">
        <f t="shared" si="138"/>
        <v>594</v>
      </c>
      <c r="E602" s="115">
        <v>42851</v>
      </c>
      <c r="F602" s="27">
        <v>1.0892999999999999</v>
      </c>
      <c r="G602" s="27">
        <v>0.84902999999999995</v>
      </c>
      <c r="H602" s="27">
        <v>1.0834999999999999</v>
      </c>
      <c r="I602" s="162">
        <v>9.3484999999999996</v>
      </c>
      <c r="J602" s="162">
        <v>1.4559</v>
      </c>
      <c r="L602" s="101">
        <f t="shared" si="139"/>
        <v>-1.8362100675899172E-4</v>
      </c>
      <c r="M602" s="101">
        <f t="shared" si="140"/>
        <v>2.9441032768554091E-4</v>
      </c>
      <c r="N602" s="101">
        <f t="shared" si="141"/>
        <v>-8.3098661353612807E-4</v>
      </c>
      <c r="O602" s="101">
        <f t="shared" si="142"/>
        <v>-3.5040192729387082E-3</v>
      </c>
      <c r="P602" s="101">
        <f t="shared" si="143"/>
        <v>-7.2381662303994858E-3</v>
      </c>
      <c r="R602" s="104">
        <f t="shared" si="132"/>
        <v>-842.08749868627899</v>
      </c>
      <c r="S602" s="104">
        <f t="shared" si="133"/>
        <v>-1493.2390412688189</v>
      </c>
      <c r="T602" s="104">
        <f t="shared" si="134"/>
        <v>-1988.3460245267122</v>
      </c>
      <c r="U602" s="104">
        <f t="shared" si="135"/>
        <v>-16023.989846065861</v>
      </c>
      <c r="V602" s="104">
        <f t="shared" si="136"/>
        <v>40091.498083145852</v>
      </c>
      <c r="W602" s="104">
        <f t="shared" si="144"/>
        <v>19743.835672598183</v>
      </c>
    </row>
    <row r="603" spans="1:23" ht="13.8">
      <c r="A603" s="4"/>
      <c r="B603" s="7">
        <f t="shared" si="137"/>
        <v>1</v>
      </c>
      <c r="C603" s="32">
        <f t="shared" si="131"/>
        <v>42852</v>
      </c>
      <c r="D603" s="31">
        <f t="shared" si="138"/>
        <v>595</v>
      </c>
      <c r="E603" s="115">
        <v>42852</v>
      </c>
      <c r="F603" s="27">
        <v>1.0881000000000001</v>
      </c>
      <c r="G603" s="27">
        <v>0.84419999999999995</v>
      </c>
      <c r="H603" s="27">
        <v>1.0820000000000001</v>
      </c>
      <c r="I603" s="162">
        <v>9.3367000000000004</v>
      </c>
      <c r="J603" s="162">
        <v>1.4576</v>
      </c>
      <c r="L603" s="101">
        <f t="shared" si="139"/>
        <v>1.102232131433209E-3</v>
      </c>
      <c r="M603" s="101">
        <f t="shared" si="140"/>
        <v>5.7050880277041381E-3</v>
      </c>
      <c r="N603" s="101">
        <f t="shared" si="141"/>
        <v>1.3853615699867617E-3</v>
      </c>
      <c r="O603" s="101">
        <f t="shared" si="142"/>
        <v>1.2630318721406808E-3</v>
      </c>
      <c r="P603" s="101">
        <f t="shared" si="143"/>
        <v>-1.1669814264137111E-3</v>
      </c>
      <c r="R603" s="104">
        <f t="shared" si="132"/>
        <v>5054.8459291942372</v>
      </c>
      <c r="S603" s="104">
        <f t="shared" si="133"/>
        <v>-28936.009968856579</v>
      </c>
      <c r="T603" s="104">
        <f t="shared" si="134"/>
        <v>3314.8285728618466</v>
      </c>
      <c r="U603" s="104">
        <f t="shared" si="135"/>
        <v>5775.8842968538193</v>
      </c>
      <c r="V603" s="104">
        <f t="shared" si="136"/>
        <v>6463.7965101762957</v>
      </c>
      <c r="W603" s="104">
        <f t="shared" si="144"/>
        <v>-8326.6546597703782</v>
      </c>
    </row>
    <row r="604" spans="1:23" ht="13.8">
      <c r="A604" s="4"/>
      <c r="B604" s="7">
        <f t="shared" si="137"/>
        <v>1</v>
      </c>
      <c r="C604" s="32">
        <f t="shared" si="131"/>
        <v>42853</v>
      </c>
      <c r="D604" s="31">
        <f t="shared" si="138"/>
        <v>596</v>
      </c>
      <c r="E604" s="115">
        <v>42853</v>
      </c>
      <c r="F604" s="27">
        <v>1.093</v>
      </c>
      <c r="G604" s="27">
        <v>0.84472999999999998</v>
      </c>
      <c r="H604" s="27">
        <v>1.0831</v>
      </c>
      <c r="I604" s="162">
        <v>9.3242999999999991</v>
      </c>
      <c r="J604" s="162">
        <v>1.4629000000000001</v>
      </c>
      <c r="L604" s="101">
        <f t="shared" si="139"/>
        <v>-4.4931532195721172E-3</v>
      </c>
      <c r="M604" s="101">
        <f t="shared" si="140"/>
        <v>-6.2761632204692353E-4</v>
      </c>
      <c r="N604" s="101">
        <f t="shared" si="141"/>
        <v>-1.0161194352644753E-3</v>
      </c>
      <c r="O604" s="101">
        <f t="shared" si="142"/>
        <v>1.3289750629707558E-3</v>
      </c>
      <c r="P604" s="101">
        <f t="shared" si="143"/>
        <v>-3.6295194783466122E-3</v>
      </c>
      <c r="R604" s="104">
        <f t="shared" si="132"/>
        <v>-20605.63887905165</v>
      </c>
      <c r="S604" s="104">
        <f t="shared" si="133"/>
        <v>3183.2483676286374</v>
      </c>
      <c r="T604" s="104">
        <f t="shared" si="134"/>
        <v>-2431.323208631457</v>
      </c>
      <c r="U604" s="104">
        <f t="shared" si="135"/>
        <v>6077.4445732024451</v>
      </c>
      <c r="V604" s="104">
        <f t="shared" si="136"/>
        <v>20103.555041017986</v>
      </c>
      <c r="W604" s="104">
        <f t="shared" si="144"/>
        <v>6327.2858941659597</v>
      </c>
    </row>
    <row r="605" spans="1:23" ht="13.8">
      <c r="A605" s="4"/>
      <c r="B605" s="7">
        <f t="shared" si="137"/>
        <v>4</v>
      </c>
      <c r="C605" s="32">
        <f t="shared" si="131"/>
        <v>42857</v>
      </c>
      <c r="D605" s="31">
        <f t="shared" si="138"/>
        <v>597</v>
      </c>
      <c r="E605" s="115">
        <v>42857</v>
      </c>
      <c r="F605" s="27">
        <v>1.0914999999999999</v>
      </c>
      <c r="G605" s="27">
        <v>0.84519999999999995</v>
      </c>
      <c r="H605" s="27">
        <v>1.0851999999999999</v>
      </c>
      <c r="I605" s="162">
        <v>9.3780000000000001</v>
      </c>
      <c r="J605" s="162">
        <v>1.4518</v>
      </c>
      <c r="L605" s="101">
        <f t="shared" si="139"/>
        <v>1.3733121865399235E-3</v>
      </c>
      <c r="M605" s="101">
        <f t="shared" si="140"/>
        <v>-5.562360714563133E-4</v>
      </c>
      <c r="N605" s="101">
        <f t="shared" si="141"/>
        <v>-1.9370019430852662E-3</v>
      </c>
      <c r="O605" s="101">
        <f t="shared" si="142"/>
        <v>-5.7426249793141983E-3</v>
      </c>
      <c r="P605" s="101">
        <f t="shared" si="143"/>
        <v>7.6166011333001545E-3</v>
      </c>
      <c r="R605" s="104">
        <f t="shared" si="132"/>
        <v>6298.0213674389879</v>
      </c>
      <c r="S605" s="104">
        <f t="shared" si="133"/>
        <v>2821.210195274517</v>
      </c>
      <c r="T605" s="104">
        <f t="shared" si="134"/>
        <v>-4634.7679376506112</v>
      </c>
      <c r="U605" s="104">
        <f t="shared" si="135"/>
        <v>-26261.203832112737</v>
      </c>
      <c r="V605" s="104">
        <f t="shared" si="136"/>
        <v>-42187.612168025094</v>
      </c>
      <c r="W605" s="104">
        <f t="shared" si="144"/>
        <v>-63964.352375074937</v>
      </c>
    </row>
    <row r="606" spans="1:23" ht="13.8">
      <c r="A606" s="4"/>
      <c r="B606" s="7">
        <f t="shared" si="137"/>
        <v>1</v>
      </c>
      <c r="C606" s="32">
        <f t="shared" si="131"/>
        <v>42858</v>
      </c>
      <c r="D606" s="31">
        <f t="shared" si="138"/>
        <v>598</v>
      </c>
      <c r="E606" s="115">
        <v>42858</v>
      </c>
      <c r="F606" s="27">
        <v>1.0919000000000001</v>
      </c>
      <c r="G606" s="27">
        <v>0.84440000000000004</v>
      </c>
      <c r="H606" s="27">
        <v>1.0811999999999999</v>
      </c>
      <c r="I606" s="162">
        <v>9.3878000000000004</v>
      </c>
      <c r="J606" s="162">
        <v>1.4615</v>
      </c>
      <c r="L606" s="101">
        <f t="shared" si="139"/>
        <v>-3.6640103002210603E-4</v>
      </c>
      <c r="M606" s="101">
        <f t="shared" si="140"/>
        <v>9.4696976773593784E-4</v>
      </c>
      <c r="N606" s="101">
        <f t="shared" si="141"/>
        <v>3.6927663824840337E-3</v>
      </c>
      <c r="O606" s="101">
        <f t="shared" si="142"/>
        <v>-1.0444533023786125E-3</v>
      </c>
      <c r="P606" s="101">
        <f t="shared" si="143"/>
        <v>-6.6591397005603958E-3</v>
      </c>
      <c r="R606" s="104">
        <f t="shared" si="132"/>
        <v>-1680.3182399079321</v>
      </c>
      <c r="S606" s="104">
        <f t="shared" si="133"/>
        <v>-4802.9980442632923</v>
      </c>
      <c r="T606" s="104">
        <f t="shared" si="134"/>
        <v>8835.8792265897227</v>
      </c>
      <c r="U606" s="104">
        <f t="shared" si="135"/>
        <v>-4776.3176536322635</v>
      </c>
      <c r="V606" s="104">
        <f t="shared" si="136"/>
        <v>36884.326505124045</v>
      </c>
      <c r="W606" s="104">
        <f t="shared" si="144"/>
        <v>34460.571793910276</v>
      </c>
    </row>
    <row r="607" spans="1:23" ht="13.8">
      <c r="A607" s="4"/>
      <c r="B607" s="7">
        <f t="shared" si="137"/>
        <v>1</v>
      </c>
      <c r="C607" s="32">
        <f t="shared" si="131"/>
        <v>42859</v>
      </c>
      <c r="D607" s="31">
        <f t="shared" si="138"/>
        <v>599</v>
      </c>
      <c r="E607" s="115">
        <v>42859</v>
      </c>
      <c r="F607" s="27">
        <v>1.0927</v>
      </c>
      <c r="G607" s="27">
        <v>0.84765000000000001</v>
      </c>
      <c r="H607" s="27">
        <v>1.0843</v>
      </c>
      <c r="I607" s="162">
        <v>9.4802999999999997</v>
      </c>
      <c r="J607" s="162">
        <v>1.4773000000000001</v>
      </c>
      <c r="L607" s="101">
        <f t="shared" si="139"/>
        <v>-7.3239955667898774E-4</v>
      </c>
      <c r="M607" s="101">
        <f t="shared" si="140"/>
        <v>-3.8414987697964085E-3</v>
      </c>
      <c r="N607" s="101">
        <f t="shared" si="141"/>
        <v>-2.8630820758438267E-3</v>
      </c>
      <c r="O607" s="101">
        <f t="shared" si="142"/>
        <v>-9.8049873660670094E-3</v>
      </c>
      <c r="P607" s="101">
        <f t="shared" si="143"/>
        <v>-1.0752791776261849E-2</v>
      </c>
      <c r="R607" s="104">
        <f t="shared" si="132"/>
        <v>-3358.7905959596701</v>
      </c>
      <c r="S607" s="104">
        <f t="shared" si="133"/>
        <v>19483.949442741836</v>
      </c>
      <c r="T607" s="104">
        <f t="shared" si="134"/>
        <v>-6850.649301284152</v>
      </c>
      <c r="U607" s="104">
        <f t="shared" si="135"/>
        <v>-44838.514219385128</v>
      </c>
      <c r="V607" s="104">
        <f t="shared" si="136"/>
        <v>59558.666817558791</v>
      </c>
      <c r="W607" s="104">
        <f t="shared" si="144"/>
        <v>23994.662143671674</v>
      </c>
    </row>
    <row r="608" spans="1:23" ht="13.8">
      <c r="A608" s="4"/>
      <c r="B608" s="7">
        <f t="shared" si="137"/>
        <v>1</v>
      </c>
      <c r="C608" s="32">
        <f t="shared" si="131"/>
        <v>42860</v>
      </c>
      <c r="D608" s="31">
        <f t="shared" si="138"/>
        <v>600</v>
      </c>
      <c r="E608" s="115">
        <v>42860</v>
      </c>
      <c r="F608" s="27">
        <v>1.0961000000000001</v>
      </c>
      <c r="G608" s="27">
        <v>0.84709999999999996</v>
      </c>
      <c r="H608" s="27">
        <v>1.0839000000000001</v>
      </c>
      <c r="I608" s="162">
        <v>9.5023</v>
      </c>
      <c r="J608" s="162">
        <v>1.4832000000000001</v>
      </c>
      <c r="L608" s="101">
        <f t="shared" si="139"/>
        <v>-3.1067276449781092E-3</v>
      </c>
      <c r="M608" s="101">
        <f t="shared" si="140"/>
        <v>6.4906330645693325E-4</v>
      </c>
      <c r="N608" s="101">
        <f t="shared" si="141"/>
        <v>3.6896965643205419E-4</v>
      </c>
      <c r="O608" s="101">
        <f t="shared" si="142"/>
        <v>-2.3179132310631313E-3</v>
      </c>
      <c r="P608" s="101">
        <f t="shared" si="143"/>
        <v>-3.9858184840282371E-3</v>
      </c>
      <c r="R608" s="104">
        <f t="shared" si="132"/>
        <v>-14247.479402467772</v>
      </c>
      <c r="S608" s="104">
        <f t="shared" si="133"/>
        <v>-3292.0267338302356</v>
      </c>
      <c r="T608" s="104">
        <f t="shared" si="134"/>
        <v>882.85339088168837</v>
      </c>
      <c r="U608" s="104">
        <f t="shared" si="135"/>
        <v>-10599.889779563724</v>
      </c>
      <c r="V608" s="104">
        <f t="shared" si="136"/>
        <v>22077.06054622704</v>
      </c>
      <c r="W608" s="104">
        <f t="shared" si="144"/>
        <v>-5179.4819787530032</v>
      </c>
    </row>
    <row r="609" spans="1:23" ht="13.8">
      <c r="A609" s="4"/>
      <c r="B609" s="7">
        <f t="shared" si="137"/>
        <v>3</v>
      </c>
      <c r="C609" s="32">
        <f t="shared" si="131"/>
        <v>42863</v>
      </c>
      <c r="D609" s="31">
        <f t="shared" si="138"/>
        <v>601</v>
      </c>
      <c r="E609" s="115">
        <v>42863</v>
      </c>
      <c r="F609" s="27">
        <v>1.0938000000000001</v>
      </c>
      <c r="G609" s="27">
        <v>0.84465000000000001</v>
      </c>
      <c r="H609" s="27">
        <v>1.0878000000000001</v>
      </c>
      <c r="I609" s="162">
        <v>9.4465000000000003</v>
      </c>
      <c r="J609" s="162">
        <v>1.4791000000000001</v>
      </c>
      <c r="L609" s="101">
        <f t="shared" si="139"/>
        <v>2.1005533090054222E-3</v>
      </c>
      <c r="M609" s="101">
        <f t="shared" si="140"/>
        <v>2.8964110687680596E-3</v>
      </c>
      <c r="N609" s="101">
        <f t="shared" si="141"/>
        <v>-3.5916601671561166E-3</v>
      </c>
      <c r="O609" s="101">
        <f t="shared" si="142"/>
        <v>5.8895720356676121E-3</v>
      </c>
      <c r="P609" s="101">
        <f t="shared" si="143"/>
        <v>2.7681211342662931E-3</v>
      </c>
      <c r="R609" s="104">
        <f t="shared" si="132"/>
        <v>9633.1553402233149</v>
      </c>
      <c r="S609" s="104">
        <f t="shared" si="133"/>
        <v>-14690.497175992999</v>
      </c>
      <c r="T609" s="104">
        <f t="shared" si="134"/>
        <v>-8593.9569885806923</v>
      </c>
      <c r="U609" s="104">
        <f t="shared" si="135"/>
        <v>26933.197321732321</v>
      </c>
      <c r="V609" s="104">
        <f t="shared" si="136"/>
        <v>-15332.353474041112</v>
      </c>
      <c r="W609" s="104">
        <f t="shared" si="144"/>
        <v>-2050.4549766591681</v>
      </c>
    </row>
    <row r="610" spans="1:23" ht="13.8">
      <c r="A610" s="4"/>
      <c r="B610" s="7">
        <f t="shared" si="137"/>
        <v>1</v>
      </c>
      <c r="C610" s="32">
        <f t="shared" si="131"/>
        <v>42864</v>
      </c>
      <c r="D610" s="31">
        <f t="shared" si="138"/>
        <v>602</v>
      </c>
      <c r="E610" s="115">
        <v>42864</v>
      </c>
      <c r="F610" s="27">
        <v>1.0888</v>
      </c>
      <c r="G610" s="27">
        <v>0.84299999999999997</v>
      </c>
      <c r="H610" s="27">
        <v>1.0938000000000001</v>
      </c>
      <c r="I610" s="162">
        <v>9.4138000000000002</v>
      </c>
      <c r="J610" s="162">
        <v>1.4809000000000001</v>
      </c>
      <c r="L610" s="101">
        <f t="shared" si="139"/>
        <v>4.5816995754161425E-3</v>
      </c>
      <c r="M610" s="101">
        <f t="shared" si="140"/>
        <v>1.9553823668817844E-3</v>
      </c>
      <c r="N610" s="101">
        <f t="shared" si="141"/>
        <v>-5.5005639238119687E-3</v>
      </c>
      <c r="O610" s="101">
        <f t="shared" si="142"/>
        <v>3.4676047322857147E-3</v>
      </c>
      <c r="P610" s="101">
        <f t="shared" si="143"/>
        <v>-1.216216366133384E-3</v>
      </c>
      <c r="R610" s="104">
        <f t="shared" si="132"/>
        <v>21011.713220035672</v>
      </c>
      <c r="S610" s="104">
        <f t="shared" si="133"/>
        <v>-9917.6320130834501</v>
      </c>
      <c r="T610" s="104">
        <f t="shared" si="134"/>
        <v>-13161.492895807138</v>
      </c>
      <c r="U610" s="104">
        <f t="shared" si="135"/>
        <v>15857.465011519687</v>
      </c>
      <c r="V610" s="104">
        <f t="shared" si="136"/>
        <v>6736.5040480475454</v>
      </c>
      <c r="W610" s="104">
        <f t="shared" si="144"/>
        <v>20526.557370712319</v>
      </c>
    </row>
    <row r="611" spans="1:23" ht="13.8">
      <c r="A611" s="4"/>
      <c r="B611" s="7">
        <f t="shared" si="137"/>
        <v>1</v>
      </c>
      <c r="C611" s="32">
        <f t="shared" si="131"/>
        <v>42865</v>
      </c>
      <c r="D611" s="31">
        <f t="shared" si="138"/>
        <v>603</v>
      </c>
      <c r="E611" s="115">
        <v>42865</v>
      </c>
      <c r="F611" s="27">
        <v>1.0882000000000001</v>
      </c>
      <c r="G611" s="27">
        <v>0.83984999999999999</v>
      </c>
      <c r="H611" s="27">
        <v>1.0949</v>
      </c>
      <c r="I611" s="162">
        <v>9.4435000000000002</v>
      </c>
      <c r="J611" s="162">
        <v>1.474</v>
      </c>
      <c r="L611" s="101">
        <f t="shared" si="139"/>
        <v>5.5121728543136171E-4</v>
      </c>
      <c r="M611" s="101">
        <f t="shared" si="140"/>
        <v>3.7436535388435267E-3</v>
      </c>
      <c r="N611" s="101">
        <f t="shared" si="141"/>
        <v>-1.0051629667067383E-3</v>
      </c>
      <c r="O611" s="101">
        <f t="shared" si="142"/>
        <v>-3.1499763548137293E-3</v>
      </c>
      <c r="P611" s="101">
        <f t="shared" si="143"/>
        <v>4.6702172941757904E-3</v>
      </c>
      <c r="R611" s="104">
        <f t="shared" si="132"/>
        <v>2527.887159069865</v>
      </c>
      <c r="S611" s="104">
        <f t="shared" si="133"/>
        <v>-18987.681801557512</v>
      </c>
      <c r="T611" s="104">
        <f t="shared" si="134"/>
        <v>-2405.1070815064668</v>
      </c>
      <c r="U611" s="104">
        <f t="shared" si="135"/>
        <v>-14404.940496389117</v>
      </c>
      <c r="V611" s="104">
        <f t="shared" si="136"/>
        <v>-25867.878926426572</v>
      </c>
      <c r="W611" s="104">
        <f t="shared" si="144"/>
        <v>-59137.721146809803</v>
      </c>
    </row>
    <row r="612" spans="1:23" ht="13.8">
      <c r="A612" s="4"/>
      <c r="B612" s="7">
        <f t="shared" si="137"/>
        <v>1</v>
      </c>
      <c r="C612" s="32">
        <f t="shared" si="131"/>
        <v>42866</v>
      </c>
      <c r="D612" s="31">
        <f t="shared" si="138"/>
        <v>604</v>
      </c>
      <c r="E612" s="115">
        <v>42866</v>
      </c>
      <c r="F612" s="27">
        <v>1.0860000000000001</v>
      </c>
      <c r="G612" s="27">
        <v>0.84484999999999999</v>
      </c>
      <c r="H612" s="27">
        <v>1.0952</v>
      </c>
      <c r="I612" s="162">
        <v>9.3330000000000002</v>
      </c>
      <c r="J612" s="162">
        <v>1.4737</v>
      </c>
      <c r="L612" s="101">
        <f t="shared" si="139"/>
        <v>2.0237335579442904E-3</v>
      </c>
      <c r="M612" s="101">
        <f t="shared" si="140"/>
        <v>-5.9357923436468129E-3</v>
      </c>
      <c r="N612" s="101">
        <f t="shared" si="141"/>
        <v>-2.7396009485988081E-4</v>
      </c>
      <c r="O612" s="101">
        <f t="shared" si="142"/>
        <v>1.177016757015403E-2</v>
      </c>
      <c r="P612" s="101">
        <f t="shared" si="143"/>
        <v>2.0354853006453611E-4</v>
      </c>
      <c r="R612" s="104">
        <f t="shared" si="132"/>
        <v>9280.8593085079592</v>
      </c>
      <c r="S612" s="104">
        <f t="shared" si="133"/>
        <v>30106.13431287339</v>
      </c>
      <c r="T612" s="104">
        <f t="shared" si="134"/>
        <v>-655.51894172591551</v>
      </c>
      <c r="U612" s="104">
        <f t="shared" si="135"/>
        <v>53825.344822508603</v>
      </c>
      <c r="V612" s="104">
        <f t="shared" si="136"/>
        <v>-1127.4354916907057</v>
      </c>
      <c r="W612" s="104">
        <f t="shared" si="144"/>
        <v>91429.384010473324</v>
      </c>
    </row>
    <row r="613" spans="1:23" ht="13.8">
      <c r="A613" s="4"/>
      <c r="B613" s="7">
        <f t="shared" si="137"/>
        <v>1</v>
      </c>
      <c r="C613" s="32">
        <f t="shared" si="131"/>
        <v>42867</v>
      </c>
      <c r="D613" s="31">
        <f t="shared" si="138"/>
        <v>605</v>
      </c>
      <c r="E613" s="115">
        <v>42867</v>
      </c>
      <c r="F613" s="27">
        <v>1.0875999999999999</v>
      </c>
      <c r="G613" s="27">
        <v>0.84587999999999997</v>
      </c>
      <c r="H613" s="27">
        <v>1.0963000000000001</v>
      </c>
      <c r="I613" s="162">
        <v>9.3665000000000003</v>
      </c>
      <c r="J613" s="162">
        <v>1.4731000000000001</v>
      </c>
      <c r="L613" s="101">
        <f t="shared" si="139"/>
        <v>-1.4722122644347641E-3</v>
      </c>
      <c r="M613" s="101">
        <f t="shared" si="140"/>
        <v>-1.218408767125774E-3</v>
      </c>
      <c r="N613" s="101">
        <f t="shared" si="141"/>
        <v>-1.0038787062553423E-3</v>
      </c>
      <c r="O613" s="101">
        <f t="shared" si="142"/>
        <v>-3.5829873353668269E-3</v>
      </c>
      <c r="P613" s="101">
        <f t="shared" si="143"/>
        <v>4.0722139832445364E-4</v>
      </c>
      <c r="R613" s="104">
        <f t="shared" si="132"/>
        <v>-6751.5779658060555</v>
      </c>
      <c r="S613" s="104">
        <f t="shared" si="133"/>
        <v>6179.7272996471975</v>
      </c>
      <c r="T613" s="104">
        <f t="shared" si="134"/>
        <v>-2402.0341629763789</v>
      </c>
      <c r="U613" s="104">
        <f t="shared" si="135"/>
        <v>-16385.113268041343</v>
      </c>
      <c r="V613" s="104">
        <f t="shared" si="136"/>
        <v>-2255.5596805407636</v>
      </c>
      <c r="W613" s="104">
        <f t="shared" si="144"/>
        <v>-21614.557777717342</v>
      </c>
    </row>
    <row r="614" spans="1:23" ht="13.8">
      <c r="A614" s="4"/>
      <c r="B614" s="7">
        <f t="shared" si="137"/>
        <v>3</v>
      </c>
      <c r="C614" s="32">
        <f t="shared" si="131"/>
        <v>42870</v>
      </c>
      <c r="D614" s="31">
        <f t="shared" si="138"/>
        <v>606</v>
      </c>
      <c r="E614" s="115">
        <v>42870</v>
      </c>
      <c r="F614" s="27">
        <v>1.0972</v>
      </c>
      <c r="G614" s="27">
        <v>0.84928000000000003</v>
      </c>
      <c r="H614" s="27">
        <v>1.0944</v>
      </c>
      <c r="I614" s="162">
        <v>9.3324999999999996</v>
      </c>
      <c r="J614" s="162">
        <v>1.4741</v>
      </c>
      <c r="L614" s="101">
        <f t="shared" si="139"/>
        <v>-8.7880463051326178E-3</v>
      </c>
      <c r="M614" s="101">
        <f t="shared" si="140"/>
        <v>-4.0114261300035212E-3</v>
      </c>
      <c r="N614" s="101">
        <f t="shared" si="141"/>
        <v>1.7346058122083715E-3</v>
      </c>
      <c r="O614" s="101">
        <f t="shared" si="142"/>
        <v>3.6365621123746533E-3</v>
      </c>
      <c r="P614" s="101">
        <f t="shared" si="143"/>
        <v>-6.7861023233973183E-4</v>
      </c>
      <c r="R614" s="104">
        <f t="shared" si="132"/>
        <v>-40302.055097331271</v>
      </c>
      <c r="S614" s="104">
        <f t="shared" si="133"/>
        <v>20345.815160686459</v>
      </c>
      <c r="T614" s="104">
        <f t="shared" si="134"/>
        <v>4150.4839123085285</v>
      </c>
      <c r="U614" s="104">
        <f t="shared" si="135"/>
        <v>16630.112400725528</v>
      </c>
      <c r="V614" s="104">
        <f t="shared" si="136"/>
        <v>3758.7560112652941</v>
      </c>
      <c r="W614" s="104">
        <f t="shared" si="144"/>
        <v>4583.1123876545389</v>
      </c>
    </row>
    <row r="615" spans="1:23" ht="13.8">
      <c r="A615" s="4"/>
      <c r="B615" s="7">
        <f t="shared" si="137"/>
        <v>1</v>
      </c>
      <c r="C615" s="32">
        <f t="shared" si="131"/>
        <v>42871</v>
      </c>
      <c r="D615" s="31">
        <f t="shared" si="138"/>
        <v>607</v>
      </c>
      <c r="E615" s="115">
        <v>42871</v>
      </c>
      <c r="F615" s="27">
        <v>1.1059000000000001</v>
      </c>
      <c r="G615" s="27">
        <v>0.85868</v>
      </c>
      <c r="H615" s="27">
        <v>1.0958000000000001</v>
      </c>
      <c r="I615" s="162">
        <v>9.3917999999999999</v>
      </c>
      <c r="J615" s="162">
        <v>1.492</v>
      </c>
      <c r="L615" s="101">
        <f t="shared" si="139"/>
        <v>-7.8980030178662335E-3</v>
      </c>
      <c r="M615" s="101">
        <f t="shared" si="140"/>
        <v>-1.1007394682099703E-2</v>
      </c>
      <c r="N615" s="101">
        <f t="shared" si="141"/>
        <v>-1.2784222360294488E-3</v>
      </c>
      <c r="O615" s="101">
        <f t="shared" si="142"/>
        <v>-6.3340363334933245E-3</v>
      </c>
      <c r="P615" s="101">
        <f t="shared" si="143"/>
        <v>-1.2069867710473692E-2</v>
      </c>
      <c r="R615" s="104">
        <f t="shared" si="132"/>
        <v>-36220.309012143982</v>
      </c>
      <c r="S615" s="104">
        <f t="shared" si="133"/>
        <v>55829.126685807139</v>
      </c>
      <c r="T615" s="104">
        <f t="shared" si="134"/>
        <v>-3058.9491205626873</v>
      </c>
      <c r="U615" s="104">
        <f t="shared" si="135"/>
        <v>-28965.74647187582</v>
      </c>
      <c r="V615" s="104">
        <f t="shared" si="136"/>
        <v>66853.822194074266</v>
      </c>
      <c r="W615" s="104">
        <f t="shared" si="144"/>
        <v>54437.944275298913</v>
      </c>
    </row>
    <row r="616" spans="1:23" ht="13.8">
      <c r="A616" s="4"/>
      <c r="B616" s="7">
        <f t="shared" si="137"/>
        <v>1</v>
      </c>
      <c r="C616" s="32">
        <f t="shared" si="131"/>
        <v>42872</v>
      </c>
      <c r="D616" s="31">
        <f t="shared" si="138"/>
        <v>608</v>
      </c>
      <c r="E616" s="115">
        <v>42872</v>
      </c>
      <c r="F616" s="27">
        <v>1.1116999999999999</v>
      </c>
      <c r="G616" s="27">
        <v>0.85745000000000005</v>
      </c>
      <c r="H616" s="27">
        <v>1.0923</v>
      </c>
      <c r="I616" s="162">
        <v>9.3707999999999991</v>
      </c>
      <c r="J616" s="162">
        <v>1.5014000000000001</v>
      </c>
      <c r="L616" s="101">
        <f t="shared" si="139"/>
        <v>-5.2308921582547817E-3</v>
      </c>
      <c r="M616" s="101">
        <f t="shared" si="140"/>
        <v>1.4334580837316096E-3</v>
      </c>
      <c r="N616" s="101">
        <f t="shared" si="141"/>
        <v>3.1991252548179902E-3</v>
      </c>
      <c r="O616" s="101">
        <f t="shared" si="142"/>
        <v>2.2384966656025197E-3</v>
      </c>
      <c r="P616" s="101">
        <f t="shared" si="143"/>
        <v>-6.28050437519593E-3</v>
      </c>
      <c r="R616" s="104">
        <f t="shared" si="132"/>
        <v>-23988.915926291418</v>
      </c>
      <c r="S616" s="104">
        <f t="shared" si="133"/>
        <v>-7270.4500262527681</v>
      </c>
      <c r="T616" s="104">
        <f t="shared" si="134"/>
        <v>7654.717752085432</v>
      </c>
      <c r="U616" s="104">
        <f t="shared" si="135"/>
        <v>10236.715339178012</v>
      </c>
      <c r="V616" s="104">
        <f t="shared" si="136"/>
        <v>34787.102299729835</v>
      </c>
      <c r="W616" s="104">
        <f t="shared" si="144"/>
        <v>21419.169438449091</v>
      </c>
    </row>
    <row r="617" spans="1:23" ht="13.8">
      <c r="A617" s="4"/>
      <c r="B617" s="7">
        <f t="shared" si="137"/>
        <v>1</v>
      </c>
      <c r="C617" s="32">
        <f t="shared" si="131"/>
        <v>42873</v>
      </c>
      <c r="D617" s="31">
        <f t="shared" si="138"/>
        <v>609</v>
      </c>
      <c r="E617" s="115">
        <v>42873</v>
      </c>
      <c r="F617" s="27">
        <v>1.1129</v>
      </c>
      <c r="G617" s="27">
        <v>0.85363</v>
      </c>
      <c r="H617" s="27">
        <v>1.0873999999999999</v>
      </c>
      <c r="I617" s="162">
        <v>9.4113000000000007</v>
      </c>
      <c r="J617" s="162">
        <v>1.4957</v>
      </c>
      <c r="L617" s="101">
        <f t="shared" si="139"/>
        <v>-1.0788457398101632E-3</v>
      </c>
      <c r="M617" s="101">
        <f t="shared" si="140"/>
        <v>4.4650236650889911E-3</v>
      </c>
      <c r="N617" s="101">
        <f t="shared" si="141"/>
        <v>4.4960391376772102E-3</v>
      </c>
      <c r="O617" s="101">
        <f t="shared" si="142"/>
        <v>-4.3126234841328829E-3</v>
      </c>
      <c r="P617" s="101">
        <f t="shared" si="143"/>
        <v>3.8036814736210974E-3</v>
      </c>
      <c r="R617" s="104">
        <f t="shared" si="132"/>
        <v>-4947.5957383105952</v>
      </c>
      <c r="S617" s="104">
        <f t="shared" si="133"/>
        <v>-22646.44623479871</v>
      </c>
      <c r="T617" s="104">
        <f t="shared" si="134"/>
        <v>10757.912823018449</v>
      </c>
      <c r="U617" s="104">
        <f t="shared" si="135"/>
        <v>-19721.762221271685</v>
      </c>
      <c r="V617" s="104">
        <f t="shared" si="136"/>
        <v>-21068.221377413873</v>
      </c>
      <c r="W617" s="104">
        <f t="shared" si="144"/>
        <v>-57626.11274877641</v>
      </c>
    </row>
    <row r="618" spans="1:23" ht="13.8">
      <c r="A618" s="4"/>
      <c r="B618" s="7">
        <f t="shared" si="137"/>
        <v>1</v>
      </c>
      <c r="C618" s="32">
        <f t="shared" si="131"/>
        <v>42874</v>
      </c>
      <c r="D618" s="31">
        <f t="shared" si="138"/>
        <v>610</v>
      </c>
      <c r="E618" s="115">
        <v>42874</v>
      </c>
      <c r="F618" s="27">
        <v>1.1178999999999999</v>
      </c>
      <c r="G618" s="27">
        <v>0.85907999999999995</v>
      </c>
      <c r="H618" s="27">
        <v>1.0921000000000001</v>
      </c>
      <c r="I618" s="162">
        <v>9.3923000000000005</v>
      </c>
      <c r="J618" s="162">
        <v>1.5031000000000001</v>
      </c>
      <c r="L618" s="101">
        <f t="shared" si="139"/>
        <v>-4.4827042969004952E-3</v>
      </c>
      <c r="M618" s="101">
        <f t="shared" si="140"/>
        <v>-6.3642045590266531E-3</v>
      </c>
      <c r="N618" s="101">
        <f t="shared" si="141"/>
        <v>-4.312922491862564E-3</v>
      </c>
      <c r="O618" s="101">
        <f t="shared" si="142"/>
        <v>2.0208903046575618E-3</v>
      </c>
      <c r="P618" s="101">
        <f t="shared" si="143"/>
        <v>-4.9353174738995722E-3</v>
      </c>
      <c r="R618" s="104">
        <f t="shared" si="132"/>
        <v>-20557.72003081191</v>
      </c>
      <c r="S618" s="104">
        <f t="shared" si="133"/>
        <v>32279.026312928938</v>
      </c>
      <c r="T618" s="104">
        <f t="shared" si="134"/>
        <v>-10319.759850636796</v>
      </c>
      <c r="U618" s="104">
        <f t="shared" si="135"/>
        <v>9241.5946373169809</v>
      </c>
      <c r="V618" s="104">
        <f t="shared" si="136"/>
        <v>27336.243013258416</v>
      </c>
      <c r="W618" s="104">
        <f t="shared" si="144"/>
        <v>37979.384082055629</v>
      </c>
    </row>
    <row r="619" spans="1:23" ht="13.8">
      <c r="A619" s="4"/>
      <c r="B619" s="7">
        <f t="shared" si="137"/>
        <v>3</v>
      </c>
      <c r="C619" s="32">
        <f t="shared" si="131"/>
        <v>42877</v>
      </c>
      <c r="D619" s="31">
        <f t="shared" si="138"/>
        <v>611</v>
      </c>
      <c r="E619" s="115">
        <v>42877</v>
      </c>
      <c r="F619" s="27">
        <v>1.1243000000000001</v>
      </c>
      <c r="G619" s="27">
        <v>0.86353000000000002</v>
      </c>
      <c r="H619" s="27">
        <v>1.0911</v>
      </c>
      <c r="I619" s="162">
        <v>9.3722999999999992</v>
      </c>
      <c r="J619" s="162">
        <v>1.5048999999999999</v>
      </c>
      <c r="L619" s="101">
        <f t="shared" si="139"/>
        <v>-5.7086944794340214E-3</v>
      </c>
      <c r="M619" s="101">
        <f t="shared" si="140"/>
        <v>-5.1665901148746311E-3</v>
      </c>
      <c r="N619" s="101">
        <f t="shared" si="141"/>
        <v>9.1608654262971502E-4</v>
      </c>
      <c r="O619" s="101">
        <f t="shared" si="142"/>
        <v>2.1316742774579243E-3</v>
      </c>
      <c r="P619" s="101">
        <f t="shared" si="143"/>
        <v>-1.1968086534922995E-3</v>
      </c>
      <c r="R619" s="104">
        <f t="shared" si="132"/>
        <v>-26180.121434909626</v>
      </c>
      <c r="S619" s="104">
        <f t="shared" si="133"/>
        <v>26204.767103159091</v>
      </c>
      <c r="T619" s="104">
        <f t="shared" si="134"/>
        <v>2191.9691671194687</v>
      </c>
      <c r="U619" s="104">
        <f t="shared" si="135"/>
        <v>9748.2132135815573</v>
      </c>
      <c r="V619" s="104">
        <f t="shared" si="136"/>
        <v>6629.0066171540111</v>
      </c>
      <c r="W619" s="104">
        <f t="shared" si="144"/>
        <v>18593.8346661045</v>
      </c>
    </row>
    <row r="620" spans="1:23" ht="13.8">
      <c r="A620" s="4"/>
      <c r="B620" s="7">
        <f t="shared" si="137"/>
        <v>1</v>
      </c>
      <c r="C620" s="32">
        <f t="shared" si="131"/>
        <v>42878</v>
      </c>
      <c r="D620" s="31">
        <f t="shared" si="138"/>
        <v>612</v>
      </c>
      <c r="E620" s="115">
        <v>42878</v>
      </c>
      <c r="F620" s="27">
        <v>1.1214999999999999</v>
      </c>
      <c r="G620" s="27">
        <v>0.86463000000000001</v>
      </c>
      <c r="H620" s="27">
        <v>1.0911999999999999</v>
      </c>
      <c r="I620" s="162">
        <v>9.3759999999999994</v>
      </c>
      <c r="J620" s="162">
        <v>1.4939</v>
      </c>
      <c r="L620" s="101">
        <f t="shared" si="139"/>
        <v>2.4935447954510443E-3</v>
      </c>
      <c r="M620" s="101">
        <f t="shared" si="140"/>
        <v>-1.2730304468979363E-3</v>
      </c>
      <c r="N620" s="101">
        <f t="shared" si="141"/>
        <v>-9.1646428144638622E-5</v>
      </c>
      <c r="O620" s="101">
        <f t="shared" si="142"/>
        <v>-3.9470245814670339E-4</v>
      </c>
      <c r="P620" s="101">
        <f t="shared" si="143"/>
        <v>7.3363007444012017E-3</v>
      </c>
      <c r="R620" s="104">
        <f t="shared" si="132"/>
        <v>11435.417639440293</v>
      </c>
      <c r="S620" s="104">
        <f t="shared" si="133"/>
        <v>6456.7665780470834</v>
      </c>
      <c r="T620" s="104">
        <f t="shared" si="134"/>
        <v>-219.28730029481127</v>
      </c>
      <c r="U620" s="104">
        <f t="shared" si="135"/>
        <v>-1804.9866992471423</v>
      </c>
      <c r="V620" s="104">
        <f t="shared" si="136"/>
        <v>-40635.055602378612</v>
      </c>
      <c r="W620" s="104">
        <f t="shared" si="144"/>
        <v>-24767.145384433192</v>
      </c>
    </row>
    <row r="621" spans="1:23" ht="13.8">
      <c r="A621" s="4"/>
      <c r="B621" s="7">
        <f t="shared" si="137"/>
        <v>1</v>
      </c>
      <c r="C621" s="32">
        <f t="shared" si="131"/>
        <v>42879</v>
      </c>
      <c r="D621" s="31">
        <f t="shared" si="138"/>
        <v>613</v>
      </c>
      <c r="E621" s="115">
        <v>42879</v>
      </c>
      <c r="F621" s="27">
        <v>1.1193</v>
      </c>
      <c r="G621" s="27">
        <v>0.86339999999999995</v>
      </c>
      <c r="H621" s="27">
        <v>1.0929</v>
      </c>
      <c r="I621" s="162">
        <v>9.3842999999999996</v>
      </c>
      <c r="J621" s="162">
        <v>1.4970000000000001</v>
      </c>
      <c r="L621" s="101">
        <f t="shared" si="139"/>
        <v>1.9635850650411056E-3</v>
      </c>
      <c r="M621" s="101">
        <f t="shared" si="140"/>
        <v>1.4235866364894171E-3</v>
      </c>
      <c r="N621" s="101">
        <f t="shared" si="141"/>
        <v>-1.5567055934301839E-3</v>
      </c>
      <c r="O621" s="101">
        <f t="shared" si="142"/>
        <v>-8.8484731497303704E-4</v>
      </c>
      <c r="P621" s="101">
        <f t="shared" si="143"/>
        <v>-2.0729553713568637E-3</v>
      </c>
      <c r="R621" s="104">
        <f t="shared" si="132"/>
        <v>9005.0178084933541</v>
      </c>
      <c r="S621" s="104">
        <f t="shared" si="133"/>
        <v>-7220.3823858552769</v>
      </c>
      <c r="T621" s="104">
        <f t="shared" si="134"/>
        <v>-3724.8125633263676</v>
      </c>
      <c r="U621" s="104">
        <f t="shared" si="135"/>
        <v>-4046.4344759597443</v>
      </c>
      <c r="V621" s="104">
        <f t="shared" si="136"/>
        <v>11481.897990703337</v>
      </c>
      <c r="W621" s="104">
        <f t="shared" si="144"/>
        <v>5495.2863740553021</v>
      </c>
    </row>
    <row r="622" spans="1:23" ht="13.8">
      <c r="A622" s="4"/>
      <c r="B622" s="7">
        <f t="shared" si="137"/>
        <v>1</v>
      </c>
      <c r="C622" s="32">
        <f t="shared" si="131"/>
        <v>42880</v>
      </c>
      <c r="D622" s="31">
        <f t="shared" si="138"/>
        <v>614</v>
      </c>
      <c r="E622" s="115">
        <v>42880</v>
      </c>
      <c r="F622" s="27">
        <v>1.1214</v>
      </c>
      <c r="G622" s="27">
        <v>0.86528000000000005</v>
      </c>
      <c r="H622" s="27">
        <v>1.0904</v>
      </c>
      <c r="I622" s="162">
        <v>9.3330000000000002</v>
      </c>
      <c r="J622" s="162">
        <v>1.5022</v>
      </c>
      <c r="L622" s="101">
        <f t="shared" si="139"/>
        <v>-1.8744147943503039E-3</v>
      </c>
      <c r="M622" s="101">
        <f t="shared" si="140"/>
        <v>-2.175070853112848E-3</v>
      </c>
      <c r="N622" s="101">
        <f t="shared" si="141"/>
        <v>2.290112300304928E-3</v>
      </c>
      <c r="O622" s="101">
        <f t="shared" si="142"/>
        <v>5.4815735660200312E-3</v>
      </c>
      <c r="P622" s="101">
        <f t="shared" si="143"/>
        <v>-3.4675948322829115E-3</v>
      </c>
      <c r="R622" s="104">
        <f t="shared" si="132"/>
        <v>-8596.0821887156435</v>
      </c>
      <c r="S622" s="104">
        <f t="shared" si="133"/>
        <v>11031.884448235312</v>
      </c>
      <c r="T622" s="104">
        <f t="shared" si="134"/>
        <v>5479.6739368089202</v>
      </c>
      <c r="U622" s="104">
        <f t="shared" si="135"/>
        <v>25067.407545593265</v>
      </c>
      <c r="V622" s="104">
        <f t="shared" si="136"/>
        <v>19206.670190541343</v>
      </c>
      <c r="W622" s="104">
        <f t="shared" si="144"/>
        <v>52189.553932463197</v>
      </c>
    </row>
    <row r="623" spans="1:23" ht="13.8">
      <c r="A623" s="4"/>
      <c r="B623" s="7">
        <f t="shared" si="137"/>
        <v>1</v>
      </c>
      <c r="C623" s="32">
        <f t="shared" si="131"/>
        <v>42881</v>
      </c>
      <c r="D623" s="31">
        <f t="shared" si="138"/>
        <v>615</v>
      </c>
      <c r="E623" s="115">
        <v>42881</v>
      </c>
      <c r="F623" s="27">
        <v>1.1195999999999999</v>
      </c>
      <c r="G623" s="27">
        <v>0.87190000000000001</v>
      </c>
      <c r="H623" s="27">
        <v>1.0888</v>
      </c>
      <c r="I623" s="162">
        <v>9.4017999999999997</v>
      </c>
      <c r="J623" s="162">
        <v>1.5038</v>
      </c>
      <c r="L623" s="101">
        <f t="shared" si="139"/>
        <v>1.6064260482737947E-3</v>
      </c>
      <c r="M623" s="101">
        <f t="shared" si="140"/>
        <v>-7.6215844592793878E-3</v>
      </c>
      <c r="N623" s="101">
        <f t="shared" si="141"/>
        <v>1.4684290450666464E-3</v>
      </c>
      <c r="O623" s="101">
        <f t="shared" si="142"/>
        <v>-7.3446537223030208E-3</v>
      </c>
      <c r="P623" s="101">
        <f t="shared" si="143"/>
        <v>-1.064537692015176E-3</v>
      </c>
      <c r="R623" s="104">
        <f t="shared" si="132"/>
        <v>7367.0835199748772</v>
      </c>
      <c r="S623" s="104">
        <f t="shared" si="133"/>
        <v>38656.413857463391</v>
      </c>
      <c r="T623" s="104">
        <f t="shared" si="134"/>
        <v>3513.5885542527858</v>
      </c>
      <c r="U623" s="104">
        <f t="shared" si="135"/>
        <v>-33587.331433354266</v>
      </c>
      <c r="V623" s="104">
        <f t="shared" si="136"/>
        <v>5896.3706386869517</v>
      </c>
      <c r="W623" s="104">
        <f t="shared" si="144"/>
        <v>21846.125137023737</v>
      </c>
    </row>
    <row r="624" spans="1:23" ht="13.8">
      <c r="A624" s="4"/>
      <c r="B624" s="7">
        <f t="shared" si="137"/>
        <v>3</v>
      </c>
      <c r="C624" s="32">
        <f t="shared" si="131"/>
        <v>42884</v>
      </c>
      <c r="D624" s="31">
        <f t="shared" si="138"/>
        <v>616</v>
      </c>
      <c r="E624" s="115">
        <v>42884</v>
      </c>
      <c r="F624" s="27">
        <v>1.1188</v>
      </c>
      <c r="G624" s="27">
        <v>0.87092999999999998</v>
      </c>
      <c r="H624" s="27">
        <v>1.0900000000000001</v>
      </c>
      <c r="I624" s="162">
        <v>9.4064999999999994</v>
      </c>
      <c r="J624" s="162">
        <v>1.5044999999999999</v>
      </c>
      <c r="L624" s="101">
        <f t="shared" si="139"/>
        <v>7.1479631349371825E-4</v>
      </c>
      <c r="M624" s="101">
        <f t="shared" si="140"/>
        <v>1.1131322046988362E-3</v>
      </c>
      <c r="N624" s="101">
        <f t="shared" si="141"/>
        <v>-1.1015238859331906E-3</v>
      </c>
      <c r="O624" s="101">
        <f t="shared" si="142"/>
        <v>-4.9977936313546777E-4</v>
      </c>
      <c r="P624" s="101">
        <f t="shared" si="143"/>
        <v>-4.6537912617333884E-4</v>
      </c>
      <c r="R624" s="104">
        <f t="shared" si="132"/>
        <v>3278.0619729971236</v>
      </c>
      <c r="S624" s="104">
        <f t="shared" si="133"/>
        <v>-5645.7682011933357</v>
      </c>
      <c r="T624" s="104">
        <f t="shared" si="134"/>
        <v>-2635.6749962510116</v>
      </c>
      <c r="U624" s="104">
        <f t="shared" si="135"/>
        <v>-2285.5066757208674</v>
      </c>
      <c r="V624" s="104">
        <f t="shared" si="136"/>
        <v>2577.6896731873976</v>
      </c>
      <c r="W624" s="104">
        <f t="shared" si="144"/>
        <v>-4711.1982269806931</v>
      </c>
    </row>
    <row r="625" spans="1:23" ht="13.8">
      <c r="A625" s="4"/>
      <c r="B625" s="7">
        <f t="shared" si="137"/>
        <v>1</v>
      </c>
      <c r="C625" s="32">
        <f t="shared" si="131"/>
        <v>42885</v>
      </c>
      <c r="D625" s="31">
        <f t="shared" si="138"/>
        <v>617</v>
      </c>
      <c r="E625" s="115">
        <v>42885</v>
      </c>
      <c r="F625" s="27">
        <v>1.1173</v>
      </c>
      <c r="G625" s="27">
        <v>0.86792999999999998</v>
      </c>
      <c r="H625" s="27">
        <v>1.0903</v>
      </c>
      <c r="I625" s="162">
        <v>9.4398</v>
      </c>
      <c r="J625" s="162">
        <v>1.4992000000000001</v>
      </c>
      <c r="L625" s="101">
        <f t="shared" si="139"/>
        <v>1.3416217745123781E-3</v>
      </c>
      <c r="M625" s="101">
        <f t="shared" si="140"/>
        <v>3.4505399820066031E-3</v>
      </c>
      <c r="N625" s="101">
        <f t="shared" si="141"/>
        <v>-2.7519148914660092E-4</v>
      </c>
      <c r="O625" s="101">
        <f t="shared" si="142"/>
        <v>-3.5338538232474576E-3</v>
      </c>
      <c r="P625" s="101">
        <f t="shared" si="143"/>
        <v>3.5289845859421084E-3</v>
      </c>
      <c r="R625" s="104">
        <f t="shared" si="132"/>
        <v>6152.6888683549396</v>
      </c>
      <c r="S625" s="104">
        <f t="shared" si="133"/>
        <v>-17501.019937366538</v>
      </c>
      <c r="T625" s="104">
        <f t="shared" si="134"/>
        <v>-658.4653645620258</v>
      </c>
      <c r="U625" s="104">
        <f t="shared" si="135"/>
        <v>-16160.42417874817</v>
      </c>
      <c r="V625" s="104">
        <f t="shared" si="136"/>
        <v>-19546.702059499494</v>
      </c>
      <c r="W625" s="104">
        <f t="shared" si="144"/>
        <v>-47713.922671821289</v>
      </c>
    </row>
    <row r="626" spans="1:23" ht="13.8">
      <c r="A626" s="4"/>
      <c r="B626" s="7">
        <f t="shared" si="137"/>
        <v>1</v>
      </c>
      <c r="C626" s="32">
        <f t="shared" si="131"/>
        <v>42886</v>
      </c>
      <c r="D626" s="31">
        <f t="shared" si="138"/>
        <v>618</v>
      </c>
      <c r="E626" s="115">
        <v>42886</v>
      </c>
      <c r="F626" s="27">
        <v>1.1221000000000001</v>
      </c>
      <c r="G626" s="27">
        <v>0.87365000000000004</v>
      </c>
      <c r="H626" s="27">
        <v>1.0895999999999999</v>
      </c>
      <c r="I626" s="162">
        <v>9.4388000000000005</v>
      </c>
      <c r="J626" s="162">
        <v>1.5054000000000001</v>
      </c>
      <c r="L626" s="101">
        <f t="shared" si="139"/>
        <v>-4.2868691175284241E-3</v>
      </c>
      <c r="M626" s="101">
        <f t="shared" si="140"/>
        <v>-6.5687715379835129E-3</v>
      </c>
      <c r="N626" s="101">
        <f t="shared" si="141"/>
        <v>6.4223131708819614E-4</v>
      </c>
      <c r="O626" s="101">
        <f t="shared" si="142"/>
        <v>1.0594005921368157E-4</v>
      </c>
      <c r="P626" s="101">
        <f t="shared" si="143"/>
        <v>-4.1270111162738151E-3</v>
      </c>
      <c r="R626" s="104">
        <f t="shared" si="132"/>
        <v>-19659.618232640983</v>
      </c>
      <c r="S626" s="104">
        <f t="shared" si="133"/>
        <v>33316.582984035493</v>
      </c>
      <c r="T626" s="104">
        <f t="shared" si="134"/>
        <v>1536.7011518090492</v>
      </c>
      <c r="U626" s="104">
        <f t="shared" si="135"/>
        <v>484.46720776964838</v>
      </c>
      <c r="V626" s="104">
        <f t="shared" si="136"/>
        <v>22859.112790517025</v>
      </c>
      <c r="W626" s="104">
        <f t="shared" si="144"/>
        <v>38537.245901490234</v>
      </c>
    </row>
    <row r="627" spans="1:23" ht="13.8">
      <c r="A627" s="4"/>
      <c r="B627" s="7">
        <f t="shared" si="137"/>
        <v>1</v>
      </c>
      <c r="C627" s="32">
        <f t="shared" si="131"/>
        <v>42887</v>
      </c>
      <c r="D627" s="31">
        <f t="shared" si="138"/>
        <v>619</v>
      </c>
      <c r="E627" s="115">
        <v>42887</v>
      </c>
      <c r="F627" s="27">
        <v>1.1218999999999999</v>
      </c>
      <c r="G627" s="27">
        <v>0.87229999999999996</v>
      </c>
      <c r="H627" s="27">
        <v>1.0883</v>
      </c>
      <c r="I627" s="162">
        <v>9.4894999999999996</v>
      </c>
      <c r="J627" s="162">
        <v>1.5182</v>
      </c>
      <c r="L627" s="101">
        <f t="shared" si="139"/>
        <v>1.7825311990165809E-4</v>
      </c>
      <c r="M627" s="101">
        <f t="shared" si="140"/>
        <v>1.5464363458746536E-3</v>
      </c>
      <c r="N627" s="101">
        <f t="shared" si="141"/>
        <v>1.1938106932319109E-3</v>
      </c>
      <c r="O627" s="101">
        <f t="shared" si="142"/>
        <v>-5.357070761755265E-3</v>
      </c>
      <c r="P627" s="101">
        <f t="shared" si="143"/>
        <v>-8.4667789822361478E-3</v>
      </c>
      <c r="R627" s="104">
        <f t="shared" si="132"/>
        <v>817.47032390487732</v>
      </c>
      <c r="S627" s="104">
        <f t="shared" si="133"/>
        <v>-7843.4718803872065</v>
      </c>
      <c r="T627" s="104">
        <f t="shared" si="134"/>
        <v>2856.4945659283462</v>
      </c>
      <c r="U627" s="104">
        <f t="shared" si="135"/>
        <v>-24498.052323505071</v>
      </c>
      <c r="V627" s="104">
        <f t="shared" si="136"/>
        <v>46896.664504761669</v>
      </c>
      <c r="W627" s="104">
        <f t="shared" si="144"/>
        <v>18229.105190702616</v>
      </c>
    </row>
    <row r="628" spans="1:23" ht="13.8">
      <c r="A628" s="4"/>
      <c r="B628" s="7">
        <f t="shared" si="137"/>
        <v>1</v>
      </c>
      <c r="C628" s="32">
        <f t="shared" si="131"/>
        <v>42888</v>
      </c>
      <c r="D628" s="31">
        <f t="shared" si="138"/>
        <v>620</v>
      </c>
      <c r="E628" s="115">
        <v>42888</v>
      </c>
      <c r="F628" s="27">
        <v>1.1216999999999999</v>
      </c>
      <c r="G628" s="27">
        <v>0.87268000000000001</v>
      </c>
      <c r="H628" s="27">
        <v>1.0892999999999999</v>
      </c>
      <c r="I628" s="162">
        <v>9.4917999999999996</v>
      </c>
      <c r="J628" s="162">
        <v>1.5173000000000001</v>
      </c>
      <c r="L628" s="101">
        <f t="shared" si="139"/>
        <v>1.7828489974135346E-4</v>
      </c>
      <c r="M628" s="101">
        <f t="shared" si="140"/>
        <v>-4.3553508465076526E-4</v>
      </c>
      <c r="N628" s="101">
        <f t="shared" si="141"/>
        <v>-9.1844238638369533E-4</v>
      </c>
      <c r="O628" s="101">
        <f t="shared" si="142"/>
        <v>-2.4234378164366779E-4</v>
      </c>
      <c r="P628" s="101">
        <f t="shared" si="143"/>
        <v>5.9298305147219884E-4</v>
      </c>
      <c r="R628" s="104">
        <f t="shared" si="132"/>
        <v>817.6160665200066</v>
      </c>
      <c r="S628" s="104">
        <f t="shared" si="133"/>
        <v>2209.0189476555615</v>
      </c>
      <c r="T628" s="104">
        <f t="shared" si="134"/>
        <v>-2197.6061202139354</v>
      </c>
      <c r="U628" s="104">
        <f t="shared" si="135"/>
        <v>-1108.245701245394</v>
      </c>
      <c r="V628" s="104">
        <f t="shared" si="136"/>
        <v>-3284.475392619373</v>
      </c>
      <c r="W628" s="104">
        <f t="shared" si="144"/>
        <v>-3563.6921999031338</v>
      </c>
    </row>
    <row r="629" spans="1:23" ht="13.8">
      <c r="A629" s="4"/>
      <c r="B629" s="7">
        <f t="shared" si="137"/>
        <v>3</v>
      </c>
      <c r="C629" s="32">
        <f t="shared" si="131"/>
        <v>42891</v>
      </c>
      <c r="D629" s="31">
        <f t="shared" si="138"/>
        <v>621</v>
      </c>
      <c r="E629" s="115">
        <v>42891</v>
      </c>
      <c r="F629" s="27">
        <v>1.1249</v>
      </c>
      <c r="G629" s="27">
        <v>0.87129999999999996</v>
      </c>
      <c r="H629" s="27">
        <v>1.0855999999999999</v>
      </c>
      <c r="I629" s="162">
        <v>9.4890000000000008</v>
      </c>
      <c r="J629" s="162">
        <v>1.504</v>
      </c>
      <c r="L629" s="101">
        <f t="shared" si="139"/>
        <v>-2.8487511476025791E-3</v>
      </c>
      <c r="M629" s="101">
        <f t="shared" si="140"/>
        <v>1.5825872865824647E-3</v>
      </c>
      <c r="N629" s="101">
        <f t="shared" si="141"/>
        <v>3.4024585677404988E-3</v>
      </c>
      <c r="O629" s="101">
        <f t="shared" si="142"/>
        <v>2.9503498485937597E-4</v>
      </c>
      <c r="P629" s="101">
        <f t="shared" si="143"/>
        <v>8.8042140214103521E-3</v>
      </c>
      <c r="R629" s="104">
        <f t="shared" si="132"/>
        <v>-13064.396991423484</v>
      </c>
      <c r="S629" s="104">
        <f t="shared" si="133"/>
        <v>-8026.8282064640416</v>
      </c>
      <c r="T629" s="104">
        <f t="shared" si="134"/>
        <v>8141.244222930608</v>
      </c>
      <c r="U629" s="104">
        <f t="shared" si="135"/>
        <v>1349.2042233135087</v>
      </c>
      <c r="V629" s="104">
        <f t="shared" si="136"/>
        <v>-48765.684335975493</v>
      </c>
      <c r="W629" s="104">
        <f t="shared" si="144"/>
        <v>-60366.461087618904</v>
      </c>
    </row>
    <row r="630" spans="1:23" ht="13.8">
      <c r="A630" s="4"/>
      <c r="B630" s="7">
        <f t="shared" si="137"/>
        <v>1</v>
      </c>
      <c r="C630" s="32">
        <f t="shared" si="131"/>
        <v>42892</v>
      </c>
      <c r="D630" s="31">
        <f t="shared" si="138"/>
        <v>622</v>
      </c>
      <c r="E630" s="115">
        <v>42892</v>
      </c>
      <c r="F630" s="27">
        <v>1.1257999999999999</v>
      </c>
      <c r="G630" s="27">
        <v>0.87229999999999996</v>
      </c>
      <c r="H630" s="27">
        <v>1.0851</v>
      </c>
      <c r="I630" s="162">
        <v>9.5158000000000005</v>
      </c>
      <c r="J630" s="162">
        <v>1.504</v>
      </c>
      <c r="L630" s="101">
        <f t="shared" si="139"/>
        <v>-7.9975123114591677E-4</v>
      </c>
      <c r="M630" s="101">
        <f t="shared" si="140"/>
        <v>-1.1470522019317172E-3</v>
      </c>
      <c r="N630" s="101">
        <f t="shared" si="141"/>
        <v>4.6068089449727512E-4</v>
      </c>
      <c r="O630" s="101">
        <f t="shared" si="142"/>
        <v>-2.8203419940925393E-3</v>
      </c>
      <c r="P630" s="101">
        <f t="shared" si="143"/>
        <v>0</v>
      </c>
      <c r="R630" s="104">
        <f t="shared" si="132"/>
        <v>-3667.6659478883867</v>
      </c>
      <c r="S630" s="104">
        <f t="shared" si="133"/>
        <v>5817.8092588085701</v>
      </c>
      <c r="T630" s="104">
        <f t="shared" si="134"/>
        <v>1102.2957653327383</v>
      </c>
      <c r="U630" s="104">
        <f t="shared" si="135"/>
        <v>-12897.512243952347</v>
      </c>
      <c r="V630" s="104">
        <f t="shared" si="136"/>
        <v>0</v>
      </c>
      <c r="W630" s="104">
        <f t="shared" si="144"/>
        <v>-9645.0731676994255</v>
      </c>
    </row>
    <row r="631" spans="1:23" ht="13.8">
      <c r="A631" s="4"/>
      <c r="B631" s="7">
        <f t="shared" si="137"/>
        <v>1</v>
      </c>
      <c r="C631" s="32">
        <f t="shared" si="131"/>
        <v>42893</v>
      </c>
      <c r="D631" s="31">
        <f t="shared" si="138"/>
        <v>623</v>
      </c>
      <c r="E631" s="115">
        <v>42893</v>
      </c>
      <c r="F631" s="27">
        <v>1.1216999999999999</v>
      </c>
      <c r="G631" s="27">
        <v>0.86907999999999996</v>
      </c>
      <c r="H631" s="27">
        <v>1.0843</v>
      </c>
      <c r="I631" s="162">
        <v>9.5023</v>
      </c>
      <c r="J631" s="162">
        <v>1.4844999999999999</v>
      </c>
      <c r="L631" s="101">
        <f t="shared" si="139"/>
        <v>3.6485023787483856E-3</v>
      </c>
      <c r="M631" s="101">
        <f t="shared" si="140"/>
        <v>3.6982205721324914E-3</v>
      </c>
      <c r="N631" s="101">
        <f t="shared" si="141"/>
        <v>7.3753114802571043E-4</v>
      </c>
      <c r="O631" s="101">
        <f t="shared" si="142"/>
        <v>1.4197004188108609E-3</v>
      </c>
      <c r="P631" s="101">
        <f t="shared" si="143"/>
        <v>1.3050210305970783E-2</v>
      </c>
      <c r="R631" s="104">
        <f t="shared" si="132"/>
        <v>16732.062939311363</v>
      </c>
      <c r="S631" s="104">
        <f t="shared" si="133"/>
        <v>-18757.247359305042</v>
      </c>
      <c r="T631" s="104">
        <f t="shared" si="134"/>
        <v>1764.7301439685432</v>
      </c>
      <c r="U631" s="104">
        <f t="shared" si="135"/>
        <v>6492.334466072045</v>
      </c>
      <c r="V631" s="104">
        <f t="shared" si="136"/>
        <v>-72283.844389907244</v>
      </c>
      <c r="W631" s="104">
        <f t="shared" si="144"/>
        <v>-66051.964199860333</v>
      </c>
    </row>
    <row r="632" spans="1:23" ht="13.8">
      <c r="A632" s="4"/>
      <c r="B632" s="7">
        <f t="shared" si="137"/>
        <v>1</v>
      </c>
      <c r="C632" s="32">
        <f t="shared" si="131"/>
        <v>42894</v>
      </c>
      <c r="D632" s="31">
        <f t="shared" si="138"/>
        <v>624</v>
      </c>
      <c r="E632" s="115">
        <v>42894</v>
      </c>
      <c r="F632" s="27">
        <v>1.1229</v>
      </c>
      <c r="G632" s="27">
        <v>0.86755000000000004</v>
      </c>
      <c r="H632" s="27">
        <v>1.0855999999999999</v>
      </c>
      <c r="I632" s="162">
        <v>9.5233000000000008</v>
      </c>
      <c r="J632" s="162">
        <v>1.4894000000000001</v>
      </c>
      <c r="L632" s="101">
        <f t="shared" si="139"/>
        <v>-1.0692329273152864E-3</v>
      </c>
      <c r="M632" s="101">
        <f t="shared" si="140"/>
        <v>1.7620338193594855E-3</v>
      </c>
      <c r="N632" s="101">
        <f t="shared" si="141"/>
        <v>-1.1982120425229467E-3</v>
      </c>
      <c r="O632" s="101">
        <f t="shared" si="142"/>
        <v>-2.2075528265344769E-3</v>
      </c>
      <c r="P632" s="101">
        <f t="shared" si="143"/>
        <v>-3.2953390727307893E-3</v>
      </c>
      <c r="R632" s="104">
        <f t="shared" si="132"/>
        <v>-4903.5112984524931</v>
      </c>
      <c r="S632" s="104">
        <f t="shared" si="133"/>
        <v>-8936.9748398021766</v>
      </c>
      <c r="T632" s="104">
        <f t="shared" si="134"/>
        <v>-2867.0259093011887</v>
      </c>
      <c r="U632" s="104">
        <f t="shared" si="135"/>
        <v>-10095.208194267601</v>
      </c>
      <c r="V632" s="104">
        <f t="shared" si="136"/>
        <v>18252.56230823127</v>
      </c>
      <c r="W632" s="104">
        <f t="shared" si="144"/>
        <v>-8550.1579335921888</v>
      </c>
    </row>
    <row r="633" spans="1:23" ht="13.8">
      <c r="A633" s="4"/>
      <c r="B633" s="7">
        <f t="shared" si="137"/>
        <v>1</v>
      </c>
      <c r="C633" s="32">
        <f t="shared" si="131"/>
        <v>42895</v>
      </c>
      <c r="D633" s="31">
        <f t="shared" si="138"/>
        <v>625</v>
      </c>
      <c r="E633" s="115">
        <v>42895</v>
      </c>
      <c r="F633" s="27">
        <v>1.1175999999999999</v>
      </c>
      <c r="G633" s="27">
        <v>0.87638000000000005</v>
      </c>
      <c r="H633" s="27">
        <v>1.0863</v>
      </c>
      <c r="I633" s="162">
        <v>9.5218000000000007</v>
      </c>
      <c r="J633" s="162">
        <v>1.4837</v>
      </c>
      <c r="L633" s="101">
        <f t="shared" si="139"/>
        <v>4.731095635741085E-3</v>
      </c>
      <c r="M633" s="101">
        <f t="shared" si="140"/>
        <v>-1.0126639783386774E-2</v>
      </c>
      <c r="N633" s="101">
        <f t="shared" si="141"/>
        <v>-6.4459691904599392E-4</v>
      </c>
      <c r="O633" s="101">
        <f t="shared" si="142"/>
        <v>1.5752083245584172E-4</v>
      </c>
      <c r="P633" s="101">
        <f t="shared" si="143"/>
        <v>3.8343863197972082E-3</v>
      </c>
      <c r="R633" s="104">
        <f t="shared" si="132"/>
        <v>21696.844823293559</v>
      </c>
      <c r="S633" s="104">
        <f t="shared" si="133"/>
        <v>51361.968176504946</v>
      </c>
      <c r="T633" s="104">
        <f t="shared" si="134"/>
        <v>-1542.3614538786387</v>
      </c>
      <c r="U633" s="104">
        <f t="shared" si="135"/>
        <v>720.34769880114209</v>
      </c>
      <c r="V633" s="104">
        <f t="shared" si="136"/>
        <v>-21238.292531132716</v>
      </c>
      <c r="W633" s="104">
        <f t="shared" si="144"/>
        <v>50998.5067135883</v>
      </c>
    </row>
    <row r="634" spans="1:23" ht="13.8">
      <c r="A634" s="4"/>
      <c r="B634" s="7">
        <f t="shared" si="137"/>
        <v>3</v>
      </c>
      <c r="C634" s="32">
        <f t="shared" si="131"/>
        <v>42898</v>
      </c>
      <c r="D634" s="31">
        <f t="shared" si="138"/>
        <v>626</v>
      </c>
      <c r="E634" s="115">
        <v>42898</v>
      </c>
      <c r="F634" s="27">
        <v>1.1221000000000001</v>
      </c>
      <c r="G634" s="27">
        <v>0.88544999999999996</v>
      </c>
      <c r="H634" s="27">
        <v>1.0857000000000001</v>
      </c>
      <c r="I634" s="162">
        <v>9.4984999999999999</v>
      </c>
      <c r="J634" s="162">
        <v>1.4875</v>
      </c>
      <c r="L634" s="101">
        <f t="shared" si="139"/>
        <v>-4.0184007280687113E-3</v>
      </c>
      <c r="M634" s="101">
        <f t="shared" si="140"/>
        <v>-1.0296203523740393E-2</v>
      </c>
      <c r="N634" s="101">
        <f t="shared" si="141"/>
        <v>5.5248620189861082E-4</v>
      </c>
      <c r="O634" s="101">
        <f t="shared" si="142"/>
        <v>2.4500151580151581E-3</v>
      </c>
      <c r="P634" s="101">
        <f t="shared" si="143"/>
        <v>-2.557890463036941E-3</v>
      </c>
      <c r="R634" s="104">
        <f t="shared" si="132"/>
        <v>-18428.419915265498</v>
      </c>
      <c r="S634" s="104">
        <f t="shared" si="133"/>
        <v>52221.989627077273</v>
      </c>
      <c r="T634" s="104">
        <f t="shared" si="134"/>
        <v>1321.9632245053072</v>
      </c>
      <c r="U634" s="104">
        <f t="shared" si="135"/>
        <v>11203.996027629455</v>
      </c>
      <c r="V634" s="104">
        <f t="shared" si="136"/>
        <v>14167.906252974064</v>
      </c>
      <c r="W634" s="104">
        <f t="shared" si="144"/>
        <v>60487.435216920596</v>
      </c>
    </row>
    <row r="635" spans="1:23" ht="13.8">
      <c r="A635" s="4"/>
      <c r="B635" s="7">
        <f t="shared" si="137"/>
        <v>1</v>
      </c>
      <c r="C635" s="32">
        <f t="shared" si="131"/>
        <v>42899</v>
      </c>
      <c r="D635" s="31">
        <f t="shared" si="138"/>
        <v>627</v>
      </c>
      <c r="E635" s="115">
        <v>42899</v>
      </c>
      <c r="F635" s="27">
        <v>1.1216999999999999</v>
      </c>
      <c r="G635" s="27">
        <v>0.88075000000000003</v>
      </c>
      <c r="H635" s="27">
        <v>1.085</v>
      </c>
      <c r="I635" s="162">
        <v>9.4540000000000006</v>
      </c>
      <c r="J635" s="162">
        <v>1.488</v>
      </c>
      <c r="L635" s="101">
        <f t="shared" si="139"/>
        <v>3.5653801964301247E-4</v>
      </c>
      <c r="M635" s="101">
        <f t="shared" si="140"/>
        <v>5.3221731334608556E-3</v>
      </c>
      <c r="N635" s="101">
        <f t="shared" si="141"/>
        <v>6.4495326324659702E-4</v>
      </c>
      <c r="O635" s="101">
        <f t="shared" si="142"/>
        <v>4.6959590319220661E-3</v>
      </c>
      <c r="P635" s="101">
        <f t="shared" si="143"/>
        <v>-3.3607797325226627E-4</v>
      </c>
      <c r="R635" s="104">
        <f t="shared" si="132"/>
        <v>1635.0863904248881</v>
      </c>
      <c r="S635" s="104">
        <f t="shared" si="133"/>
        <v>-26993.878814483112</v>
      </c>
      <c r="T635" s="104">
        <f t="shared" si="134"/>
        <v>1543.2140976674686</v>
      </c>
      <c r="U635" s="104">
        <f t="shared" si="135"/>
        <v>21474.767683555685</v>
      </c>
      <c r="V635" s="104">
        <f t="shared" si="136"/>
        <v>1861.5031751884942</v>
      </c>
      <c r="W635" s="104">
        <f t="shared" si="144"/>
        <v>-479.30746764657874</v>
      </c>
    </row>
    <row r="636" spans="1:23" ht="13.8">
      <c r="A636" s="4"/>
      <c r="B636" s="7">
        <f t="shared" si="137"/>
        <v>1</v>
      </c>
      <c r="C636" s="32">
        <f t="shared" si="131"/>
        <v>42900</v>
      </c>
      <c r="D636" s="31">
        <f t="shared" si="138"/>
        <v>628</v>
      </c>
      <c r="E636" s="115">
        <v>42900</v>
      </c>
      <c r="F636" s="27">
        <v>1.1203000000000001</v>
      </c>
      <c r="G636" s="27">
        <v>0.87960000000000005</v>
      </c>
      <c r="H636" s="27">
        <v>1.0873999999999999</v>
      </c>
      <c r="I636" s="162">
        <v>9.4139999999999997</v>
      </c>
      <c r="J636" s="162">
        <v>1.4778</v>
      </c>
      <c r="L636" s="101">
        <f t="shared" si="139"/>
        <v>1.2488850865000568E-3</v>
      </c>
      <c r="M636" s="101">
        <f t="shared" si="140"/>
        <v>1.3065585407409802E-3</v>
      </c>
      <c r="N636" s="101">
        <f t="shared" si="141"/>
        <v>-2.2095387372603392E-3</v>
      </c>
      <c r="O636" s="101">
        <f t="shared" si="142"/>
        <v>4.2399893920941137E-3</v>
      </c>
      <c r="P636" s="101">
        <f t="shared" si="143"/>
        <v>6.8784410384899689E-3</v>
      </c>
      <c r="R636" s="104">
        <f t="shared" si="132"/>
        <v>5727.3976284084983</v>
      </c>
      <c r="S636" s="104">
        <f t="shared" si="133"/>
        <v>-6626.8199151678946</v>
      </c>
      <c r="T636" s="104">
        <f t="shared" si="134"/>
        <v>-5286.8812718586141</v>
      </c>
      <c r="U636" s="104">
        <f t="shared" si="135"/>
        <v>19389.604244203441</v>
      </c>
      <c r="V636" s="104">
        <f t="shared" si="136"/>
        <v>-38099.015265974675</v>
      </c>
      <c r="W636" s="104">
        <f t="shared" si="144"/>
        <v>-24895.714580389242</v>
      </c>
    </row>
    <row r="637" spans="1:23" ht="13.8">
      <c r="A637" s="4"/>
      <c r="B637" s="7">
        <f t="shared" si="137"/>
        <v>1</v>
      </c>
      <c r="C637" s="32">
        <f t="shared" si="131"/>
        <v>42901</v>
      </c>
      <c r="D637" s="31">
        <f t="shared" si="138"/>
        <v>629</v>
      </c>
      <c r="E637" s="115">
        <v>42901</v>
      </c>
      <c r="F637" s="27">
        <v>1.1166</v>
      </c>
      <c r="G637" s="27">
        <v>0.87639999999999996</v>
      </c>
      <c r="H637" s="27">
        <v>1.0873999999999999</v>
      </c>
      <c r="I637" s="162">
        <v>9.4718</v>
      </c>
      <c r="J637" s="162">
        <v>1.4722</v>
      </c>
      <c r="L637" s="101">
        <f t="shared" si="139"/>
        <v>3.308152688417654E-3</v>
      </c>
      <c r="M637" s="101">
        <f t="shared" si="140"/>
        <v>3.6446509592948356E-3</v>
      </c>
      <c r="N637" s="101">
        <f t="shared" si="141"/>
        <v>0</v>
      </c>
      <c r="O637" s="101">
        <f t="shared" si="142"/>
        <v>-6.1210200749125757E-3</v>
      </c>
      <c r="P637" s="101">
        <f t="shared" si="143"/>
        <v>3.796614729941741E-3</v>
      </c>
      <c r="R637" s="104">
        <f t="shared" si="132"/>
        <v>15171.216364793709</v>
      </c>
      <c r="S637" s="104">
        <f t="shared" si="133"/>
        <v>-18485.544128159283</v>
      </c>
      <c r="T637" s="104">
        <f t="shared" si="134"/>
        <v>0</v>
      </c>
      <c r="U637" s="104">
        <f t="shared" si="135"/>
        <v>-27991.616451842518</v>
      </c>
      <c r="V637" s="104">
        <f t="shared" si="136"/>
        <v>-21029.07937215222</v>
      </c>
      <c r="W637" s="104">
        <f t="shared" si="144"/>
        <v>-52335.023587360309</v>
      </c>
    </row>
    <row r="638" spans="1:23" ht="13.8">
      <c r="A638" s="4"/>
      <c r="B638" s="7">
        <f t="shared" si="137"/>
        <v>1</v>
      </c>
      <c r="C638" s="32">
        <f t="shared" si="131"/>
        <v>42902</v>
      </c>
      <c r="D638" s="31">
        <f t="shared" si="138"/>
        <v>630</v>
      </c>
      <c r="E638" s="115">
        <v>42902</v>
      </c>
      <c r="F638" s="27">
        <v>1.1167</v>
      </c>
      <c r="G638" s="27">
        <v>0.87453000000000003</v>
      </c>
      <c r="H638" s="27">
        <v>1.0885</v>
      </c>
      <c r="I638" s="162">
        <v>9.4614999999999991</v>
      </c>
      <c r="J638" s="162">
        <v>1.4682999999999999</v>
      </c>
      <c r="L638" s="101">
        <f t="shared" si="139"/>
        <v>-8.9553575486375298E-5</v>
      </c>
      <c r="M638" s="101">
        <f t="shared" si="140"/>
        <v>2.1360085337443495E-3</v>
      </c>
      <c r="N638" s="101">
        <f t="shared" si="141"/>
        <v>-1.0110759627819355E-3</v>
      </c>
      <c r="O638" s="101">
        <f t="shared" si="142"/>
        <v>1.0880301918952395E-3</v>
      </c>
      <c r="P638" s="101">
        <f t="shared" si="143"/>
        <v>2.6526116557137398E-3</v>
      </c>
      <c r="R638" s="104">
        <f t="shared" si="132"/>
        <v>-410.69345883020435</v>
      </c>
      <c r="S638" s="104">
        <f t="shared" si="133"/>
        <v>-10833.761709871818</v>
      </c>
      <c r="T638" s="104">
        <f t="shared" si="134"/>
        <v>-2419.2554228246622</v>
      </c>
      <c r="U638" s="104">
        <f t="shared" si="135"/>
        <v>4975.5961337851268</v>
      </c>
      <c r="V638" s="104">
        <f t="shared" si="136"/>
        <v>-14692.557717689813</v>
      </c>
      <c r="W638" s="104">
        <f t="shared" si="144"/>
        <v>-23380.672175431369</v>
      </c>
    </row>
    <row r="639" spans="1:23" ht="13.8">
      <c r="A639" s="4"/>
      <c r="B639" s="7">
        <f t="shared" si="137"/>
        <v>3</v>
      </c>
      <c r="C639" s="32">
        <f t="shared" si="131"/>
        <v>42905</v>
      </c>
      <c r="D639" s="31">
        <f t="shared" si="138"/>
        <v>631</v>
      </c>
      <c r="E639" s="115">
        <v>42905</v>
      </c>
      <c r="F639" s="27">
        <v>1.1198999999999999</v>
      </c>
      <c r="G639" s="27">
        <v>0.87517999999999996</v>
      </c>
      <c r="H639" s="27">
        <v>1.087</v>
      </c>
      <c r="I639" s="162">
        <v>9.4518000000000004</v>
      </c>
      <c r="J639" s="162">
        <v>1.4704999999999999</v>
      </c>
      <c r="L639" s="101">
        <f t="shared" si="139"/>
        <v>-2.8614881369013563E-3</v>
      </c>
      <c r="M639" s="101">
        <f t="shared" si="140"/>
        <v>-7.4298029947930503E-4</v>
      </c>
      <c r="N639" s="101">
        <f t="shared" si="141"/>
        <v>1.378993553392819E-3</v>
      </c>
      <c r="O639" s="101">
        <f t="shared" si="142"/>
        <v>1.025733304126605E-3</v>
      </c>
      <c r="P639" s="101">
        <f t="shared" si="143"/>
        <v>-1.4972100251578687E-3</v>
      </c>
      <c r="R639" s="104">
        <f t="shared" si="132"/>
        <v>-13122.808932675276</v>
      </c>
      <c r="S639" s="104">
        <f t="shared" si="133"/>
        <v>3768.3704875363464</v>
      </c>
      <c r="T639" s="104">
        <f t="shared" si="134"/>
        <v>3299.5914796615052</v>
      </c>
      <c r="U639" s="104">
        <f t="shared" si="135"/>
        <v>4690.7105155022946</v>
      </c>
      <c r="V639" s="104">
        <f t="shared" si="136"/>
        <v>8292.9005694264852</v>
      </c>
      <c r="W639" s="104">
        <f t="shared" si="144"/>
        <v>6928.7641194513544</v>
      </c>
    </row>
    <row r="640" spans="1:23" ht="13.8">
      <c r="A640" s="4"/>
      <c r="B640" s="7">
        <f t="shared" si="137"/>
        <v>1</v>
      </c>
      <c r="C640" s="32">
        <f t="shared" si="131"/>
        <v>42906</v>
      </c>
      <c r="D640" s="31">
        <f t="shared" si="138"/>
        <v>632</v>
      </c>
      <c r="E640" s="115">
        <v>42906</v>
      </c>
      <c r="F640" s="27">
        <v>1.1155999999999999</v>
      </c>
      <c r="G640" s="27">
        <v>0.88143000000000005</v>
      </c>
      <c r="H640" s="27">
        <v>1.0853999999999999</v>
      </c>
      <c r="I640" s="162">
        <v>9.4930000000000003</v>
      </c>
      <c r="J640" s="162">
        <v>1.4674</v>
      </c>
      <c r="L640" s="101">
        <f t="shared" si="139"/>
        <v>3.8470188353139077E-3</v>
      </c>
      <c r="M640" s="101">
        <f t="shared" si="140"/>
        <v>-7.1160091013034651E-3</v>
      </c>
      <c r="N640" s="101">
        <f t="shared" si="141"/>
        <v>1.4730254919049857E-3</v>
      </c>
      <c r="O640" s="101">
        <f t="shared" si="142"/>
        <v>-4.3494853418201704E-3</v>
      </c>
      <c r="P640" s="101">
        <f t="shared" si="143"/>
        <v>2.110351714155757E-3</v>
      </c>
      <c r="R640" s="104">
        <f t="shared" si="132"/>
        <v>17642.461097495616</v>
      </c>
      <c r="S640" s="104">
        <f t="shared" si="133"/>
        <v>36092.153055989533</v>
      </c>
      <c r="T640" s="104">
        <f t="shared" si="134"/>
        <v>3524.5867179404891</v>
      </c>
      <c r="U640" s="104">
        <f t="shared" si="135"/>
        <v>-19890.332650621189</v>
      </c>
      <c r="V640" s="104">
        <f t="shared" si="136"/>
        <v>-11689.032692769408</v>
      </c>
      <c r="W640" s="104">
        <f t="shared" si="144"/>
        <v>25679.835528035041</v>
      </c>
    </row>
    <row r="641" spans="1:23" ht="13.8">
      <c r="A641" s="4"/>
      <c r="B641" s="7">
        <f t="shared" si="137"/>
        <v>1</v>
      </c>
      <c r="C641" s="32">
        <f t="shared" si="131"/>
        <v>42907</v>
      </c>
      <c r="D641" s="31">
        <f t="shared" si="138"/>
        <v>633</v>
      </c>
      <c r="E641" s="115">
        <v>42907</v>
      </c>
      <c r="F641" s="27">
        <v>1.1147</v>
      </c>
      <c r="G641" s="27">
        <v>0.87809999999999999</v>
      </c>
      <c r="H641" s="27">
        <v>1.0857000000000001</v>
      </c>
      <c r="I641" s="162">
        <v>9.5158000000000005</v>
      </c>
      <c r="J641" s="162">
        <v>1.4738</v>
      </c>
      <c r="L641" s="101">
        <f t="shared" si="139"/>
        <v>8.0706635775608371E-4</v>
      </c>
      <c r="M641" s="101">
        <f t="shared" si="140"/>
        <v>3.7851062223999321E-3</v>
      </c>
      <c r="N641" s="101">
        <f t="shared" si="141"/>
        <v>-2.7635760850214166E-4</v>
      </c>
      <c r="O641" s="101">
        <f t="shared" si="142"/>
        <v>-2.3988900860526796E-3</v>
      </c>
      <c r="P641" s="101">
        <f t="shared" si="143"/>
        <v>-4.3519720530050656E-3</v>
      </c>
      <c r="R641" s="104">
        <f t="shared" si="132"/>
        <v>3701.2131807374803</v>
      </c>
      <c r="S641" s="104">
        <f t="shared" si="133"/>
        <v>-19197.928384747691</v>
      </c>
      <c r="T641" s="104">
        <f t="shared" si="134"/>
        <v>-661.2556005862217</v>
      </c>
      <c r="U641" s="104">
        <f t="shared" si="135"/>
        <v>-10970.199472817962</v>
      </c>
      <c r="V641" s="104">
        <f t="shared" si="136"/>
        <v>24105.149518143528</v>
      </c>
      <c r="W641" s="104">
        <f t="shared" si="144"/>
        <v>-3023.0207592708648</v>
      </c>
    </row>
    <row r="642" spans="1:23" ht="13.8">
      <c r="A642" s="4"/>
      <c r="B642" s="7">
        <f t="shared" si="137"/>
        <v>1</v>
      </c>
      <c r="C642" s="32">
        <f t="shared" si="131"/>
        <v>42908</v>
      </c>
      <c r="D642" s="31">
        <f t="shared" si="138"/>
        <v>634</v>
      </c>
      <c r="E642" s="115">
        <v>42908</v>
      </c>
      <c r="F642" s="27">
        <v>1.1169</v>
      </c>
      <c r="G642" s="27">
        <v>0.88168000000000002</v>
      </c>
      <c r="H642" s="27">
        <v>1.0867</v>
      </c>
      <c r="I642" s="162">
        <v>9.4855</v>
      </c>
      <c r="J642" s="162">
        <v>1.4812000000000001</v>
      </c>
      <c r="L642" s="101">
        <f t="shared" si="139"/>
        <v>-1.9716801512031459E-3</v>
      </c>
      <c r="M642" s="101">
        <f t="shared" si="140"/>
        <v>-4.0686960173366782E-3</v>
      </c>
      <c r="N642" s="101">
        <f t="shared" si="141"/>
        <v>-9.2064083099940375E-4</v>
      </c>
      <c r="O642" s="101">
        <f t="shared" si="142"/>
        <v>3.1892581752511915E-3</v>
      </c>
      <c r="P642" s="101">
        <f t="shared" si="143"/>
        <v>-5.0084707065587743E-3</v>
      </c>
      <c r="R642" s="104">
        <f t="shared" si="132"/>
        <v>-9042.1419424808646</v>
      </c>
      <c r="S642" s="104">
        <f t="shared" si="133"/>
        <v>20636.286056620102</v>
      </c>
      <c r="T642" s="104">
        <f t="shared" si="134"/>
        <v>-2202.8664559890021</v>
      </c>
      <c r="U642" s="104">
        <f t="shared" si="135"/>
        <v>14584.577491164257</v>
      </c>
      <c r="V642" s="104">
        <f t="shared" si="136"/>
        <v>27741.431647171627</v>
      </c>
      <c r="W642" s="104">
        <f t="shared" si="144"/>
        <v>51717.286796486122</v>
      </c>
    </row>
    <row r="643" spans="1:23" ht="13.8">
      <c r="A643" s="4"/>
      <c r="B643" s="7">
        <f t="shared" si="137"/>
        <v>1</v>
      </c>
      <c r="C643" s="32">
        <f t="shared" si="131"/>
        <v>42909</v>
      </c>
      <c r="D643" s="31">
        <f t="shared" si="138"/>
        <v>635</v>
      </c>
      <c r="E643" s="115">
        <v>42909</v>
      </c>
      <c r="F643" s="27">
        <v>1.1173</v>
      </c>
      <c r="G643" s="27">
        <v>0.87805</v>
      </c>
      <c r="H643" s="27">
        <v>1.0851</v>
      </c>
      <c r="I643" s="162">
        <v>9.4612999999999996</v>
      </c>
      <c r="J643" s="162">
        <v>1.4763999999999999</v>
      </c>
      <c r="L643" s="101">
        <f t="shared" si="139"/>
        <v>-3.5807000651130798E-4</v>
      </c>
      <c r="M643" s="101">
        <f t="shared" si="140"/>
        <v>4.1256387614228528E-3</v>
      </c>
      <c r="N643" s="101">
        <f t="shared" si="141"/>
        <v>1.4734324426440393E-3</v>
      </c>
      <c r="O643" s="101">
        <f t="shared" si="142"/>
        <v>2.5545224692220319E-3</v>
      </c>
      <c r="P643" s="101">
        <f t="shared" si="143"/>
        <v>3.2458778836141726E-3</v>
      </c>
      <c r="R643" s="104">
        <f t="shared" si="132"/>
        <v>-1642.1120952323804</v>
      </c>
      <c r="S643" s="104">
        <f t="shared" si="133"/>
        <v>-20925.097693273263</v>
      </c>
      <c r="T643" s="104">
        <f t="shared" si="134"/>
        <v>3525.5604506950181</v>
      </c>
      <c r="U643" s="104">
        <f t="shared" si="135"/>
        <v>11681.911233904601</v>
      </c>
      <c r="V643" s="104">
        <f t="shared" si="136"/>
        <v>-17978.601596976714</v>
      </c>
      <c r="W643" s="104">
        <f t="shared" si="144"/>
        <v>-25338.339700882738</v>
      </c>
    </row>
    <row r="644" spans="1:23" ht="13.8">
      <c r="A644" s="4"/>
      <c r="B644" s="7">
        <f t="shared" si="137"/>
        <v>3</v>
      </c>
      <c r="C644" s="32">
        <f t="shared" si="131"/>
        <v>42912</v>
      </c>
      <c r="D644" s="31">
        <f t="shared" si="138"/>
        <v>636</v>
      </c>
      <c r="E644" s="115">
        <v>42912</v>
      </c>
      <c r="F644" s="27">
        <v>1.1187</v>
      </c>
      <c r="G644" s="27">
        <v>0.87829999999999997</v>
      </c>
      <c r="H644" s="27">
        <v>1.0881000000000001</v>
      </c>
      <c r="I644" s="162">
        <v>9.4787999999999997</v>
      </c>
      <c r="J644" s="162">
        <v>1.4771000000000001</v>
      </c>
      <c r="L644" s="101">
        <f t="shared" si="139"/>
        <v>-1.2522362995926269E-3</v>
      </c>
      <c r="M644" s="101">
        <f t="shared" si="140"/>
        <v>-2.8468130120810155E-4</v>
      </c>
      <c r="N644" s="101">
        <f t="shared" si="141"/>
        <v>-2.7609073308045551E-3</v>
      </c>
      <c r="O644" s="101">
        <f t="shared" si="142"/>
        <v>-1.8479316349957493E-3</v>
      </c>
      <c r="P644" s="101">
        <f t="shared" si="143"/>
        <v>-4.7401389071071083E-4</v>
      </c>
      <c r="R644" s="104">
        <f t="shared" si="132"/>
        <v>-5742.7663201529622</v>
      </c>
      <c r="S644" s="104">
        <f t="shared" si="133"/>
        <v>1443.8937540845745</v>
      </c>
      <c r="T644" s="104">
        <f t="shared" si="134"/>
        <v>-6606.1703352014656</v>
      </c>
      <c r="U644" s="104">
        <f t="shared" si="135"/>
        <v>-8450.6492256139263</v>
      </c>
      <c r="V644" s="104">
        <f t="shared" si="136"/>
        <v>2625.5167933279304</v>
      </c>
      <c r="W644" s="104">
        <f t="shared" si="144"/>
        <v>-16730.17533355585</v>
      </c>
    </row>
    <row r="645" spans="1:23" ht="13.8">
      <c r="A645" s="4"/>
      <c r="B645" s="7">
        <f t="shared" si="137"/>
        <v>1</v>
      </c>
      <c r="C645" s="32">
        <f t="shared" si="131"/>
        <v>42913</v>
      </c>
      <c r="D645" s="31">
        <f t="shared" si="138"/>
        <v>637</v>
      </c>
      <c r="E645" s="115">
        <v>42913</v>
      </c>
      <c r="F645" s="27">
        <v>1.1277999999999999</v>
      </c>
      <c r="G645" s="27">
        <v>0.88370000000000004</v>
      </c>
      <c r="H645" s="27">
        <v>1.0883</v>
      </c>
      <c r="I645" s="162">
        <v>9.52</v>
      </c>
      <c r="J645" s="162">
        <v>1.4819</v>
      </c>
      <c r="L645" s="101">
        <f t="shared" si="139"/>
        <v>-8.1015355201967815E-3</v>
      </c>
      <c r="M645" s="101">
        <f t="shared" si="140"/>
        <v>-6.1294176008871029E-3</v>
      </c>
      <c r="N645" s="101">
        <f t="shared" si="141"/>
        <v>-1.8378974504963176E-4</v>
      </c>
      <c r="O645" s="101">
        <f t="shared" si="142"/>
        <v>-4.3371228270373072E-3</v>
      </c>
      <c r="P645" s="101">
        <f t="shared" si="143"/>
        <v>-3.2443421495785708E-3</v>
      </c>
      <c r="R645" s="104">
        <f t="shared" si="132"/>
        <v>-37153.71079886792</v>
      </c>
      <c r="S645" s="104">
        <f t="shared" si="133"/>
        <v>31088.194948313248</v>
      </c>
      <c r="T645" s="104">
        <f t="shared" si="134"/>
        <v>-439.76353284820453</v>
      </c>
      <c r="U645" s="104">
        <f t="shared" si="135"/>
        <v>-19833.798483448558</v>
      </c>
      <c r="V645" s="104">
        <f t="shared" si="136"/>
        <v>17970.095315663919</v>
      </c>
      <c r="W645" s="104">
        <f t="shared" si="144"/>
        <v>-8368.9825511875133</v>
      </c>
    </row>
    <row r="646" spans="1:23" ht="13.8">
      <c r="A646" s="4"/>
      <c r="B646" s="7">
        <f t="shared" si="137"/>
        <v>1</v>
      </c>
      <c r="C646" s="32">
        <f t="shared" si="131"/>
        <v>42914</v>
      </c>
      <c r="D646" s="31">
        <f t="shared" si="138"/>
        <v>638</v>
      </c>
      <c r="E646" s="115">
        <v>42914</v>
      </c>
      <c r="F646" s="27">
        <v>1.1375</v>
      </c>
      <c r="G646" s="27">
        <v>0.88524999999999998</v>
      </c>
      <c r="H646" s="27">
        <v>1.0912999999999999</v>
      </c>
      <c r="I646" s="162">
        <v>9.6020000000000003</v>
      </c>
      <c r="J646" s="162">
        <v>1.4985999999999999</v>
      </c>
      <c r="L646" s="101">
        <f t="shared" si="139"/>
        <v>-8.5640394520237542E-3</v>
      </c>
      <c r="M646" s="101">
        <f t="shared" si="140"/>
        <v>-1.7524524680543041E-3</v>
      </c>
      <c r="N646" s="101">
        <f t="shared" si="141"/>
        <v>-2.7528004170280871E-3</v>
      </c>
      <c r="O646" s="101">
        <f t="shared" si="142"/>
        <v>-8.5765613054747565E-3</v>
      </c>
      <c r="P646" s="101">
        <f t="shared" si="143"/>
        <v>-1.1206290734077572E-2</v>
      </c>
      <c r="R646" s="104">
        <f t="shared" si="132"/>
        <v>-39274.757763804424</v>
      </c>
      <c r="S646" s="104">
        <f t="shared" si="133"/>
        <v>8888.3785560050601</v>
      </c>
      <c r="T646" s="104">
        <f t="shared" si="134"/>
        <v>-6586.7724898980041</v>
      </c>
      <c r="U646" s="104">
        <f t="shared" si="135"/>
        <v>-39220.883382250955</v>
      </c>
      <c r="V646" s="104">
        <f t="shared" si="136"/>
        <v>62070.553394799528</v>
      </c>
      <c r="W646" s="104">
        <f t="shared" si="144"/>
        <v>-14123.481685148785</v>
      </c>
    </row>
    <row r="647" spans="1:23" ht="13.8">
      <c r="A647" s="4"/>
      <c r="B647" s="7">
        <f t="shared" si="137"/>
        <v>1</v>
      </c>
      <c r="C647" s="32">
        <f t="shared" si="131"/>
        <v>42915</v>
      </c>
      <c r="D647" s="31">
        <f t="shared" si="138"/>
        <v>639</v>
      </c>
      <c r="E647" s="115">
        <v>42915</v>
      </c>
      <c r="F647" s="27">
        <v>1.1413</v>
      </c>
      <c r="G647" s="27">
        <v>0.87990000000000002</v>
      </c>
      <c r="H647" s="27">
        <v>1.0934999999999999</v>
      </c>
      <c r="I647" s="162">
        <v>9.57</v>
      </c>
      <c r="J647" s="162">
        <v>1.4867999999999999</v>
      </c>
      <c r="L647" s="101">
        <f t="shared" si="139"/>
        <v>-3.3350917344488386E-3</v>
      </c>
      <c r="M647" s="101">
        <f t="shared" si="140"/>
        <v>6.0618263404979677E-3</v>
      </c>
      <c r="N647" s="101">
        <f t="shared" si="141"/>
        <v>-2.0139149977783338E-3</v>
      </c>
      <c r="O647" s="101">
        <f t="shared" si="142"/>
        <v>3.3382046438856145E-3</v>
      </c>
      <c r="P647" s="101">
        <f t="shared" si="143"/>
        <v>7.9051795071132473E-3</v>
      </c>
      <c r="R647" s="104">
        <f t="shared" si="132"/>
        <v>-15294.759059008264</v>
      </c>
      <c r="S647" s="104">
        <f t="shared" si="133"/>
        <v>-30745.374403751965</v>
      </c>
      <c r="T647" s="104">
        <f t="shared" si="134"/>
        <v>-4818.8019088868014</v>
      </c>
      <c r="U647" s="104">
        <f t="shared" si="135"/>
        <v>15265.714355746539</v>
      </c>
      <c r="V647" s="104">
        <f t="shared" si="136"/>
        <v>-43786.019686213083</v>
      </c>
      <c r="W647" s="104">
        <f t="shared" si="144"/>
        <v>-79379.240702113573</v>
      </c>
    </row>
    <row r="648" spans="1:23" ht="13.8">
      <c r="A648" s="4"/>
      <c r="B648" s="7">
        <f t="shared" si="137"/>
        <v>1</v>
      </c>
      <c r="C648" s="32">
        <f t="shared" si="131"/>
        <v>42916</v>
      </c>
      <c r="D648" s="31">
        <f t="shared" si="138"/>
        <v>640</v>
      </c>
      <c r="E648" s="115">
        <v>42916</v>
      </c>
      <c r="F648" s="27">
        <v>1.1412</v>
      </c>
      <c r="G648" s="27">
        <v>0.87932999999999995</v>
      </c>
      <c r="H648" s="27">
        <v>1.093</v>
      </c>
      <c r="I648" s="162">
        <v>9.5713000000000008</v>
      </c>
      <c r="J648" s="162">
        <v>1.4851000000000001</v>
      </c>
      <c r="L648" s="101">
        <f t="shared" si="139"/>
        <v>8.7623220209329095E-5</v>
      </c>
      <c r="M648" s="101">
        <f t="shared" si="140"/>
        <v>6.4801080011845779E-4</v>
      </c>
      <c r="N648" s="101">
        <f t="shared" si="141"/>
        <v>4.5735194028385598E-4</v>
      </c>
      <c r="O648" s="101">
        <f t="shared" si="142"/>
        <v>-1.3583194474771481E-4</v>
      </c>
      <c r="P648" s="101">
        <f t="shared" si="143"/>
        <v>1.14404938619744E-3</v>
      </c>
      <c r="R648" s="104">
        <f t="shared" si="132"/>
        <v>401.84083311207371</v>
      </c>
      <c r="S648" s="104">
        <f t="shared" si="133"/>
        <v>-3286.6884579343127</v>
      </c>
      <c r="T648" s="104">
        <f t="shared" si="134"/>
        <v>1094.3303989017234</v>
      </c>
      <c r="U648" s="104">
        <f t="shared" si="135"/>
        <v>-621.16373623234733</v>
      </c>
      <c r="V648" s="104">
        <f t="shared" si="136"/>
        <v>-6336.7781719524564</v>
      </c>
      <c r="W648" s="104">
        <f t="shared" si="144"/>
        <v>-8748.4591341053201</v>
      </c>
    </row>
    <row r="649" spans="1:23" ht="13.8">
      <c r="A649" s="4"/>
      <c r="B649" s="7">
        <f t="shared" si="137"/>
        <v>3</v>
      </c>
      <c r="C649" s="32">
        <f t="shared" si="131"/>
        <v>42919</v>
      </c>
      <c r="D649" s="31">
        <f t="shared" si="138"/>
        <v>641</v>
      </c>
      <c r="E649" s="115">
        <v>42919</v>
      </c>
      <c r="F649" s="27">
        <v>1.1369</v>
      </c>
      <c r="G649" s="27">
        <v>0.87705</v>
      </c>
      <c r="H649" s="27">
        <v>1.0943000000000001</v>
      </c>
      <c r="I649" s="162">
        <v>9.5065000000000008</v>
      </c>
      <c r="J649" s="162">
        <v>1.4847999999999999</v>
      </c>
      <c r="L649" s="101">
        <f t="shared" si="139"/>
        <v>3.7750802042840312E-3</v>
      </c>
      <c r="M649" s="101">
        <f t="shared" si="140"/>
        <v>2.5962505616074862E-3</v>
      </c>
      <c r="N649" s="101">
        <f t="shared" si="141"/>
        <v>-1.1886802478588542E-3</v>
      </c>
      <c r="O649" s="101">
        <f t="shared" si="142"/>
        <v>6.7932622421068367E-3</v>
      </c>
      <c r="P649" s="101">
        <f t="shared" si="143"/>
        <v>2.0202700496342704E-4</v>
      </c>
      <c r="R649" s="104">
        <f t="shared" si="132"/>
        <v>17312.549923757335</v>
      </c>
      <c r="S649" s="104">
        <f t="shared" si="133"/>
        <v>-13168.093422487616</v>
      </c>
      <c r="T649" s="104">
        <f t="shared" si="134"/>
        <v>-2844.2186754441905</v>
      </c>
      <c r="U649" s="104">
        <f t="shared" si="135"/>
        <v>31065.800930338271</v>
      </c>
      <c r="V649" s="104">
        <f t="shared" si="136"/>
        <v>-1119.0079122827642</v>
      </c>
      <c r="W649" s="104">
        <f t="shared" si="144"/>
        <v>31247.030843881035</v>
      </c>
    </row>
    <row r="650" spans="1:23" ht="13.8">
      <c r="A650" s="4"/>
      <c r="B650" s="7">
        <f t="shared" si="137"/>
        <v>1</v>
      </c>
      <c r="C650" s="32">
        <f t="shared" ref="C650:C713" si="145">E650</f>
        <v>42920</v>
      </c>
      <c r="D650" s="31">
        <f t="shared" si="138"/>
        <v>642</v>
      </c>
      <c r="E650" s="115">
        <v>42920</v>
      </c>
      <c r="F650" s="27">
        <v>1.1353</v>
      </c>
      <c r="G650" s="27">
        <v>0.87805</v>
      </c>
      <c r="H650" s="27">
        <v>1.0953999999999999</v>
      </c>
      <c r="I650" s="162">
        <v>9.4849999999999994</v>
      </c>
      <c r="J650" s="162">
        <v>1.4922</v>
      </c>
      <c r="L650" s="101">
        <f t="shared" si="139"/>
        <v>1.4083269645730079E-3</v>
      </c>
      <c r="M650" s="101">
        <f t="shared" si="140"/>
        <v>-1.1395363320744593E-3</v>
      </c>
      <c r="N650" s="101">
        <f t="shared" si="141"/>
        <v>-1.0047039252235545E-3</v>
      </c>
      <c r="O650" s="101">
        <f t="shared" si="142"/>
        <v>2.2641717805263611E-3</v>
      </c>
      <c r="P650" s="101">
        <f t="shared" si="143"/>
        <v>-4.9714580054779269E-3</v>
      </c>
      <c r="R650" s="104">
        <f t="shared" ref="R650:R713" si="146">R$5*L650</f>
        <v>6458.5994372980431</v>
      </c>
      <c r="S650" s="104">
        <f t="shared" ref="S650:S713" si="147">S$5*M650</f>
        <v>5779.6890257712957</v>
      </c>
      <c r="T650" s="104">
        <f t="shared" ref="T650:T713" si="148">T$5*N650</f>
        <v>-2404.0087084480879</v>
      </c>
      <c r="U650" s="104">
        <f t="shared" ref="U650:U713" si="149">U$5*O650</f>
        <v>10354.128443613128</v>
      </c>
      <c r="V650" s="104">
        <f t="shared" ref="V650:V713" si="150">V$5*P650</f>
        <v>27536.42189923262</v>
      </c>
      <c r="W650" s="104">
        <f t="shared" si="144"/>
        <v>47724.830097466998</v>
      </c>
    </row>
    <row r="651" spans="1:23" ht="13.8">
      <c r="A651" s="4"/>
      <c r="B651" s="7">
        <f t="shared" ref="B651:B714" si="151">E651-E650</f>
        <v>1</v>
      </c>
      <c r="C651" s="32">
        <f t="shared" si="145"/>
        <v>42921</v>
      </c>
      <c r="D651" s="31">
        <f t="shared" ref="D651:D714" si="152">D650+1</f>
        <v>643</v>
      </c>
      <c r="E651" s="115">
        <v>42921</v>
      </c>
      <c r="F651" s="27">
        <v>1.1329</v>
      </c>
      <c r="G651" s="27">
        <v>0.87734999999999996</v>
      </c>
      <c r="H651" s="27">
        <v>1.095</v>
      </c>
      <c r="I651" s="162">
        <v>9.4964999999999993</v>
      </c>
      <c r="J651" s="162">
        <v>1.4916</v>
      </c>
      <c r="L651" s="101">
        <f t="shared" ref="L651:L714" si="153">LN(F650/F651)</f>
        <v>2.1162162910449978E-3</v>
      </c>
      <c r="M651" s="101">
        <f t="shared" ref="M651:M714" si="154">LN(G650/G651)</f>
        <v>7.9753906471929676E-4</v>
      </c>
      <c r="N651" s="101">
        <f t="shared" ref="N651:N714" si="155">LN(H650/H651)</f>
        <v>3.6523009901972251E-4</v>
      </c>
      <c r="O651" s="101">
        <f t="shared" ref="O651:O714" si="156">LN(I650/I651)</f>
        <v>-1.2117062831763141E-3</v>
      </c>
      <c r="P651" s="101">
        <f t="shared" ref="P651:P714" si="157">LN(J650/J651)</f>
        <v>4.021717327481336E-4</v>
      </c>
      <c r="R651" s="104">
        <f t="shared" si="146"/>
        <v>9704.9859090698628</v>
      </c>
      <c r="S651" s="104">
        <f t="shared" si="147"/>
        <v>-4045.0906655961085</v>
      </c>
      <c r="T651" s="104">
        <f t="shared" si="148"/>
        <v>873.90555226048798</v>
      </c>
      <c r="U651" s="104">
        <f t="shared" si="149"/>
        <v>-5541.1707715145003</v>
      </c>
      <c r="V651" s="104">
        <f t="shared" si="150"/>
        <v>-2227.5900745204844</v>
      </c>
      <c r="W651" s="104">
        <f t="shared" ref="W651:W714" si="158">SUM(R651:V651)</f>
        <v>-1234.9600503007423</v>
      </c>
    </row>
    <row r="652" spans="1:23" ht="13.8">
      <c r="A652" s="4"/>
      <c r="B652" s="7">
        <f t="shared" si="151"/>
        <v>1</v>
      </c>
      <c r="C652" s="32">
        <f t="shared" si="145"/>
        <v>42922</v>
      </c>
      <c r="D652" s="31">
        <f t="shared" si="152"/>
        <v>644</v>
      </c>
      <c r="E652" s="115">
        <v>42922</v>
      </c>
      <c r="F652" s="27">
        <v>1.1385000000000001</v>
      </c>
      <c r="G652" s="27">
        <v>0.88012999999999997</v>
      </c>
      <c r="H652" s="27">
        <v>1.0974999999999999</v>
      </c>
      <c r="I652" s="162">
        <v>9.5297999999999998</v>
      </c>
      <c r="J652" s="162">
        <v>1.5007999999999999</v>
      </c>
      <c r="L652" s="101">
        <f t="shared" si="153"/>
        <v>-4.930889624351481E-3</v>
      </c>
      <c r="M652" s="101">
        <f t="shared" si="154"/>
        <v>-3.1636232772359217E-3</v>
      </c>
      <c r="N652" s="101">
        <f t="shared" si="155"/>
        <v>-2.2805026987252177E-3</v>
      </c>
      <c r="O652" s="101">
        <f t="shared" si="156"/>
        <v>-3.5004214168735349E-3</v>
      </c>
      <c r="P652" s="101">
        <f t="shared" si="157"/>
        <v>-6.148929947294407E-3</v>
      </c>
      <c r="R652" s="104">
        <f t="shared" si="146"/>
        <v>-22613.101754300962</v>
      </c>
      <c r="S652" s="104">
        <f t="shared" si="147"/>
        <v>16045.788293409429</v>
      </c>
      <c r="T652" s="104">
        <f t="shared" si="148"/>
        <v>-5456.6805301919412</v>
      </c>
      <c r="U652" s="104">
        <f t="shared" si="149"/>
        <v>-16007.536737630873</v>
      </c>
      <c r="V652" s="104">
        <f t="shared" si="150"/>
        <v>34058.324352927448</v>
      </c>
      <c r="W652" s="104">
        <f t="shared" si="158"/>
        <v>6026.7936242131</v>
      </c>
    </row>
    <row r="653" spans="1:23" ht="13.8">
      <c r="A653" s="4"/>
      <c r="B653" s="7">
        <f t="shared" si="151"/>
        <v>1</v>
      </c>
      <c r="C653" s="32">
        <f t="shared" si="145"/>
        <v>42923</v>
      </c>
      <c r="D653" s="31">
        <f t="shared" si="152"/>
        <v>645</v>
      </c>
      <c r="E653" s="115">
        <v>42923</v>
      </c>
      <c r="F653" s="27">
        <v>1.1412</v>
      </c>
      <c r="G653" s="27">
        <v>0.88488</v>
      </c>
      <c r="H653" s="27">
        <v>1.0983000000000001</v>
      </c>
      <c r="I653" s="162">
        <v>9.5612999999999992</v>
      </c>
      <c r="J653" s="162">
        <v>1.5005999999999999</v>
      </c>
      <c r="L653" s="101">
        <f t="shared" si="153"/>
        <v>-2.3687338355506088E-3</v>
      </c>
      <c r="M653" s="101">
        <f t="shared" si="154"/>
        <v>-5.3824187596184436E-3</v>
      </c>
      <c r="N653" s="101">
        <f t="shared" si="155"/>
        <v>-7.2866384497388692E-4</v>
      </c>
      <c r="O653" s="101">
        <f t="shared" si="156"/>
        <v>-3.2999699949950315E-3</v>
      </c>
      <c r="P653" s="101">
        <f t="shared" si="157"/>
        <v>1.3327114033178817E-4</v>
      </c>
      <c r="R653" s="104">
        <f t="shared" si="146"/>
        <v>-10863.03351582452</v>
      </c>
      <c r="S653" s="104">
        <f t="shared" si="147"/>
        <v>27299.442555237081</v>
      </c>
      <c r="T653" s="104">
        <f t="shared" si="148"/>
        <v>-1743.5128746597875</v>
      </c>
      <c r="U653" s="104">
        <f t="shared" si="149"/>
        <v>-15090.866109242241</v>
      </c>
      <c r="V653" s="104">
        <f t="shared" si="150"/>
        <v>-738.17587177127552</v>
      </c>
      <c r="W653" s="104">
        <f t="shared" si="158"/>
        <v>-1136.1458162607441</v>
      </c>
    </row>
    <row r="654" spans="1:23" ht="13.8">
      <c r="A654" s="4"/>
      <c r="B654" s="7">
        <f t="shared" si="151"/>
        <v>3</v>
      </c>
      <c r="C654" s="32">
        <f t="shared" si="145"/>
        <v>42926</v>
      </c>
      <c r="D654" s="31">
        <f t="shared" si="152"/>
        <v>646</v>
      </c>
      <c r="E654" s="115">
        <v>42926</v>
      </c>
      <c r="F654" s="27">
        <v>1.1387</v>
      </c>
      <c r="G654" s="27">
        <v>0.88443000000000005</v>
      </c>
      <c r="H654" s="27">
        <v>1.1007</v>
      </c>
      <c r="I654" s="162">
        <v>9.5165000000000006</v>
      </c>
      <c r="J654" s="162">
        <v>1.4999</v>
      </c>
      <c r="L654" s="101">
        <f t="shared" si="153"/>
        <v>2.1930795227855121E-3</v>
      </c>
      <c r="M654" s="101">
        <f t="shared" si="154"/>
        <v>5.0867288344385024E-4</v>
      </c>
      <c r="N654" s="101">
        <f t="shared" si="155"/>
        <v>-2.1828112350457747E-3</v>
      </c>
      <c r="O654" s="101">
        <f t="shared" si="156"/>
        <v>4.6965669363205637E-3</v>
      </c>
      <c r="P654" s="101">
        <f t="shared" si="157"/>
        <v>4.6658891031458119E-4</v>
      </c>
      <c r="R654" s="104">
        <f t="shared" si="146"/>
        <v>10057.481343550668</v>
      </c>
      <c r="S654" s="104">
        <f t="shared" si="147"/>
        <v>-2579.9713439551483</v>
      </c>
      <c r="T654" s="104">
        <f t="shared" si="148"/>
        <v>-5222.9289507162621</v>
      </c>
      <c r="U654" s="104">
        <f t="shared" si="149"/>
        <v>21477.547649403514</v>
      </c>
      <c r="V654" s="104">
        <f t="shared" si="150"/>
        <v>-2584.3905497679784</v>
      </c>
      <c r="W654" s="104">
        <f t="shared" si="158"/>
        <v>21147.738148514793</v>
      </c>
    </row>
    <row r="655" spans="1:23" ht="13.8">
      <c r="A655" s="4"/>
      <c r="B655" s="7">
        <f t="shared" si="151"/>
        <v>1</v>
      </c>
      <c r="C655" s="32">
        <f t="shared" si="145"/>
        <v>42927</v>
      </c>
      <c r="D655" s="31">
        <f t="shared" si="152"/>
        <v>647</v>
      </c>
      <c r="E655" s="115">
        <v>42927</v>
      </c>
      <c r="F655" s="27">
        <v>1.1405000000000001</v>
      </c>
      <c r="G655" s="27">
        <v>0.88317999999999997</v>
      </c>
      <c r="H655" s="27">
        <v>1.1040000000000001</v>
      </c>
      <c r="I655" s="162">
        <v>9.5120000000000005</v>
      </c>
      <c r="J655" s="162">
        <v>1.4987999999999999</v>
      </c>
      <c r="L655" s="101">
        <f t="shared" si="153"/>
        <v>-1.5795019078833812E-3</v>
      </c>
      <c r="M655" s="101">
        <f t="shared" si="154"/>
        <v>1.4143393716606193E-3</v>
      </c>
      <c r="N655" s="101">
        <f t="shared" si="155"/>
        <v>-2.993606807694618E-3</v>
      </c>
      <c r="O655" s="101">
        <f t="shared" si="156"/>
        <v>4.7297475722102468E-4</v>
      </c>
      <c r="P655" s="101">
        <f t="shared" si="157"/>
        <v>7.3365128178158731E-4</v>
      </c>
      <c r="R655" s="104">
        <f t="shared" si="146"/>
        <v>-7243.6091831556705</v>
      </c>
      <c r="S655" s="104">
        <f t="shared" si="147"/>
        <v>-7173.4805771590081</v>
      </c>
      <c r="T655" s="104">
        <f t="shared" si="148"/>
        <v>-7162.9627940052387</v>
      </c>
      <c r="U655" s="104">
        <f t="shared" si="149"/>
        <v>2162.9283736213442</v>
      </c>
      <c r="V655" s="104">
        <f t="shared" si="150"/>
        <v>-4063.6230256376202</v>
      </c>
      <c r="W655" s="104">
        <f t="shared" si="158"/>
        <v>-23480.747206336193</v>
      </c>
    </row>
    <row r="656" spans="1:23" ht="13.8">
      <c r="A656" s="4"/>
      <c r="B656" s="7">
        <f t="shared" si="151"/>
        <v>1</v>
      </c>
      <c r="C656" s="32">
        <f t="shared" si="145"/>
        <v>42928</v>
      </c>
      <c r="D656" s="31">
        <f t="shared" si="152"/>
        <v>648</v>
      </c>
      <c r="E656" s="115">
        <v>42928</v>
      </c>
      <c r="F656" s="27">
        <v>1.1449</v>
      </c>
      <c r="G656" s="27">
        <v>0.88924999999999998</v>
      </c>
      <c r="H656" s="27">
        <v>1.1027</v>
      </c>
      <c r="I656" s="162">
        <v>9.4687999999999999</v>
      </c>
      <c r="J656" s="162">
        <v>1.4965999999999999</v>
      </c>
      <c r="L656" s="101">
        <f t="shared" si="153"/>
        <v>-3.8505342053239051E-3</v>
      </c>
      <c r="M656" s="101">
        <f t="shared" si="154"/>
        <v>-6.8493804896702292E-3</v>
      </c>
      <c r="N656" s="101">
        <f t="shared" si="155"/>
        <v>1.178230072407785E-3</v>
      </c>
      <c r="O656" s="101">
        <f t="shared" si="156"/>
        <v>4.5519761647274063E-3</v>
      </c>
      <c r="P656" s="101">
        <f t="shared" si="157"/>
        <v>1.4689192732740737E-3</v>
      </c>
      <c r="R656" s="104">
        <f t="shared" si="146"/>
        <v>-17658.582614259547</v>
      </c>
      <c r="S656" s="104">
        <f t="shared" si="147"/>
        <v>34739.821921616756</v>
      </c>
      <c r="T656" s="104">
        <f t="shared" si="148"/>
        <v>2819.2139828591676</v>
      </c>
      <c r="U656" s="104">
        <f t="shared" si="149"/>
        <v>20816.329523767905</v>
      </c>
      <c r="V656" s="104">
        <f t="shared" si="150"/>
        <v>-8136.200848970172</v>
      </c>
      <c r="W656" s="104">
        <f t="shared" si="158"/>
        <v>32580.581965014109</v>
      </c>
    </row>
    <row r="657" spans="1:23" ht="13.8">
      <c r="A657" s="4"/>
      <c r="B657" s="7">
        <f t="shared" si="151"/>
        <v>1</v>
      </c>
      <c r="C657" s="32">
        <f t="shared" si="145"/>
        <v>42929</v>
      </c>
      <c r="D657" s="31">
        <f t="shared" si="152"/>
        <v>649</v>
      </c>
      <c r="E657" s="115">
        <v>42929</v>
      </c>
      <c r="F657" s="27">
        <v>1.1416999999999999</v>
      </c>
      <c r="G657" s="27">
        <v>0.88214999999999999</v>
      </c>
      <c r="H657" s="27">
        <v>1.1011</v>
      </c>
      <c r="I657" s="162">
        <v>9.4518000000000004</v>
      </c>
      <c r="J657" s="162">
        <v>1.4770000000000001</v>
      </c>
      <c r="L657" s="101">
        <f t="shared" si="153"/>
        <v>2.7989172474853045E-3</v>
      </c>
      <c r="M657" s="101">
        <f t="shared" si="154"/>
        <v>8.0163012544898597E-3</v>
      </c>
      <c r="N657" s="101">
        <f t="shared" si="155"/>
        <v>1.4520376450874763E-3</v>
      </c>
      <c r="O657" s="101">
        <f t="shared" si="156"/>
        <v>1.7969836659121154E-3</v>
      </c>
      <c r="P657" s="101">
        <f t="shared" si="157"/>
        <v>1.3182865114878272E-2</v>
      </c>
      <c r="R657" s="104">
        <f t="shared" si="146"/>
        <v>12835.858301650274</v>
      </c>
      <c r="S657" s="104">
        <f t="shared" si="147"/>
        <v>-40658.403847034446</v>
      </c>
      <c r="T657" s="104">
        <f t="shared" si="148"/>
        <v>3474.3679766235973</v>
      </c>
      <c r="U657" s="104">
        <f t="shared" si="149"/>
        <v>8217.6625678124856</v>
      </c>
      <c r="V657" s="104">
        <f t="shared" si="150"/>
        <v>-73018.606461921881</v>
      </c>
      <c r="W657" s="104">
        <f t="shared" si="158"/>
        <v>-89149.121462869967</v>
      </c>
    </row>
    <row r="658" spans="1:23" ht="13.8">
      <c r="A658" s="4"/>
      <c r="B658" s="7">
        <f t="shared" si="151"/>
        <v>1</v>
      </c>
      <c r="C658" s="32">
        <f t="shared" si="145"/>
        <v>42930</v>
      </c>
      <c r="D658" s="31">
        <f t="shared" si="152"/>
        <v>650</v>
      </c>
      <c r="E658" s="115">
        <v>42930</v>
      </c>
      <c r="F658" s="27">
        <v>1.1415</v>
      </c>
      <c r="G658" s="27">
        <v>0.87983</v>
      </c>
      <c r="H658" s="27">
        <v>1.1051</v>
      </c>
      <c r="I658" s="162">
        <v>9.3842999999999996</v>
      </c>
      <c r="J658" s="162">
        <v>1.4710000000000001</v>
      </c>
      <c r="L658" s="101">
        <f t="shared" si="153"/>
        <v>1.7519271243125241E-4</v>
      </c>
      <c r="M658" s="101">
        <f t="shared" si="154"/>
        <v>2.6334025820152433E-3</v>
      </c>
      <c r="N658" s="101">
        <f t="shared" si="155"/>
        <v>-3.6261484751911187E-3</v>
      </c>
      <c r="O658" s="101">
        <f t="shared" si="156"/>
        <v>7.1671194082116047E-3</v>
      </c>
      <c r="P658" s="101">
        <f t="shared" si="157"/>
        <v>4.070561929942396E-3</v>
      </c>
      <c r="R658" s="104">
        <f t="shared" si="146"/>
        <v>803.43526921695002</v>
      </c>
      <c r="S658" s="104">
        <f t="shared" si="147"/>
        <v>-13356.527190321107</v>
      </c>
      <c r="T658" s="104">
        <f t="shared" si="148"/>
        <v>-8676.4790040464304</v>
      </c>
      <c r="U658" s="104">
        <f t="shared" si="149"/>
        <v>32775.461456411111</v>
      </c>
      <c r="V658" s="104">
        <f t="shared" si="150"/>
        <v>-22546.446243001672</v>
      </c>
      <c r="W658" s="104">
        <f t="shared" si="158"/>
        <v>-11000.555711741148</v>
      </c>
    </row>
    <row r="659" spans="1:23" ht="13.8">
      <c r="A659" s="4"/>
      <c r="B659" s="7">
        <f t="shared" si="151"/>
        <v>3</v>
      </c>
      <c r="C659" s="32">
        <f t="shared" si="145"/>
        <v>42933</v>
      </c>
      <c r="D659" s="31">
        <f t="shared" si="152"/>
        <v>651</v>
      </c>
      <c r="E659" s="115">
        <v>42933</v>
      </c>
      <c r="F659" s="27">
        <v>1.1462000000000001</v>
      </c>
      <c r="G659" s="27">
        <v>0.87755000000000005</v>
      </c>
      <c r="H659" s="27">
        <v>1.1012</v>
      </c>
      <c r="I659" s="162">
        <v>9.3558000000000003</v>
      </c>
      <c r="J659" s="162">
        <v>1.4637</v>
      </c>
      <c r="L659" s="101">
        <f t="shared" si="153"/>
        <v>-4.108936147787034E-3</v>
      </c>
      <c r="M659" s="101">
        <f t="shared" si="154"/>
        <v>2.5947732183601211E-3</v>
      </c>
      <c r="N659" s="101">
        <f t="shared" si="155"/>
        <v>3.5353343262842273E-3</v>
      </c>
      <c r="O659" s="101">
        <f t="shared" si="156"/>
        <v>3.0416083128719591E-3</v>
      </c>
      <c r="P659" s="101">
        <f t="shared" si="157"/>
        <v>4.9749651115363848E-3</v>
      </c>
      <c r="R659" s="104">
        <f t="shared" si="146"/>
        <v>-18843.61612009396</v>
      </c>
      <c r="S659" s="104">
        <f t="shared" si="147"/>
        <v>-13160.600388423009</v>
      </c>
      <c r="T659" s="104">
        <f t="shared" si="148"/>
        <v>8459.1831427070902</v>
      </c>
      <c r="U659" s="104">
        <f t="shared" si="149"/>
        <v>13909.370047583729</v>
      </c>
      <c r="V659" s="104">
        <f t="shared" si="150"/>
        <v>-27555.847418258352</v>
      </c>
      <c r="W659" s="104">
        <f t="shared" si="158"/>
        <v>-37191.510736484503</v>
      </c>
    </row>
    <row r="660" spans="1:23" ht="13.8">
      <c r="A660" s="4"/>
      <c r="B660" s="7">
        <f t="shared" si="151"/>
        <v>1</v>
      </c>
      <c r="C660" s="32">
        <f t="shared" si="145"/>
        <v>42934</v>
      </c>
      <c r="D660" s="31">
        <f t="shared" si="152"/>
        <v>652</v>
      </c>
      <c r="E660" s="115">
        <v>42934</v>
      </c>
      <c r="F660" s="27">
        <v>1.1555</v>
      </c>
      <c r="G660" s="27">
        <v>0.88780000000000003</v>
      </c>
      <c r="H660" s="27">
        <v>1.1025</v>
      </c>
      <c r="I660" s="162">
        <v>9.3064999999999998</v>
      </c>
      <c r="J660" s="162">
        <v>1.4564999999999999</v>
      </c>
      <c r="L660" s="101">
        <f t="shared" si="153"/>
        <v>-8.0810275967982612E-3</v>
      </c>
      <c r="M660" s="101">
        <f t="shared" si="154"/>
        <v>-1.1612558626235746E-2</v>
      </c>
      <c r="N660" s="101">
        <f t="shared" si="155"/>
        <v>-1.1798340525489099E-3</v>
      </c>
      <c r="O660" s="101">
        <f t="shared" si="156"/>
        <v>5.2833910805069936E-3</v>
      </c>
      <c r="P660" s="101">
        <f t="shared" si="157"/>
        <v>4.9311790904120623E-3</v>
      </c>
      <c r="R660" s="104">
        <f t="shared" si="146"/>
        <v>-37059.661287743213</v>
      </c>
      <c r="S660" s="104">
        <f t="shared" si="147"/>
        <v>58898.497366027812</v>
      </c>
      <c r="T660" s="104">
        <f t="shared" si="148"/>
        <v>-2823.0519117560657</v>
      </c>
      <c r="U660" s="104">
        <f t="shared" si="149"/>
        <v>24161.112834244355</v>
      </c>
      <c r="V660" s="104">
        <f t="shared" si="150"/>
        <v>-27313.320910010771</v>
      </c>
      <c r="W660" s="104">
        <f t="shared" si="158"/>
        <v>15863.576090762122</v>
      </c>
    </row>
    <row r="661" spans="1:23" ht="13.8">
      <c r="A661" s="4"/>
      <c r="B661" s="7">
        <f t="shared" si="151"/>
        <v>1</v>
      </c>
      <c r="C661" s="32">
        <f t="shared" si="145"/>
        <v>42935</v>
      </c>
      <c r="D661" s="31">
        <f t="shared" si="152"/>
        <v>653</v>
      </c>
      <c r="E661" s="115">
        <v>42935</v>
      </c>
      <c r="F661" s="27">
        <v>1.1533</v>
      </c>
      <c r="G661" s="27">
        <v>0.88485000000000003</v>
      </c>
      <c r="H661" s="27">
        <v>1.0993999999999999</v>
      </c>
      <c r="I661" s="162">
        <v>9.3018000000000001</v>
      </c>
      <c r="J661" s="162">
        <v>1.4532</v>
      </c>
      <c r="L661" s="101">
        <f t="shared" si="153"/>
        <v>1.905752482542265E-3</v>
      </c>
      <c r="M661" s="101">
        <f t="shared" si="154"/>
        <v>3.3283532827408429E-3</v>
      </c>
      <c r="N661" s="101">
        <f t="shared" si="155"/>
        <v>2.8157518944412377E-3</v>
      </c>
      <c r="O661" s="101">
        <f t="shared" si="156"/>
        <v>5.0515093801634916E-4</v>
      </c>
      <c r="P661" s="101">
        <f t="shared" si="157"/>
        <v>2.2682760524422854E-3</v>
      </c>
      <c r="R661" s="104">
        <f t="shared" si="146"/>
        <v>8739.7970932897988</v>
      </c>
      <c r="S661" s="104">
        <f t="shared" si="147"/>
        <v>-16881.293207323684</v>
      </c>
      <c r="T661" s="104">
        <f t="shared" si="148"/>
        <v>6737.3998499704885</v>
      </c>
      <c r="U661" s="104">
        <f t="shared" si="149"/>
        <v>2310.0710558352607</v>
      </c>
      <c r="V661" s="104">
        <f t="shared" si="150"/>
        <v>-12563.760227915694</v>
      </c>
      <c r="W661" s="104">
        <f t="shared" si="158"/>
        <v>-11657.785436143831</v>
      </c>
    </row>
    <row r="662" spans="1:23" ht="13.8">
      <c r="A662" s="4"/>
      <c r="B662" s="7">
        <f t="shared" si="151"/>
        <v>1</v>
      </c>
      <c r="C662" s="32">
        <f t="shared" si="145"/>
        <v>42936</v>
      </c>
      <c r="D662" s="31">
        <f t="shared" si="152"/>
        <v>654</v>
      </c>
      <c r="E662" s="115">
        <v>42936</v>
      </c>
      <c r="F662" s="27">
        <v>1.1485000000000001</v>
      </c>
      <c r="G662" s="27">
        <v>0.88717999999999997</v>
      </c>
      <c r="H662" s="27">
        <v>1.1039000000000001</v>
      </c>
      <c r="I662" s="162">
        <v>9.3000000000000007</v>
      </c>
      <c r="J662" s="162">
        <v>1.4510000000000001</v>
      </c>
      <c r="L662" s="101">
        <f t="shared" si="153"/>
        <v>4.170655102740041E-3</v>
      </c>
      <c r="M662" s="101">
        <f t="shared" si="154"/>
        <v>-2.6297538334902216E-3</v>
      </c>
      <c r="N662" s="101">
        <f t="shared" si="155"/>
        <v>-4.0847875977461289E-3</v>
      </c>
      <c r="O662" s="101">
        <f t="shared" si="156"/>
        <v>1.9352965902414405E-4</v>
      </c>
      <c r="P662" s="101">
        <f t="shared" si="157"/>
        <v>1.5150474628590972E-3</v>
      </c>
      <c r="R662" s="104">
        <f t="shared" si="146"/>
        <v>19126.65977242577</v>
      </c>
      <c r="S662" s="104">
        <f t="shared" si="147"/>
        <v>13338.020863480719</v>
      </c>
      <c r="T662" s="104">
        <f t="shared" si="148"/>
        <v>-9773.8893126723306</v>
      </c>
      <c r="U662" s="104">
        <f t="shared" si="149"/>
        <v>885.01719013510592</v>
      </c>
      <c r="V662" s="104">
        <f t="shared" si="150"/>
        <v>-8391.700400301268</v>
      </c>
      <c r="W662" s="104">
        <f t="shared" si="158"/>
        <v>15184.108113067994</v>
      </c>
    </row>
    <row r="663" spans="1:23" ht="13.8">
      <c r="A663" s="4"/>
      <c r="B663" s="7">
        <f t="shared" si="151"/>
        <v>1</v>
      </c>
      <c r="C663" s="32">
        <f t="shared" si="145"/>
        <v>42937</v>
      </c>
      <c r="D663" s="31">
        <f t="shared" si="152"/>
        <v>655</v>
      </c>
      <c r="E663" s="115">
        <v>42937</v>
      </c>
      <c r="F663" s="27">
        <v>1.1641999999999999</v>
      </c>
      <c r="G663" s="27">
        <v>0.89610000000000001</v>
      </c>
      <c r="H663" s="27">
        <v>1.1051</v>
      </c>
      <c r="I663" s="162">
        <v>9.3315000000000001</v>
      </c>
      <c r="J663" s="162">
        <v>1.4699</v>
      </c>
      <c r="L663" s="101">
        <f t="shared" si="153"/>
        <v>-1.3577412708481996E-2</v>
      </c>
      <c r="M663" s="101">
        <f t="shared" si="154"/>
        <v>-1.0004120939489644E-2</v>
      </c>
      <c r="N663" s="101">
        <f t="shared" si="155"/>
        <v>-1.0864645704303743E-3</v>
      </c>
      <c r="O663" s="101">
        <f t="shared" si="156"/>
        <v>-3.3813734818367723E-3</v>
      </c>
      <c r="P663" s="101">
        <f t="shared" si="157"/>
        <v>-1.2941397363754081E-2</v>
      </c>
      <c r="R663" s="104">
        <f t="shared" si="146"/>
        <v>-62266.130156467079</v>
      </c>
      <c r="S663" s="104">
        <f t="shared" si="147"/>
        <v>50740.556820332269</v>
      </c>
      <c r="T663" s="104">
        <f t="shared" si="148"/>
        <v>-2599.6417682490583</v>
      </c>
      <c r="U663" s="104">
        <f t="shared" si="149"/>
        <v>-15463.126803314408</v>
      </c>
      <c r="V663" s="104">
        <f t="shared" si="150"/>
        <v>71681.140096383213</v>
      </c>
      <c r="W663" s="104">
        <f t="shared" si="158"/>
        <v>42092.798188684937</v>
      </c>
    </row>
    <row r="664" spans="1:23" ht="13.8">
      <c r="A664" s="4"/>
      <c r="B664" s="7">
        <f t="shared" si="151"/>
        <v>3</v>
      </c>
      <c r="C664" s="32">
        <f t="shared" si="145"/>
        <v>42940</v>
      </c>
      <c r="D664" s="31">
        <f t="shared" si="152"/>
        <v>656</v>
      </c>
      <c r="E664" s="115">
        <v>42940</v>
      </c>
      <c r="F664" s="27">
        <v>1.1648000000000001</v>
      </c>
      <c r="G664" s="27">
        <v>0.89349999999999996</v>
      </c>
      <c r="H664" s="27">
        <v>1.1020000000000001</v>
      </c>
      <c r="I664" s="162">
        <v>9.3524999999999991</v>
      </c>
      <c r="J664" s="162">
        <v>1.4661</v>
      </c>
      <c r="L664" s="101">
        <f t="shared" si="153"/>
        <v>-5.152426047865512E-4</v>
      </c>
      <c r="M664" s="101">
        <f t="shared" si="154"/>
        <v>2.9056792906910186E-3</v>
      </c>
      <c r="N664" s="101">
        <f t="shared" si="155"/>
        <v>2.80911788187654E-3</v>
      </c>
      <c r="O664" s="101">
        <f t="shared" si="156"/>
        <v>-2.2479135991169651E-3</v>
      </c>
      <c r="P664" s="101">
        <f t="shared" si="157"/>
        <v>2.5885573037230953E-3</v>
      </c>
      <c r="R664" s="104">
        <f t="shared" si="146"/>
        <v>-2362.9069676694999</v>
      </c>
      <c r="S664" s="104">
        <f t="shared" si="147"/>
        <v>-14737.505278349001</v>
      </c>
      <c r="T664" s="104">
        <f t="shared" si="148"/>
        <v>6721.5262940132561</v>
      </c>
      <c r="U664" s="104">
        <f t="shared" si="149"/>
        <v>-10279.779270983958</v>
      </c>
      <c r="V664" s="104">
        <f t="shared" si="150"/>
        <v>-14337.766897984042</v>
      </c>
      <c r="W664" s="104">
        <f t="shared" si="158"/>
        <v>-34996.432120973244</v>
      </c>
    </row>
    <row r="665" spans="1:23" ht="13.8">
      <c r="A665" s="4"/>
      <c r="B665" s="7">
        <f t="shared" si="151"/>
        <v>1</v>
      </c>
      <c r="C665" s="32">
        <f t="shared" si="145"/>
        <v>42941</v>
      </c>
      <c r="D665" s="31">
        <f t="shared" si="152"/>
        <v>657</v>
      </c>
      <c r="E665" s="115">
        <v>42941</v>
      </c>
      <c r="F665" s="27">
        <v>1.1694</v>
      </c>
      <c r="G665" s="27">
        <v>0.89395000000000002</v>
      </c>
      <c r="H665" s="27">
        <v>1.1063000000000001</v>
      </c>
      <c r="I665" s="162">
        <v>9.3034999999999997</v>
      </c>
      <c r="J665" s="162">
        <v>1.4693000000000001</v>
      </c>
      <c r="L665" s="101">
        <f t="shared" si="153"/>
        <v>-3.9413982991484955E-3</v>
      </c>
      <c r="M665" s="101">
        <f t="shared" si="154"/>
        <v>-5.035105983464905E-4</v>
      </c>
      <c r="N665" s="101">
        <f t="shared" si="155"/>
        <v>-3.8944033280053159E-3</v>
      </c>
      <c r="O665" s="101">
        <f t="shared" si="156"/>
        <v>5.2530137946049851E-3</v>
      </c>
      <c r="P665" s="101">
        <f t="shared" si="157"/>
        <v>-2.1802829376817985E-3</v>
      </c>
      <c r="R665" s="104">
        <f t="shared" si="146"/>
        <v>-18075.286121334717</v>
      </c>
      <c r="S665" s="104">
        <f t="shared" si="147"/>
        <v>2553.7884117525414</v>
      </c>
      <c r="T665" s="104">
        <f t="shared" si="148"/>
        <v>-9318.3467086095407</v>
      </c>
      <c r="U665" s="104">
        <f t="shared" si="149"/>
        <v>24022.196554701011</v>
      </c>
      <c r="V665" s="104">
        <f t="shared" si="150"/>
        <v>12076.374931770681</v>
      </c>
      <c r="W665" s="104">
        <f t="shared" si="158"/>
        <v>11258.727068279977</v>
      </c>
    </row>
    <row r="666" spans="1:23" ht="13.8">
      <c r="A666" s="4"/>
      <c r="B666" s="7">
        <f t="shared" si="151"/>
        <v>1</v>
      </c>
      <c r="C666" s="32">
        <f t="shared" si="145"/>
        <v>42942</v>
      </c>
      <c r="D666" s="31">
        <f t="shared" si="152"/>
        <v>658</v>
      </c>
      <c r="E666" s="115">
        <v>42942</v>
      </c>
      <c r="F666" s="27">
        <v>1.1644000000000001</v>
      </c>
      <c r="G666" s="27">
        <v>0.89275000000000004</v>
      </c>
      <c r="H666" s="27">
        <v>1.1152</v>
      </c>
      <c r="I666" s="162">
        <v>9.2893000000000008</v>
      </c>
      <c r="J666" s="162">
        <v>1.4717</v>
      </c>
      <c r="L666" s="101">
        <f t="shared" si="153"/>
        <v>4.2848638701018004E-3</v>
      </c>
      <c r="M666" s="101">
        <f t="shared" si="154"/>
        <v>1.3432587232712371E-3</v>
      </c>
      <c r="N666" s="101">
        <f t="shared" si="155"/>
        <v>-8.012646965394209E-3</v>
      </c>
      <c r="O666" s="101">
        <f t="shared" si="156"/>
        <v>1.5274732972895312E-3</v>
      </c>
      <c r="P666" s="101">
        <f t="shared" si="157"/>
        <v>-1.632098288166508E-3</v>
      </c>
      <c r="R666" s="104">
        <f t="shared" si="146"/>
        <v>19650.422150887935</v>
      </c>
      <c r="S666" s="104">
        <f t="shared" si="147"/>
        <v>-6812.9619768499342</v>
      </c>
      <c r="T666" s="104">
        <f t="shared" si="148"/>
        <v>-19172.28807306767</v>
      </c>
      <c r="U666" s="104">
        <f t="shared" si="149"/>
        <v>6985.1832137260972</v>
      </c>
      <c r="V666" s="104">
        <f t="shared" si="150"/>
        <v>9040.0335262708959</v>
      </c>
      <c r="W666" s="104">
        <f t="shared" si="158"/>
        <v>9690.3888409673236</v>
      </c>
    </row>
    <row r="667" spans="1:23" ht="13.8">
      <c r="A667" s="4"/>
      <c r="B667" s="7">
        <f t="shared" si="151"/>
        <v>1</v>
      </c>
      <c r="C667" s="32">
        <f t="shared" si="145"/>
        <v>42943</v>
      </c>
      <c r="D667" s="31">
        <f t="shared" si="152"/>
        <v>659</v>
      </c>
      <c r="E667" s="115">
        <v>42943</v>
      </c>
      <c r="F667" s="27">
        <v>1.1694</v>
      </c>
      <c r="G667" s="27">
        <v>0.88978000000000002</v>
      </c>
      <c r="H667" s="27">
        <v>1.1232</v>
      </c>
      <c r="I667" s="162">
        <v>9.2978000000000005</v>
      </c>
      <c r="J667" s="162">
        <v>1.4617</v>
      </c>
      <c r="L667" s="101">
        <f t="shared" si="153"/>
        <v>-4.2848638701018342E-3</v>
      </c>
      <c r="M667" s="101">
        <f t="shared" si="154"/>
        <v>3.3323453163419383E-3</v>
      </c>
      <c r="N667" s="101">
        <f t="shared" si="155"/>
        <v>-7.1479932652872844E-3</v>
      </c>
      <c r="O667" s="101">
        <f t="shared" si="156"/>
        <v>-9.1461288662912448E-4</v>
      </c>
      <c r="P667" s="101">
        <f t="shared" si="157"/>
        <v>6.8180532748201772E-3</v>
      </c>
      <c r="R667" s="104">
        <f t="shared" si="146"/>
        <v>-19650.422150888091</v>
      </c>
      <c r="S667" s="104">
        <f t="shared" si="147"/>
        <v>-16901.540664245713</v>
      </c>
      <c r="T667" s="104">
        <f t="shared" si="148"/>
        <v>-17103.385013505722</v>
      </c>
      <c r="U667" s="104">
        <f t="shared" si="149"/>
        <v>-4182.5533671037065</v>
      </c>
      <c r="V667" s="104">
        <f t="shared" si="150"/>
        <v>-37764.53332201975</v>
      </c>
      <c r="W667" s="104">
        <f t="shared" si="158"/>
        <v>-95602.434517762973</v>
      </c>
    </row>
    <row r="668" spans="1:23" ht="13.8">
      <c r="A668" s="4"/>
      <c r="B668" s="7">
        <f t="shared" si="151"/>
        <v>1</v>
      </c>
      <c r="C668" s="32">
        <f t="shared" si="145"/>
        <v>42944</v>
      </c>
      <c r="D668" s="31">
        <f t="shared" si="152"/>
        <v>660</v>
      </c>
      <c r="E668" s="115">
        <v>42944</v>
      </c>
      <c r="F668" s="27">
        <v>1.1729000000000001</v>
      </c>
      <c r="G668" s="27">
        <v>0.89568000000000003</v>
      </c>
      <c r="H668" s="27">
        <v>1.1356999999999999</v>
      </c>
      <c r="I668" s="162">
        <v>9.3194999999999997</v>
      </c>
      <c r="J668" s="162">
        <v>1.4732000000000001</v>
      </c>
      <c r="L668" s="101">
        <f t="shared" si="153"/>
        <v>-2.9885177858892703E-3</v>
      </c>
      <c r="M668" s="101">
        <f t="shared" si="154"/>
        <v>-6.6089651688728086E-3</v>
      </c>
      <c r="N668" s="101">
        <f t="shared" si="155"/>
        <v>-1.1067446626053946E-2</v>
      </c>
      <c r="O668" s="101">
        <f t="shared" si="156"/>
        <v>-2.3311661548224669E-3</v>
      </c>
      <c r="P668" s="101">
        <f t="shared" si="157"/>
        <v>-7.836763675663258E-3</v>
      </c>
      <c r="R668" s="104">
        <f t="shared" si="146"/>
        <v>-13705.36798331609</v>
      </c>
      <c r="S668" s="104">
        <f t="shared" si="147"/>
        <v>33520.443695465256</v>
      </c>
      <c r="T668" s="104">
        <f t="shared" si="148"/>
        <v>-26481.670272561143</v>
      </c>
      <c r="U668" s="104">
        <f t="shared" si="149"/>
        <v>-10660.495814864487</v>
      </c>
      <c r="V668" s="104">
        <f t="shared" si="150"/>
        <v>43407.07105639104</v>
      </c>
      <c r="W668" s="104">
        <f t="shared" si="158"/>
        <v>26079.980681114575</v>
      </c>
    </row>
    <row r="669" spans="1:23" ht="13.8">
      <c r="A669" s="4"/>
      <c r="B669" s="7">
        <f t="shared" si="151"/>
        <v>3</v>
      </c>
      <c r="C669" s="32">
        <f t="shared" si="145"/>
        <v>42947</v>
      </c>
      <c r="D669" s="31">
        <f t="shared" si="152"/>
        <v>661</v>
      </c>
      <c r="E669" s="115">
        <v>42947</v>
      </c>
      <c r="F669" s="27">
        <v>1.1727000000000001</v>
      </c>
      <c r="G669" s="27">
        <v>0.89419999999999999</v>
      </c>
      <c r="H669" s="27">
        <v>1.1358999999999999</v>
      </c>
      <c r="I669" s="162">
        <v>9.3049999999999997</v>
      </c>
      <c r="J669" s="162">
        <v>1.4713000000000001</v>
      </c>
      <c r="L669" s="101">
        <f t="shared" si="153"/>
        <v>1.7053206044048973E-4</v>
      </c>
      <c r="M669" s="101">
        <f t="shared" si="154"/>
        <v>1.6537425272085305E-3</v>
      </c>
      <c r="N669" s="101">
        <f t="shared" si="155"/>
        <v>-1.760873397752823E-4</v>
      </c>
      <c r="O669" s="101">
        <f t="shared" si="156"/>
        <v>1.5570890955071155E-3</v>
      </c>
      <c r="P669" s="101">
        <f t="shared" si="157"/>
        <v>1.2905418670088509E-3</v>
      </c>
      <c r="R669" s="104">
        <f t="shared" si="146"/>
        <v>782.06147954864787</v>
      </c>
      <c r="S669" s="104">
        <f t="shared" si="147"/>
        <v>-8387.7251360282989</v>
      </c>
      <c r="T669" s="104">
        <f t="shared" si="148"/>
        <v>-421.33357662860232</v>
      </c>
      <c r="U669" s="104">
        <f t="shared" si="149"/>
        <v>7120.6171862463743</v>
      </c>
      <c r="V669" s="104">
        <f t="shared" si="150"/>
        <v>-7148.1857614852288</v>
      </c>
      <c r="W669" s="104">
        <f t="shared" si="158"/>
        <v>-8054.565808347108</v>
      </c>
    </row>
    <row r="670" spans="1:23" ht="13.8">
      <c r="A670" s="4"/>
      <c r="B670" s="7">
        <f t="shared" si="151"/>
        <v>1</v>
      </c>
      <c r="C670" s="32">
        <f t="shared" si="145"/>
        <v>42948</v>
      </c>
      <c r="D670" s="31">
        <f t="shared" si="152"/>
        <v>662</v>
      </c>
      <c r="E670" s="115">
        <v>42948</v>
      </c>
      <c r="F670" s="27">
        <v>1.1812</v>
      </c>
      <c r="G670" s="27">
        <v>0.89439999999999997</v>
      </c>
      <c r="H670" s="27">
        <v>1.1414</v>
      </c>
      <c r="I670" s="162">
        <v>9.3343000000000007</v>
      </c>
      <c r="J670" s="162">
        <v>1.4813000000000001</v>
      </c>
      <c r="L670" s="101">
        <f t="shared" si="153"/>
        <v>-7.2220884027487933E-3</v>
      </c>
      <c r="M670" s="101">
        <f t="shared" si="154"/>
        <v>-2.2363860095438851E-4</v>
      </c>
      <c r="N670" s="101">
        <f t="shared" si="155"/>
        <v>-4.8302908652318914E-3</v>
      </c>
      <c r="O670" s="101">
        <f t="shared" si="156"/>
        <v>-3.1438974783016414E-3</v>
      </c>
      <c r="P670" s="101">
        <f t="shared" si="157"/>
        <v>-6.7737168841051432E-3</v>
      </c>
      <c r="R670" s="104">
        <f t="shared" si="146"/>
        <v>-33120.558838587807</v>
      </c>
      <c r="S670" s="104">
        <f t="shared" si="147"/>
        <v>1134.2872809697017</v>
      </c>
      <c r="T670" s="104">
        <f t="shared" si="148"/>
        <v>-11557.694772388733</v>
      </c>
      <c r="U670" s="104">
        <f t="shared" si="149"/>
        <v>-14377.141603769587</v>
      </c>
      <c r="V670" s="104">
        <f t="shared" si="150"/>
        <v>37518.958370190092</v>
      </c>
      <c r="W670" s="104">
        <f t="shared" si="158"/>
        <v>-20402.149563586339</v>
      </c>
    </row>
    <row r="671" spans="1:23" ht="13.8">
      <c r="A671" s="4"/>
      <c r="B671" s="7">
        <f t="shared" si="151"/>
        <v>1</v>
      </c>
      <c r="C671" s="32">
        <f t="shared" si="145"/>
        <v>42949</v>
      </c>
      <c r="D671" s="31">
        <f t="shared" si="152"/>
        <v>663</v>
      </c>
      <c r="E671" s="115">
        <v>42949</v>
      </c>
      <c r="F671" s="27">
        <v>1.1829000000000001</v>
      </c>
      <c r="G671" s="27">
        <v>0.89424999999999999</v>
      </c>
      <c r="H671" s="27">
        <v>1.1458999999999999</v>
      </c>
      <c r="I671" s="162">
        <v>9.3505000000000003</v>
      </c>
      <c r="J671" s="162">
        <v>1.4846999999999999</v>
      </c>
      <c r="L671" s="101">
        <f t="shared" si="153"/>
        <v>-1.4381796819236173E-3</v>
      </c>
      <c r="M671" s="101">
        <f t="shared" si="154"/>
        <v>1.6772426170753085E-4</v>
      </c>
      <c r="N671" s="101">
        <f t="shared" si="155"/>
        <v>-3.9347753297947971E-3</v>
      </c>
      <c r="O671" s="101">
        <f t="shared" si="156"/>
        <v>-1.734030234121981E-3</v>
      </c>
      <c r="P671" s="101">
        <f t="shared" si="157"/>
        <v>-2.2926510379434454E-3</v>
      </c>
      <c r="R671" s="104">
        <f t="shared" si="146"/>
        <v>-6595.5042529641414</v>
      </c>
      <c r="S671" s="104">
        <f t="shared" si="147"/>
        <v>-850.69167823888824</v>
      </c>
      <c r="T671" s="104">
        <f t="shared" si="148"/>
        <v>-9414.9469521666651</v>
      </c>
      <c r="U671" s="104">
        <f t="shared" si="149"/>
        <v>-7929.7745531629271</v>
      </c>
      <c r="V671" s="104">
        <f t="shared" si="150"/>
        <v>12698.77089959552</v>
      </c>
      <c r="W671" s="104">
        <f t="shared" si="158"/>
        <v>-12092.146536937102</v>
      </c>
    </row>
    <row r="672" spans="1:23" ht="13.8">
      <c r="A672" s="4"/>
      <c r="B672" s="7">
        <f t="shared" si="151"/>
        <v>1</v>
      </c>
      <c r="C672" s="32">
        <f t="shared" si="145"/>
        <v>42950</v>
      </c>
      <c r="D672" s="31">
        <f t="shared" si="152"/>
        <v>664</v>
      </c>
      <c r="E672" s="115">
        <v>42950</v>
      </c>
      <c r="F672" s="27">
        <v>1.1859999999999999</v>
      </c>
      <c r="G672" s="27">
        <v>0.90317999999999998</v>
      </c>
      <c r="H672" s="27">
        <v>1.1500999999999999</v>
      </c>
      <c r="I672" s="162">
        <v>9.3767999999999994</v>
      </c>
      <c r="J672" s="162">
        <v>1.4943</v>
      </c>
      <c r="L672" s="101">
        <f t="shared" si="153"/>
        <v>-2.6172500059794307E-3</v>
      </c>
      <c r="M672" s="101">
        <f t="shared" si="154"/>
        <v>-9.9364909613404769E-3</v>
      </c>
      <c r="N672" s="101">
        <f t="shared" si="155"/>
        <v>-3.6585406661331903E-3</v>
      </c>
      <c r="O672" s="101">
        <f t="shared" si="156"/>
        <v>-2.8087356201957716E-3</v>
      </c>
      <c r="P672" s="101">
        <f t="shared" si="157"/>
        <v>-6.4451381213974082E-3</v>
      </c>
      <c r="R672" s="104">
        <f t="shared" si="146"/>
        <v>-12002.730787031491</v>
      </c>
      <c r="S672" s="104">
        <f t="shared" si="147"/>
        <v>50397.539900625707</v>
      </c>
      <c r="T672" s="104">
        <f t="shared" si="148"/>
        <v>-8753.9855282626322</v>
      </c>
      <c r="U672" s="104">
        <f t="shared" si="149"/>
        <v>-12844.435932726617</v>
      </c>
      <c r="V672" s="104">
        <f t="shared" si="150"/>
        <v>35698.992592126917</v>
      </c>
      <c r="W672" s="104">
        <f t="shared" si="158"/>
        <v>52495.380244731889</v>
      </c>
    </row>
    <row r="673" spans="1:23" ht="13.8">
      <c r="A673" s="4"/>
      <c r="B673" s="7">
        <f t="shared" si="151"/>
        <v>1</v>
      </c>
      <c r="C673" s="32">
        <f t="shared" si="145"/>
        <v>42951</v>
      </c>
      <c r="D673" s="31">
        <f t="shared" si="152"/>
        <v>665</v>
      </c>
      <c r="E673" s="115">
        <v>42951</v>
      </c>
      <c r="F673" s="27">
        <v>1.1868000000000001</v>
      </c>
      <c r="G673" s="27">
        <v>0.90280000000000005</v>
      </c>
      <c r="H673" s="27">
        <v>1.1494</v>
      </c>
      <c r="I673" s="162">
        <v>9.3618000000000006</v>
      </c>
      <c r="J673" s="162">
        <v>1.4887999999999999</v>
      </c>
      <c r="L673" s="101">
        <f t="shared" si="153"/>
        <v>-6.7430885899613918E-4</v>
      </c>
      <c r="M673" s="101">
        <f t="shared" si="154"/>
        <v>4.2082415708691377E-4</v>
      </c>
      <c r="N673" s="101">
        <f t="shared" si="155"/>
        <v>6.0882802489456423E-4</v>
      </c>
      <c r="O673" s="101">
        <f t="shared" si="156"/>
        <v>1.6009737337788635E-3</v>
      </c>
      <c r="P673" s="101">
        <f t="shared" si="157"/>
        <v>3.6874434193063382E-3</v>
      </c>
      <c r="R673" s="104">
        <f t="shared" si="146"/>
        <v>-3092.386162326995</v>
      </c>
      <c r="S673" s="104">
        <f t="shared" si="147"/>
        <v>-2134.4056297590387</v>
      </c>
      <c r="T673" s="104">
        <f t="shared" si="148"/>
        <v>1456.7753116602119</v>
      </c>
      <c r="U673" s="104">
        <f t="shared" si="149"/>
        <v>7321.3030110920263</v>
      </c>
      <c r="V673" s="104">
        <f t="shared" si="150"/>
        <v>-20424.390110845739</v>
      </c>
      <c r="W673" s="104">
        <f t="shared" si="158"/>
        <v>-16873.103580179537</v>
      </c>
    </row>
    <row r="674" spans="1:23" ht="13.8">
      <c r="A674" s="4"/>
      <c r="B674" s="7">
        <f t="shared" si="151"/>
        <v>3</v>
      </c>
      <c r="C674" s="32">
        <f t="shared" si="145"/>
        <v>42954</v>
      </c>
      <c r="D674" s="31">
        <f t="shared" si="152"/>
        <v>666</v>
      </c>
      <c r="E674" s="115">
        <v>42954</v>
      </c>
      <c r="F674" s="27">
        <v>1.1797</v>
      </c>
      <c r="G674" s="27">
        <v>0.90434999999999999</v>
      </c>
      <c r="H674" s="27">
        <v>1.1479999999999999</v>
      </c>
      <c r="I674" s="162">
        <v>9.3800000000000008</v>
      </c>
      <c r="J674" s="162">
        <v>1.4908999999999999</v>
      </c>
      <c r="L674" s="101">
        <f t="shared" si="153"/>
        <v>6.0004405688699651E-3</v>
      </c>
      <c r="M674" s="101">
        <f t="shared" si="154"/>
        <v>-1.715408660143582E-3</v>
      </c>
      <c r="N674" s="101">
        <f t="shared" si="155"/>
        <v>1.2187691941294254E-3</v>
      </c>
      <c r="O674" s="101">
        <f t="shared" si="156"/>
        <v>-1.9421833250788834E-3</v>
      </c>
      <c r="P674" s="101">
        <f t="shared" si="157"/>
        <v>-1.4095381063124709E-3</v>
      </c>
      <c r="R674" s="104">
        <f t="shared" si="146"/>
        <v>27518.071482352043</v>
      </c>
      <c r="S674" s="104">
        <f t="shared" si="147"/>
        <v>8700.493638229229</v>
      </c>
      <c r="T674" s="104">
        <f t="shared" si="148"/>
        <v>2916.2141031980782</v>
      </c>
      <c r="U674" s="104">
        <f t="shared" si="149"/>
        <v>-8881.6651553864976</v>
      </c>
      <c r="V674" s="104">
        <f t="shared" si="150"/>
        <v>7807.2943461853265</v>
      </c>
      <c r="W674" s="104">
        <f t="shared" si="158"/>
        <v>38060.408414578182</v>
      </c>
    </row>
    <row r="675" spans="1:23" ht="13.8">
      <c r="A675" s="4"/>
      <c r="B675" s="7">
        <f t="shared" si="151"/>
        <v>1</v>
      </c>
      <c r="C675" s="32">
        <f t="shared" si="145"/>
        <v>42955</v>
      </c>
      <c r="D675" s="31">
        <f t="shared" si="152"/>
        <v>667</v>
      </c>
      <c r="E675" s="115">
        <v>42955</v>
      </c>
      <c r="F675" s="27">
        <v>1.1814</v>
      </c>
      <c r="G675" s="27">
        <v>0.90678000000000003</v>
      </c>
      <c r="H675" s="27">
        <v>1.1477999999999999</v>
      </c>
      <c r="I675" s="162">
        <v>9.3224999999999998</v>
      </c>
      <c r="J675" s="162">
        <v>1.4882</v>
      </c>
      <c r="L675" s="101">
        <f t="shared" si="153"/>
        <v>-1.4400070253380438E-3</v>
      </c>
      <c r="M675" s="101">
        <f t="shared" si="154"/>
        <v>-2.6834092065600584E-3</v>
      </c>
      <c r="N675" s="101">
        <f t="shared" si="155"/>
        <v>1.7423120524946695E-4</v>
      </c>
      <c r="O675" s="101">
        <f t="shared" si="156"/>
        <v>6.1489299472946455E-3</v>
      </c>
      <c r="P675" s="101">
        <f t="shared" si="157"/>
        <v>1.8126284711924305E-3</v>
      </c>
      <c r="R675" s="104">
        <f t="shared" si="146"/>
        <v>-6603.8844654041859</v>
      </c>
      <c r="S675" s="104">
        <f t="shared" si="147"/>
        <v>13610.159067570148</v>
      </c>
      <c r="T675" s="104">
        <f t="shared" si="148"/>
        <v>416.89230447659156</v>
      </c>
      <c r="U675" s="104">
        <f t="shared" si="149"/>
        <v>28119.249172104413</v>
      </c>
      <c r="V675" s="104">
        <f t="shared" si="150"/>
        <v>-10039.972634651152</v>
      </c>
      <c r="W675" s="104">
        <f t="shared" si="158"/>
        <v>25502.443444095814</v>
      </c>
    </row>
    <row r="676" spans="1:23" ht="13.8">
      <c r="A676" s="4"/>
      <c r="B676" s="7">
        <f t="shared" si="151"/>
        <v>1</v>
      </c>
      <c r="C676" s="32">
        <f t="shared" si="145"/>
        <v>42956</v>
      </c>
      <c r="D676" s="31">
        <f t="shared" si="152"/>
        <v>668</v>
      </c>
      <c r="E676" s="115">
        <v>42956</v>
      </c>
      <c r="F676" s="27">
        <v>1.1731</v>
      </c>
      <c r="G676" s="27">
        <v>0.90337999999999996</v>
      </c>
      <c r="H676" s="27">
        <v>1.1293</v>
      </c>
      <c r="I676" s="162">
        <v>9.3398000000000003</v>
      </c>
      <c r="J676" s="162">
        <v>1.4879</v>
      </c>
      <c r="L676" s="101">
        <f t="shared" si="153"/>
        <v>7.0503583614601271E-3</v>
      </c>
      <c r="M676" s="101">
        <f t="shared" si="154"/>
        <v>3.7565784222008975E-3</v>
      </c>
      <c r="N676" s="101">
        <f t="shared" si="155"/>
        <v>1.6249094944637488E-2</v>
      </c>
      <c r="O676" s="101">
        <f t="shared" si="156"/>
        <v>-1.8540056644137952E-3</v>
      </c>
      <c r="P676" s="101">
        <f t="shared" si="157"/>
        <v>2.0160612950910191E-4</v>
      </c>
      <c r="R676" s="104">
        <f t="shared" si="146"/>
        <v>32333.003408680644</v>
      </c>
      <c r="S676" s="104">
        <f t="shared" si="147"/>
        <v>-19053.236364757773</v>
      </c>
      <c r="T676" s="104">
        <f t="shared" si="148"/>
        <v>38880.076777461094</v>
      </c>
      <c r="U676" s="104">
        <f t="shared" si="149"/>
        <v>-8478.4259523206401</v>
      </c>
      <c r="V676" s="104">
        <f t="shared" si="150"/>
        <v>-1116.6767241153175</v>
      </c>
      <c r="W676" s="104">
        <f t="shared" si="158"/>
        <v>42564.741144948013</v>
      </c>
    </row>
    <row r="677" spans="1:23" ht="13.8">
      <c r="A677" s="4"/>
      <c r="B677" s="7">
        <f t="shared" si="151"/>
        <v>1</v>
      </c>
      <c r="C677" s="32">
        <f t="shared" si="145"/>
        <v>42957</v>
      </c>
      <c r="D677" s="31">
        <f t="shared" si="152"/>
        <v>669</v>
      </c>
      <c r="E677" s="115">
        <v>42957</v>
      </c>
      <c r="F677" s="27">
        <v>1.1732</v>
      </c>
      <c r="G677" s="27">
        <v>0.90303</v>
      </c>
      <c r="H677" s="27">
        <v>1.1341000000000001</v>
      </c>
      <c r="I677" s="162">
        <v>9.3354999999999997</v>
      </c>
      <c r="J677" s="162">
        <v>1.4887999999999999</v>
      </c>
      <c r="L677" s="101">
        <f t="shared" si="153"/>
        <v>-8.5240591621300321E-5</v>
      </c>
      <c r="M677" s="101">
        <f t="shared" si="154"/>
        <v>3.8750893139408735E-4</v>
      </c>
      <c r="N677" s="101">
        <f t="shared" si="155"/>
        <v>-4.2414130916603194E-3</v>
      </c>
      <c r="O677" s="101">
        <f t="shared" si="156"/>
        <v>4.6050131199929065E-4</v>
      </c>
      <c r="P677" s="101">
        <f t="shared" si="157"/>
        <v>-6.0469649438924661E-4</v>
      </c>
      <c r="R677" s="104">
        <f t="shared" si="146"/>
        <v>-390.91407814320996</v>
      </c>
      <c r="S677" s="104">
        <f t="shared" si="147"/>
        <v>-1965.4319525640399</v>
      </c>
      <c r="T677" s="104">
        <f t="shared" si="148"/>
        <v>-10148.655491923513</v>
      </c>
      <c r="U677" s="104">
        <f t="shared" si="149"/>
        <v>2105.8869180785223</v>
      </c>
      <c r="V677" s="104">
        <f t="shared" si="150"/>
        <v>3349.3550125821685</v>
      </c>
      <c r="W677" s="104">
        <f t="shared" si="158"/>
        <v>-7049.7595919700716</v>
      </c>
    </row>
    <row r="678" spans="1:23" ht="13.8">
      <c r="A678" s="4"/>
      <c r="B678" s="7">
        <f t="shared" si="151"/>
        <v>1</v>
      </c>
      <c r="C678" s="32">
        <f t="shared" si="145"/>
        <v>42958</v>
      </c>
      <c r="D678" s="31">
        <f t="shared" si="152"/>
        <v>670</v>
      </c>
      <c r="E678" s="115">
        <v>42958</v>
      </c>
      <c r="F678" s="27">
        <v>1.1765000000000001</v>
      </c>
      <c r="G678" s="27">
        <v>0.90644999999999998</v>
      </c>
      <c r="H678" s="27">
        <v>1.1319999999999999</v>
      </c>
      <c r="I678" s="162">
        <v>9.3975000000000009</v>
      </c>
      <c r="J678" s="162">
        <v>1.4962</v>
      </c>
      <c r="L678" s="101">
        <f t="shared" si="153"/>
        <v>-2.8088710641213034E-3</v>
      </c>
      <c r="M678" s="101">
        <f t="shared" si="154"/>
        <v>-3.7800960191877314E-3</v>
      </c>
      <c r="N678" s="101">
        <f t="shared" si="155"/>
        <v>1.853405058156688E-3</v>
      </c>
      <c r="O678" s="101">
        <f t="shared" si="156"/>
        <v>-6.6193590329427085E-3</v>
      </c>
      <c r="P678" s="101">
        <f t="shared" si="157"/>
        <v>-4.9581341102635451E-3</v>
      </c>
      <c r="R678" s="104">
        <f t="shared" si="146"/>
        <v>-12881.506589399789</v>
      </c>
      <c r="S678" s="104">
        <f t="shared" si="147"/>
        <v>19172.51680662826</v>
      </c>
      <c r="T678" s="104">
        <f t="shared" si="148"/>
        <v>4434.7412090571925</v>
      </c>
      <c r="U678" s="104">
        <f t="shared" si="149"/>
        <v>-30270.536109917575</v>
      </c>
      <c r="V678" s="104">
        <f t="shared" si="150"/>
        <v>27462.622140779444</v>
      </c>
      <c r="W678" s="104">
        <f t="shared" si="158"/>
        <v>7917.8374571475324</v>
      </c>
    </row>
    <row r="679" spans="1:23" ht="13.8">
      <c r="A679" s="4"/>
      <c r="B679" s="7">
        <f t="shared" si="151"/>
        <v>3</v>
      </c>
      <c r="C679" s="32">
        <f t="shared" si="145"/>
        <v>42961</v>
      </c>
      <c r="D679" s="31">
        <f t="shared" si="152"/>
        <v>671</v>
      </c>
      <c r="E679" s="115">
        <v>42961</v>
      </c>
      <c r="F679" s="27">
        <v>1.1797</v>
      </c>
      <c r="G679" s="27">
        <v>0.90934999999999999</v>
      </c>
      <c r="H679" s="27">
        <v>1.1422000000000001</v>
      </c>
      <c r="I679" s="162">
        <v>9.3477999999999994</v>
      </c>
      <c r="J679" s="162">
        <v>1.4985999999999999</v>
      </c>
      <c r="L679" s="101">
        <f t="shared" si="153"/>
        <v>-2.7162396803794898E-3</v>
      </c>
      <c r="M679" s="101">
        <f t="shared" si="154"/>
        <v>-3.1941870973497539E-3</v>
      </c>
      <c r="N679" s="101">
        <f t="shared" si="155"/>
        <v>-8.9702474676344995E-3</v>
      </c>
      <c r="O679" s="101">
        <f t="shared" si="156"/>
        <v>5.3026749592514615E-3</v>
      </c>
      <c r="P679" s="101">
        <f t="shared" si="157"/>
        <v>-1.6027784919058221E-3</v>
      </c>
      <c r="R679" s="104">
        <f t="shared" si="146"/>
        <v>-12456.698275733504</v>
      </c>
      <c r="S679" s="104">
        <f t="shared" si="147"/>
        <v>16200.806936277959</v>
      </c>
      <c r="T679" s="104">
        <f t="shared" si="148"/>
        <v>-21463.589907175356</v>
      </c>
      <c r="U679" s="104">
        <f t="shared" si="149"/>
        <v>24249.298615521457</v>
      </c>
      <c r="V679" s="104">
        <f t="shared" si="150"/>
        <v>8877.6340291929409</v>
      </c>
      <c r="W679" s="104">
        <f t="shared" si="158"/>
        <v>15407.451398083496</v>
      </c>
    </row>
    <row r="680" spans="1:23" ht="13.8">
      <c r="A680" s="4"/>
      <c r="B680" s="7">
        <f t="shared" si="151"/>
        <v>1</v>
      </c>
      <c r="C680" s="32">
        <f t="shared" si="145"/>
        <v>42962</v>
      </c>
      <c r="D680" s="31">
        <f t="shared" si="152"/>
        <v>672</v>
      </c>
      <c r="E680" s="115">
        <v>42962</v>
      </c>
      <c r="F680" s="27">
        <v>1.1744000000000001</v>
      </c>
      <c r="G680" s="27">
        <v>0.91144999999999998</v>
      </c>
      <c r="H680" s="27">
        <v>1.1416999999999999</v>
      </c>
      <c r="I680" s="162">
        <v>9.3537999999999997</v>
      </c>
      <c r="J680" s="162">
        <v>1.498</v>
      </c>
      <c r="L680" s="101">
        <f t="shared" si="153"/>
        <v>4.5027899875454752E-3</v>
      </c>
      <c r="M680" s="101">
        <f t="shared" si="154"/>
        <v>-2.3066794059036044E-3</v>
      </c>
      <c r="N680" s="101">
        <f t="shared" si="155"/>
        <v>4.3784754848125938E-4</v>
      </c>
      <c r="O680" s="101">
        <f t="shared" si="156"/>
        <v>-6.4165635088569907E-4</v>
      </c>
      <c r="P680" s="101">
        <f t="shared" si="157"/>
        <v>4.0045385304556604E-4</v>
      </c>
      <c r="R680" s="104">
        <f t="shared" si="146"/>
        <v>20649.833178937806</v>
      </c>
      <c r="S680" s="104">
        <f t="shared" si="147"/>
        <v>11699.39849482797</v>
      </c>
      <c r="T680" s="104">
        <f t="shared" si="148"/>
        <v>1047.6611995791543</v>
      </c>
      <c r="U680" s="104">
        <f t="shared" si="149"/>
        <v>-2934.3145828741463</v>
      </c>
      <c r="V680" s="104">
        <f t="shared" si="150"/>
        <v>-2218.0749060910407</v>
      </c>
      <c r="W680" s="104">
        <f t="shared" si="158"/>
        <v>28244.503384379739</v>
      </c>
    </row>
    <row r="681" spans="1:23" ht="13.8">
      <c r="A681" s="4"/>
      <c r="B681" s="7">
        <f t="shared" si="151"/>
        <v>1</v>
      </c>
      <c r="C681" s="32">
        <f t="shared" si="145"/>
        <v>42963</v>
      </c>
      <c r="D681" s="31">
        <f t="shared" si="152"/>
        <v>673</v>
      </c>
      <c r="E681" s="115">
        <v>42963</v>
      </c>
      <c r="F681" s="27">
        <v>1.171</v>
      </c>
      <c r="G681" s="27">
        <v>0.90993000000000002</v>
      </c>
      <c r="H681" s="27">
        <v>1.1406000000000001</v>
      </c>
      <c r="I681" s="162">
        <v>9.3115000000000006</v>
      </c>
      <c r="J681" s="162">
        <v>1.4903</v>
      </c>
      <c r="L681" s="101">
        <f t="shared" si="153"/>
        <v>2.8992942625337454E-3</v>
      </c>
      <c r="M681" s="101">
        <f t="shared" si="154"/>
        <v>1.6690645036893804E-3</v>
      </c>
      <c r="N681" s="101">
        <f t="shared" si="155"/>
        <v>9.6393995984287405E-4</v>
      </c>
      <c r="O681" s="101">
        <f t="shared" si="156"/>
        <v>4.5324824584066685E-3</v>
      </c>
      <c r="P681" s="101">
        <f t="shared" si="157"/>
        <v>5.1534431224177701E-3</v>
      </c>
      <c r="R681" s="104">
        <f t="shared" si="146"/>
        <v>13296.188146365044</v>
      </c>
      <c r="S681" s="104">
        <f t="shared" si="147"/>
        <v>-8465.4376729846954</v>
      </c>
      <c r="T681" s="104">
        <f t="shared" si="148"/>
        <v>2306.4705926850515</v>
      </c>
      <c r="U681" s="104">
        <f t="shared" si="149"/>
        <v>20727.184194414815</v>
      </c>
      <c r="V681" s="104">
        <f t="shared" si="150"/>
        <v>-28544.419744917923</v>
      </c>
      <c r="W681" s="104">
        <f t="shared" si="158"/>
        <v>-680.01448443771005</v>
      </c>
    </row>
    <row r="682" spans="1:23" ht="13.8">
      <c r="A682" s="4"/>
      <c r="B682" s="7">
        <f t="shared" si="151"/>
        <v>1</v>
      </c>
      <c r="C682" s="32">
        <f t="shared" si="145"/>
        <v>42964</v>
      </c>
      <c r="D682" s="31">
        <f t="shared" si="152"/>
        <v>674</v>
      </c>
      <c r="E682" s="115">
        <v>42964</v>
      </c>
      <c r="F682" s="27">
        <v>1.1697</v>
      </c>
      <c r="G682" s="27">
        <v>0.90895000000000004</v>
      </c>
      <c r="H682" s="27">
        <v>1.1311</v>
      </c>
      <c r="I682" s="162">
        <v>9.3242999999999991</v>
      </c>
      <c r="J682" s="162">
        <v>1.4756</v>
      </c>
      <c r="L682" s="101">
        <f t="shared" si="153"/>
        <v>1.1107789410561035E-3</v>
      </c>
      <c r="M682" s="101">
        <f t="shared" si="154"/>
        <v>1.0775863111703429E-3</v>
      </c>
      <c r="N682" s="101">
        <f t="shared" si="155"/>
        <v>8.3638291851030472E-3</v>
      </c>
      <c r="O682" s="101">
        <f t="shared" si="156"/>
        <v>-1.3737002986568044E-3</v>
      </c>
      <c r="P682" s="101">
        <f t="shared" si="157"/>
        <v>9.9127552322265684E-3</v>
      </c>
      <c r="R682" s="104">
        <f t="shared" si="146"/>
        <v>5094.041670815116</v>
      </c>
      <c r="S682" s="104">
        <f t="shared" si="147"/>
        <v>-5465.4806535695852</v>
      </c>
      <c r="T682" s="104">
        <f t="shared" si="148"/>
        <v>20012.580514688543</v>
      </c>
      <c r="U682" s="104">
        <f t="shared" si="149"/>
        <v>-6281.9744763428153</v>
      </c>
      <c r="V682" s="104">
        <f t="shared" si="150"/>
        <v>-54905.786181367017</v>
      </c>
      <c r="W682" s="104">
        <f t="shared" si="158"/>
        <v>-41546.61912577576</v>
      </c>
    </row>
    <row r="683" spans="1:23" ht="13.8">
      <c r="A683" s="4"/>
      <c r="B683" s="7">
        <f t="shared" si="151"/>
        <v>1</v>
      </c>
      <c r="C683" s="32">
        <f t="shared" si="145"/>
        <v>42965</v>
      </c>
      <c r="D683" s="31">
        <f t="shared" si="152"/>
        <v>675</v>
      </c>
      <c r="E683" s="115">
        <v>42965</v>
      </c>
      <c r="F683" s="27">
        <v>1.1739999999999999</v>
      </c>
      <c r="G683" s="27">
        <v>0.91188000000000002</v>
      </c>
      <c r="H683" s="27">
        <v>1.1287</v>
      </c>
      <c r="I683" s="162">
        <v>9.3183000000000007</v>
      </c>
      <c r="J683" s="162">
        <v>1.4830000000000001</v>
      </c>
      <c r="L683" s="101">
        <f t="shared" si="153"/>
        <v>-3.6694157313803648E-3</v>
      </c>
      <c r="M683" s="101">
        <f t="shared" si="154"/>
        <v>-3.2183153056231039E-3</v>
      </c>
      <c r="N683" s="101">
        <f t="shared" si="155"/>
        <v>2.1240825757547028E-3</v>
      </c>
      <c r="O683" s="101">
        <f t="shared" si="156"/>
        <v>6.4368706158625865E-4</v>
      </c>
      <c r="P683" s="101">
        <f t="shared" si="157"/>
        <v>-5.0023764154115517E-3</v>
      </c>
      <c r="R683" s="104">
        <f t="shared" si="146"/>
        <v>-16827.971752348873</v>
      </c>
      <c r="S683" s="104">
        <f t="shared" si="147"/>
        <v>16323.184377561589</v>
      </c>
      <c r="T683" s="104">
        <f t="shared" si="148"/>
        <v>5082.4057529594666</v>
      </c>
      <c r="U683" s="104">
        <f t="shared" si="149"/>
        <v>2943.6010864893997</v>
      </c>
      <c r="V683" s="104">
        <f t="shared" si="150"/>
        <v>27707.675961812973</v>
      </c>
      <c r="W683" s="104">
        <f t="shared" si="158"/>
        <v>35228.895426474555</v>
      </c>
    </row>
    <row r="684" spans="1:23" ht="13.8">
      <c r="A684" s="4"/>
      <c r="B684" s="7">
        <f t="shared" si="151"/>
        <v>3</v>
      </c>
      <c r="C684" s="32">
        <f t="shared" si="145"/>
        <v>42968</v>
      </c>
      <c r="D684" s="31">
        <f t="shared" si="152"/>
        <v>676</v>
      </c>
      <c r="E684" s="115">
        <v>42968</v>
      </c>
      <c r="F684" s="27">
        <v>1.1760999999999999</v>
      </c>
      <c r="G684" s="27">
        <v>0.91317999999999999</v>
      </c>
      <c r="H684" s="27">
        <v>1.1362000000000001</v>
      </c>
      <c r="I684" s="162">
        <v>9.2903000000000002</v>
      </c>
      <c r="J684" s="162">
        <v>1.4831000000000001</v>
      </c>
      <c r="L684" s="101">
        <f t="shared" si="153"/>
        <v>-1.7871584689491151E-3</v>
      </c>
      <c r="M684" s="101">
        <f t="shared" si="154"/>
        <v>-1.4246109386697023E-3</v>
      </c>
      <c r="N684" s="101">
        <f t="shared" si="155"/>
        <v>-6.6228331614459407E-3</v>
      </c>
      <c r="O684" s="101">
        <f t="shared" si="156"/>
        <v>3.009363534203681E-3</v>
      </c>
      <c r="P684" s="101">
        <f t="shared" si="157"/>
        <v>-6.7428609984699963E-5</v>
      </c>
      <c r="R684" s="104">
        <f t="shared" si="146"/>
        <v>-8195.9239383141266</v>
      </c>
      <c r="S684" s="104">
        <f t="shared" si="147"/>
        <v>7225.5776112323301</v>
      </c>
      <c r="T684" s="104">
        <f t="shared" si="148"/>
        <v>-15846.80640236595</v>
      </c>
      <c r="U684" s="104">
        <f t="shared" si="149"/>
        <v>13761.913665148995</v>
      </c>
      <c r="V684" s="104">
        <f t="shared" si="150"/>
        <v>373.48050623611994</v>
      </c>
      <c r="W684" s="104">
        <f t="shared" si="158"/>
        <v>-2681.7585580626301</v>
      </c>
    </row>
    <row r="685" spans="1:23" ht="13.8">
      <c r="A685" s="4"/>
      <c r="B685" s="7">
        <f t="shared" si="151"/>
        <v>1</v>
      </c>
      <c r="C685" s="32">
        <f t="shared" si="145"/>
        <v>42969</v>
      </c>
      <c r="D685" s="31">
        <f t="shared" si="152"/>
        <v>677</v>
      </c>
      <c r="E685" s="115">
        <v>42969</v>
      </c>
      <c r="F685" s="27">
        <v>1.1771</v>
      </c>
      <c r="G685" s="27">
        <v>0.91713</v>
      </c>
      <c r="H685" s="27">
        <v>1.1364000000000001</v>
      </c>
      <c r="I685" s="162">
        <v>9.3023000000000007</v>
      </c>
      <c r="J685" s="162">
        <v>1.4886999999999999</v>
      </c>
      <c r="L685" s="101">
        <f t="shared" si="153"/>
        <v>-8.4990656144421099E-4</v>
      </c>
      <c r="M685" s="101">
        <f t="shared" si="154"/>
        <v>-4.3162154304784723E-3</v>
      </c>
      <c r="N685" s="101">
        <f t="shared" si="155"/>
        <v>-1.7600985700630533E-4</v>
      </c>
      <c r="O685" s="101">
        <f t="shared" si="156"/>
        <v>-1.2908363183480823E-3</v>
      </c>
      <c r="P685" s="101">
        <f t="shared" si="157"/>
        <v>-3.7687641350946208E-3</v>
      </c>
      <c r="R685" s="104">
        <f t="shared" si="146"/>
        <v>-3897.6787192055035</v>
      </c>
      <c r="S685" s="104">
        <f t="shared" si="147"/>
        <v>21891.695994446902</v>
      </c>
      <c r="T685" s="104">
        <f t="shared" si="148"/>
        <v>-421.14817947159025</v>
      </c>
      <c r="U685" s="104">
        <f t="shared" si="149"/>
        <v>-5903.0348999180624</v>
      </c>
      <c r="V685" s="104">
        <f t="shared" si="150"/>
        <v>20874.817638670844</v>
      </c>
      <c r="W685" s="104">
        <f t="shared" si="158"/>
        <v>32544.651834522592</v>
      </c>
    </row>
    <row r="686" spans="1:23" ht="13.8">
      <c r="A686" s="4"/>
      <c r="B686" s="7">
        <f t="shared" si="151"/>
        <v>1</v>
      </c>
      <c r="C686" s="32">
        <f t="shared" si="145"/>
        <v>42970</v>
      </c>
      <c r="D686" s="31">
        <f t="shared" si="152"/>
        <v>678</v>
      </c>
      <c r="E686" s="115">
        <v>42970</v>
      </c>
      <c r="F686" s="27">
        <v>1.1798999999999999</v>
      </c>
      <c r="G686" s="27">
        <v>0.92132999999999998</v>
      </c>
      <c r="H686" s="27">
        <v>1.1392</v>
      </c>
      <c r="I686" s="162">
        <v>9.3130000000000006</v>
      </c>
      <c r="J686" s="162">
        <v>1.4936</v>
      </c>
      <c r="L686" s="101">
        <f t="shared" si="153"/>
        <v>-2.3759026874384834E-3</v>
      </c>
      <c r="M686" s="101">
        <f t="shared" si="154"/>
        <v>-4.5690494290568182E-3</v>
      </c>
      <c r="N686" s="101">
        <f t="shared" si="155"/>
        <v>-2.4608906776784215E-3</v>
      </c>
      <c r="O686" s="101">
        <f t="shared" si="156"/>
        <v>-1.1495921288824267E-3</v>
      </c>
      <c r="P686" s="101">
        <f t="shared" si="157"/>
        <v>-3.2860573445014406E-3</v>
      </c>
      <c r="R686" s="104">
        <f t="shared" si="146"/>
        <v>-10895.90993155312</v>
      </c>
      <c r="S686" s="104">
        <f t="shared" si="147"/>
        <v>23174.061326550818</v>
      </c>
      <c r="T686" s="104">
        <f t="shared" si="148"/>
        <v>-5888.304475730286</v>
      </c>
      <c r="U686" s="104">
        <f t="shared" si="149"/>
        <v>-5257.1207991330757</v>
      </c>
      <c r="V686" s="104">
        <f t="shared" si="150"/>
        <v>18201.151719185615</v>
      </c>
      <c r="W686" s="104">
        <f t="shared" si="158"/>
        <v>19333.87783931995</v>
      </c>
    </row>
    <row r="687" spans="1:23" ht="13.8">
      <c r="A687" s="4"/>
      <c r="B687" s="7">
        <f t="shared" si="151"/>
        <v>1</v>
      </c>
      <c r="C687" s="32">
        <f t="shared" si="145"/>
        <v>42971</v>
      </c>
      <c r="D687" s="31">
        <f t="shared" si="152"/>
        <v>679</v>
      </c>
      <c r="E687" s="115">
        <v>42971</v>
      </c>
      <c r="F687" s="27">
        <v>1.1806000000000001</v>
      </c>
      <c r="G687" s="27">
        <v>0.92</v>
      </c>
      <c r="H687" s="27">
        <v>1.1375</v>
      </c>
      <c r="I687" s="162">
        <v>9.2584999999999997</v>
      </c>
      <c r="J687" s="162">
        <v>1.4951000000000001</v>
      </c>
      <c r="L687" s="101">
        <f t="shared" si="153"/>
        <v>-5.9309470071558013E-4</v>
      </c>
      <c r="M687" s="101">
        <f t="shared" si="154"/>
        <v>1.4446082248127869E-3</v>
      </c>
      <c r="N687" s="101">
        <f t="shared" si="155"/>
        <v>1.4933898326058162E-3</v>
      </c>
      <c r="O687" s="101">
        <f t="shared" si="156"/>
        <v>5.8692250437872599E-3</v>
      </c>
      <c r="P687" s="101">
        <f t="shared" si="157"/>
        <v>-1.00378099236937E-3</v>
      </c>
      <c r="R687" s="104">
        <f t="shared" si="146"/>
        <v>-2719.937341729084</v>
      </c>
      <c r="S687" s="104">
        <f t="shared" si="147"/>
        <v>-7327.0031577578993</v>
      </c>
      <c r="T687" s="104">
        <f t="shared" si="148"/>
        <v>3573.3135628920572</v>
      </c>
      <c r="U687" s="104">
        <f t="shared" si="149"/>
        <v>26840.149890798726</v>
      </c>
      <c r="V687" s="104">
        <f t="shared" si="150"/>
        <v>5559.8451942784077</v>
      </c>
      <c r="W687" s="104">
        <f t="shared" si="158"/>
        <v>25926.368148482208</v>
      </c>
    </row>
    <row r="688" spans="1:23" ht="13.8">
      <c r="A688" s="4"/>
      <c r="B688" s="7">
        <f t="shared" si="151"/>
        <v>1</v>
      </c>
      <c r="C688" s="32">
        <f t="shared" si="145"/>
        <v>42972</v>
      </c>
      <c r="D688" s="31">
        <f t="shared" si="152"/>
        <v>680</v>
      </c>
      <c r="E688" s="115">
        <v>42972</v>
      </c>
      <c r="F688" s="27">
        <v>1.1808000000000001</v>
      </c>
      <c r="G688" s="27">
        <v>0.92083000000000004</v>
      </c>
      <c r="H688" s="27">
        <v>1.139</v>
      </c>
      <c r="I688" s="162">
        <v>9.2278000000000002</v>
      </c>
      <c r="J688" s="162">
        <v>1.4919</v>
      </c>
      <c r="L688" s="101">
        <f t="shared" si="153"/>
        <v>-1.6939103961905223E-4</v>
      </c>
      <c r="M688" s="101">
        <f t="shared" si="154"/>
        <v>-9.0176719875836755E-4</v>
      </c>
      <c r="N688" s="101">
        <f t="shared" si="155"/>
        <v>-1.3178126220766758E-3</v>
      </c>
      <c r="O688" s="101">
        <f t="shared" si="156"/>
        <v>3.3213815877099367E-3</v>
      </c>
      <c r="P688" s="101">
        <f t="shared" si="157"/>
        <v>2.1426188310797183E-3</v>
      </c>
      <c r="R688" s="104">
        <f t="shared" si="146"/>
        <v>-776.8287483571977</v>
      </c>
      <c r="S688" s="104">
        <f t="shared" si="147"/>
        <v>4573.7321713790725</v>
      </c>
      <c r="T688" s="104">
        <f t="shared" si="148"/>
        <v>-3153.2005997390979</v>
      </c>
      <c r="U688" s="104">
        <f t="shared" si="149"/>
        <v>15188.781993124921</v>
      </c>
      <c r="V688" s="104">
        <f t="shared" si="150"/>
        <v>-11867.757112066731</v>
      </c>
      <c r="W688" s="104">
        <f t="shared" si="158"/>
        <v>3964.7277043409667</v>
      </c>
    </row>
    <row r="689" spans="1:23" ht="13.8">
      <c r="A689" s="4"/>
      <c r="B689" s="7">
        <f t="shared" si="151"/>
        <v>3</v>
      </c>
      <c r="C689" s="32">
        <f t="shared" si="145"/>
        <v>42975</v>
      </c>
      <c r="D689" s="31">
        <f t="shared" si="152"/>
        <v>681</v>
      </c>
      <c r="E689" s="115">
        <v>42975</v>
      </c>
      <c r="F689" s="27">
        <v>1.1924999999999999</v>
      </c>
      <c r="G689" s="27">
        <v>0.92327999999999999</v>
      </c>
      <c r="H689" s="27">
        <v>1.1389</v>
      </c>
      <c r="I689" s="162">
        <v>9.2620000000000005</v>
      </c>
      <c r="J689" s="162">
        <v>1.5007999999999999</v>
      </c>
      <c r="L689" s="101">
        <f t="shared" si="153"/>
        <v>-9.8597689162880503E-3</v>
      </c>
      <c r="M689" s="101">
        <f t="shared" si="154"/>
        <v>-2.657109870304862E-3</v>
      </c>
      <c r="N689" s="101">
        <f t="shared" si="155"/>
        <v>8.7800166876814958E-5</v>
      </c>
      <c r="O689" s="101">
        <f t="shared" si="156"/>
        <v>-3.6993411505367307E-3</v>
      </c>
      <c r="P689" s="101">
        <f t="shared" si="157"/>
        <v>-5.9478238631576058E-3</v>
      </c>
      <c r="R689" s="104">
        <f t="shared" si="146"/>
        <v>-45216.984107049342</v>
      </c>
      <c r="S689" s="104">
        <f t="shared" si="147"/>
        <v>13476.769739945537</v>
      </c>
      <c r="T689" s="104">
        <f t="shared" si="148"/>
        <v>210.08414566320448</v>
      </c>
      <c r="U689" s="104">
        <f t="shared" si="149"/>
        <v>-16917.202907853713</v>
      </c>
      <c r="V689" s="104">
        <f t="shared" si="150"/>
        <v>32944.417331447708</v>
      </c>
      <c r="W689" s="104">
        <f t="shared" si="158"/>
        <v>-15502.91579784661</v>
      </c>
    </row>
    <row r="690" spans="1:23" ht="13.8">
      <c r="A690" s="4"/>
      <c r="B690" s="7">
        <f t="shared" si="151"/>
        <v>1</v>
      </c>
      <c r="C690" s="32">
        <f t="shared" si="145"/>
        <v>42976</v>
      </c>
      <c r="D690" s="31">
        <f t="shared" si="152"/>
        <v>682</v>
      </c>
      <c r="E690" s="115">
        <v>42976</v>
      </c>
      <c r="F690" s="27">
        <v>1.2048000000000001</v>
      </c>
      <c r="G690" s="27">
        <v>0.92964999999999998</v>
      </c>
      <c r="H690" s="27">
        <v>1.1386000000000001</v>
      </c>
      <c r="I690" s="162">
        <v>9.2914999999999992</v>
      </c>
      <c r="J690" s="162">
        <v>1.5111000000000001</v>
      </c>
      <c r="L690" s="101">
        <f t="shared" si="153"/>
        <v>-1.0261634283133009E-2</v>
      </c>
      <c r="M690" s="101">
        <f t="shared" si="154"/>
        <v>-6.8756241139223042E-3</v>
      </c>
      <c r="N690" s="101">
        <f t="shared" si="155"/>
        <v>2.6344676332396705E-4</v>
      </c>
      <c r="O690" s="101">
        <f t="shared" si="156"/>
        <v>-3.1799956730080045E-3</v>
      </c>
      <c r="P690" s="101">
        <f t="shared" si="157"/>
        <v>-6.8395631677544482E-3</v>
      </c>
      <c r="R690" s="104">
        <f t="shared" si="146"/>
        <v>-47059.942097249681</v>
      </c>
      <c r="S690" s="104">
        <f t="shared" si="147"/>
        <v>34872.92867988049</v>
      </c>
      <c r="T690" s="104">
        <f t="shared" si="148"/>
        <v>630.36313220569798</v>
      </c>
      <c r="U690" s="104">
        <f t="shared" si="149"/>
        <v>-14542.219778397022</v>
      </c>
      <c r="V690" s="104">
        <f t="shared" si="150"/>
        <v>37883.674524900824</v>
      </c>
      <c r="W690" s="104">
        <f t="shared" si="158"/>
        <v>11784.804461340307</v>
      </c>
    </row>
    <row r="691" spans="1:23" ht="13.8">
      <c r="A691" s="4"/>
      <c r="B691" s="7">
        <f t="shared" si="151"/>
        <v>1</v>
      </c>
      <c r="C691" s="32">
        <f t="shared" si="145"/>
        <v>42977</v>
      </c>
      <c r="D691" s="31">
        <f t="shared" si="152"/>
        <v>683</v>
      </c>
      <c r="E691" s="115">
        <v>42977</v>
      </c>
      <c r="F691" s="27">
        <v>1.1916</v>
      </c>
      <c r="G691" s="27">
        <v>0.92245999999999995</v>
      </c>
      <c r="H691" s="27">
        <v>1.1422000000000001</v>
      </c>
      <c r="I691" s="162">
        <v>9.2844999999999995</v>
      </c>
      <c r="J691" s="162">
        <v>1.5016</v>
      </c>
      <c r="L691" s="101">
        <f t="shared" si="153"/>
        <v>1.1016636206502005E-2</v>
      </c>
      <c r="M691" s="101">
        <f t="shared" si="154"/>
        <v>7.7641566850846005E-3</v>
      </c>
      <c r="N691" s="101">
        <f t="shared" si="155"/>
        <v>-3.156789713781053E-3</v>
      </c>
      <c r="O691" s="101">
        <f t="shared" si="156"/>
        <v>7.5366067305511855E-4</v>
      </c>
      <c r="P691" s="101">
        <f t="shared" si="157"/>
        <v>6.3066561474155554E-3</v>
      </c>
      <c r="R691" s="104">
        <f t="shared" si="146"/>
        <v>50522.387339081979</v>
      </c>
      <c r="S691" s="104">
        <f t="shared" si="147"/>
        <v>-39379.535275949529</v>
      </c>
      <c r="T691" s="104">
        <f t="shared" si="148"/>
        <v>-7553.4192433660473</v>
      </c>
      <c r="U691" s="104">
        <f t="shared" si="149"/>
        <v>3446.5138550125848</v>
      </c>
      <c r="V691" s="104">
        <f t="shared" si="150"/>
        <v>-34931.954420065304</v>
      </c>
      <c r="W691" s="104">
        <f t="shared" si="158"/>
        <v>-27896.007745286315</v>
      </c>
    </row>
    <row r="692" spans="1:23" ht="13.8">
      <c r="A692" s="4"/>
      <c r="B692" s="7">
        <f t="shared" si="151"/>
        <v>1</v>
      </c>
      <c r="C692" s="32">
        <f t="shared" si="145"/>
        <v>42978</v>
      </c>
      <c r="D692" s="31">
        <f t="shared" si="152"/>
        <v>684</v>
      </c>
      <c r="E692" s="115">
        <v>42978</v>
      </c>
      <c r="F692" s="27">
        <v>1.1825000000000001</v>
      </c>
      <c r="G692" s="27">
        <v>0.91973000000000005</v>
      </c>
      <c r="H692" s="27">
        <v>1.1446000000000001</v>
      </c>
      <c r="I692" s="162">
        <v>9.2789999999999999</v>
      </c>
      <c r="J692" s="162">
        <v>1.5016</v>
      </c>
      <c r="L692" s="101">
        <f t="shared" si="153"/>
        <v>7.6661004730390605E-3</v>
      </c>
      <c r="M692" s="101">
        <f t="shared" si="154"/>
        <v>2.9638658319429442E-3</v>
      </c>
      <c r="N692" s="101">
        <f t="shared" si="155"/>
        <v>-2.0990037442393233E-3</v>
      </c>
      <c r="O692" s="101">
        <f t="shared" si="156"/>
        <v>5.9256068747091896E-4</v>
      </c>
      <c r="P692" s="101">
        <f t="shared" si="157"/>
        <v>0</v>
      </c>
      <c r="R692" s="104">
        <f t="shared" si="146"/>
        <v>35156.801969244414</v>
      </c>
      <c r="S692" s="104">
        <f t="shared" si="147"/>
        <v>-15032.625411385154</v>
      </c>
      <c r="T692" s="104">
        <f t="shared" si="148"/>
        <v>-5022.3982941976628</v>
      </c>
      <c r="U692" s="104">
        <f t="shared" si="149"/>
        <v>2709.7985768921026</v>
      </c>
      <c r="V692" s="104">
        <f t="shared" si="150"/>
        <v>0</v>
      </c>
      <c r="W692" s="104">
        <f t="shared" si="158"/>
        <v>17811.576840553702</v>
      </c>
    </row>
    <row r="693" spans="1:23" ht="13.8">
      <c r="A693" s="4"/>
      <c r="B693" s="7">
        <f t="shared" si="151"/>
        <v>1</v>
      </c>
      <c r="C693" s="32">
        <f t="shared" si="145"/>
        <v>42979</v>
      </c>
      <c r="D693" s="31">
        <f t="shared" si="152"/>
        <v>685</v>
      </c>
      <c r="E693" s="115">
        <v>42979</v>
      </c>
      <c r="F693" s="27">
        <v>1.1919999999999999</v>
      </c>
      <c r="G693" s="27">
        <v>0.92074999999999996</v>
      </c>
      <c r="H693" s="27">
        <v>1.1440999999999999</v>
      </c>
      <c r="I693" s="162">
        <v>9.2554999999999996</v>
      </c>
      <c r="J693" s="162">
        <v>1.5021</v>
      </c>
      <c r="L693" s="101">
        <f t="shared" si="153"/>
        <v>-8.0017272592068783E-3</v>
      </c>
      <c r="M693" s="101">
        <f t="shared" si="154"/>
        <v>-1.1084066161305148E-3</v>
      </c>
      <c r="N693" s="101">
        <f t="shared" si="155"/>
        <v>4.3692926810391772E-4</v>
      </c>
      <c r="O693" s="101">
        <f t="shared" si="156"/>
        <v>2.5358129534394356E-3</v>
      </c>
      <c r="P693" s="101">
        <f t="shared" si="157"/>
        <v>-3.329227317096494E-4</v>
      </c>
      <c r="R693" s="104">
        <f t="shared" si="146"/>
        <v>-36695.989265102835</v>
      </c>
      <c r="S693" s="104">
        <f t="shared" si="147"/>
        <v>5621.8001787443127</v>
      </c>
      <c r="T693" s="104">
        <f t="shared" si="148"/>
        <v>1045.4639811066224</v>
      </c>
      <c r="U693" s="104">
        <f t="shared" si="149"/>
        <v>11596.352032435456</v>
      </c>
      <c r="V693" s="104">
        <f t="shared" si="150"/>
        <v>1844.0265994604586</v>
      </c>
      <c r="W693" s="104">
        <f t="shared" si="158"/>
        <v>-16588.346473355985</v>
      </c>
    </row>
    <row r="694" spans="1:23" ht="13.8">
      <c r="A694" s="4"/>
      <c r="B694" s="7">
        <f t="shared" si="151"/>
        <v>3</v>
      </c>
      <c r="C694" s="32">
        <f t="shared" si="145"/>
        <v>42982</v>
      </c>
      <c r="D694" s="31">
        <f t="shared" si="152"/>
        <v>686</v>
      </c>
      <c r="E694" s="115">
        <v>42982</v>
      </c>
      <c r="F694" s="27">
        <v>1.1904999999999999</v>
      </c>
      <c r="G694" s="27">
        <v>0.91854999999999998</v>
      </c>
      <c r="H694" s="27">
        <v>1.1398999999999999</v>
      </c>
      <c r="I694" s="162">
        <v>9.2933000000000003</v>
      </c>
      <c r="J694" s="162">
        <v>1.496</v>
      </c>
      <c r="L694" s="101">
        <f t="shared" si="153"/>
        <v>1.2591816983776015E-3</v>
      </c>
      <c r="M694" s="101">
        <f t="shared" si="154"/>
        <v>2.3922155702285112E-3</v>
      </c>
      <c r="N694" s="101">
        <f t="shared" si="155"/>
        <v>3.6777624641652299E-3</v>
      </c>
      <c r="O694" s="101">
        <f t="shared" si="156"/>
        <v>-4.0757409996043086E-3</v>
      </c>
      <c r="P694" s="101">
        <f t="shared" si="157"/>
        <v>4.0692494695862887E-3</v>
      </c>
      <c r="R694" s="104">
        <f t="shared" si="146"/>
        <v>5774.617978051203</v>
      </c>
      <c r="S694" s="104">
        <f t="shared" si="147"/>
        <v>-12133.234974052162</v>
      </c>
      <c r="T694" s="104">
        <f t="shared" si="148"/>
        <v>8799.9785503868097</v>
      </c>
      <c r="U694" s="104">
        <f t="shared" si="149"/>
        <v>-18638.491202726938</v>
      </c>
      <c r="V694" s="104">
        <f t="shared" si="150"/>
        <v>-22539.17665286293</v>
      </c>
      <c r="W694" s="104">
        <f t="shared" si="158"/>
        <v>-38736.306301204022</v>
      </c>
    </row>
    <row r="695" spans="1:23" ht="13.8">
      <c r="A695" s="4"/>
      <c r="B695" s="7">
        <f t="shared" si="151"/>
        <v>1</v>
      </c>
      <c r="C695" s="32">
        <f t="shared" si="145"/>
        <v>42983</v>
      </c>
      <c r="D695" s="31">
        <f t="shared" si="152"/>
        <v>687</v>
      </c>
      <c r="E695" s="115">
        <v>42983</v>
      </c>
      <c r="F695" s="27">
        <v>1.1890000000000001</v>
      </c>
      <c r="G695" s="27">
        <v>0.91739999999999999</v>
      </c>
      <c r="H695" s="27">
        <v>1.1407</v>
      </c>
      <c r="I695" s="162">
        <v>9.2788000000000004</v>
      </c>
      <c r="J695" s="162">
        <v>1.4902</v>
      </c>
      <c r="L695" s="101">
        <f t="shared" si="153"/>
        <v>1.2607692361353967E-3</v>
      </c>
      <c r="M695" s="101">
        <f t="shared" si="154"/>
        <v>1.2527575918745788E-3</v>
      </c>
      <c r="N695" s="101">
        <f t="shared" si="155"/>
        <v>-7.0156979111943621E-4</v>
      </c>
      <c r="O695" s="101">
        <f t="shared" si="156"/>
        <v>1.5614823252288388E-3</v>
      </c>
      <c r="P695" s="101">
        <f t="shared" si="157"/>
        <v>3.8845404147954121E-3</v>
      </c>
      <c r="R695" s="104">
        <f t="shared" si="146"/>
        <v>5781.8984397103986</v>
      </c>
      <c r="S695" s="104">
        <f t="shared" si="147"/>
        <v>-6353.9433556525419</v>
      </c>
      <c r="T695" s="104">
        <f t="shared" si="148"/>
        <v>-1678.6834858438058</v>
      </c>
      <c r="U695" s="104">
        <f t="shared" si="149"/>
        <v>7140.7075633159302</v>
      </c>
      <c r="V695" s="104">
        <f t="shared" si="150"/>
        <v>-21516.091180607978</v>
      </c>
      <c r="W695" s="104">
        <f t="shared" si="158"/>
        <v>-16626.112019077998</v>
      </c>
    </row>
    <row r="696" spans="1:23" ht="13.8">
      <c r="A696" s="4"/>
      <c r="B696" s="7">
        <f t="shared" si="151"/>
        <v>1</v>
      </c>
      <c r="C696" s="32">
        <f t="shared" si="145"/>
        <v>42984</v>
      </c>
      <c r="D696" s="31">
        <f t="shared" si="152"/>
        <v>688</v>
      </c>
      <c r="E696" s="115">
        <v>42984</v>
      </c>
      <c r="F696" s="27">
        <v>1.1931</v>
      </c>
      <c r="G696" s="27">
        <v>0.91427999999999998</v>
      </c>
      <c r="H696" s="27">
        <v>1.1398999999999999</v>
      </c>
      <c r="I696" s="162">
        <v>9.2765000000000004</v>
      </c>
      <c r="J696" s="162">
        <v>1.4961</v>
      </c>
      <c r="L696" s="101">
        <f t="shared" si="153"/>
        <v>-3.4423441909727901E-3</v>
      </c>
      <c r="M696" s="101">
        <f t="shared" si="154"/>
        <v>3.4067118901530396E-3</v>
      </c>
      <c r="N696" s="101">
        <f t="shared" si="155"/>
        <v>7.0156979111937366E-4</v>
      </c>
      <c r="O696" s="101">
        <f t="shared" si="156"/>
        <v>2.4790760718287072E-4</v>
      </c>
      <c r="P696" s="101">
        <f t="shared" si="157"/>
        <v>-3.9513831005594142E-3</v>
      </c>
      <c r="R696" s="104">
        <f t="shared" si="146"/>
        <v>-15786.619736805089</v>
      </c>
      <c r="S696" s="104">
        <f t="shared" si="147"/>
        <v>-17278.725365112405</v>
      </c>
      <c r="T696" s="104">
        <f t="shared" si="148"/>
        <v>1678.6834858436559</v>
      </c>
      <c r="U696" s="104">
        <f t="shared" si="149"/>
        <v>1133.6892496396638</v>
      </c>
      <c r="V696" s="104">
        <f t="shared" si="150"/>
        <v>21886.32630962793</v>
      </c>
      <c r="W696" s="104">
        <f t="shared" si="158"/>
        <v>-8366.6460568062466</v>
      </c>
    </row>
    <row r="697" spans="1:23" ht="13.8">
      <c r="A697" s="4"/>
      <c r="B697" s="7">
        <f t="shared" si="151"/>
        <v>1</v>
      </c>
      <c r="C697" s="32">
        <f t="shared" si="145"/>
        <v>42985</v>
      </c>
      <c r="D697" s="31">
        <f t="shared" si="152"/>
        <v>689</v>
      </c>
      <c r="E697" s="115">
        <v>42985</v>
      </c>
      <c r="F697" s="27">
        <v>1.1971000000000001</v>
      </c>
      <c r="G697" s="27">
        <v>0.91403000000000001</v>
      </c>
      <c r="H697" s="27">
        <v>1.1412</v>
      </c>
      <c r="I697" s="162">
        <v>9.2937999999999992</v>
      </c>
      <c r="J697" s="162">
        <v>1.4925999999999999</v>
      </c>
      <c r="L697" s="101">
        <f t="shared" si="153"/>
        <v>-3.3470033755695796E-3</v>
      </c>
      <c r="M697" s="101">
        <f t="shared" si="154"/>
        <v>2.7347660031188672E-4</v>
      </c>
      <c r="N697" s="101">
        <f t="shared" si="155"/>
        <v>-1.1398010966120785E-3</v>
      </c>
      <c r="O697" s="101">
        <f t="shared" si="156"/>
        <v>-1.8631906867110628E-3</v>
      </c>
      <c r="P697" s="101">
        <f t="shared" si="157"/>
        <v>2.3421565228994462E-3</v>
      </c>
      <c r="R697" s="104">
        <f t="shared" si="146"/>
        <v>-15349.385946496028</v>
      </c>
      <c r="S697" s="104">
        <f t="shared" si="147"/>
        <v>-1387.0638970768462</v>
      </c>
      <c r="T697" s="104">
        <f t="shared" si="148"/>
        <v>-2727.2629213073151</v>
      </c>
      <c r="U697" s="104">
        <f t="shared" si="149"/>
        <v>-8520.4293468692867</v>
      </c>
      <c r="V697" s="104">
        <f t="shared" si="150"/>
        <v>-12972.976961192031</v>
      </c>
      <c r="W697" s="104">
        <f t="shared" si="158"/>
        <v>-40957.11907294151</v>
      </c>
    </row>
    <row r="698" spans="1:23" ht="13.8">
      <c r="A698" s="4"/>
      <c r="B698" s="7">
        <f t="shared" si="151"/>
        <v>1</v>
      </c>
      <c r="C698" s="32">
        <f t="shared" si="145"/>
        <v>42986</v>
      </c>
      <c r="D698" s="31">
        <f t="shared" si="152"/>
        <v>690</v>
      </c>
      <c r="E698" s="115">
        <v>42986</v>
      </c>
      <c r="F698" s="27">
        <v>1.206</v>
      </c>
      <c r="G698" s="27">
        <v>0.91268000000000005</v>
      </c>
      <c r="H698" s="27">
        <v>1.1405000000000001</v>
      </c>
      <c r="I698" s="162">
        <v>9.3093000000000004</v>
      </c>
      <c r="J698" s="162">
        <v>1.4881</v>
      </c>
      <c r="L698" s="101">
        <f t="shared" si="153"/>
        <v>-7.4071330298064626E-3</v>
      </c>
      <c r="M698" s="101">
        <f t="shared" si="154"/>
        <v>1.4780673952371163E-3</v>
      </c>
      <c r="N698" s="101">
        <f t="shared" si="155"/>
        <v>6.1357761490220817E-4</v>
      </c>
      <c r="O698" s="101">
        <f t="shared" si="156"/>
        <v>-1.6663893207874291E-3</v>
      </c>
      <c r="P698" s="101">
        <f t="shared" si="157"/>
        <v>3.0194272612824925E-3</v>
      </c>
      <c r="R698" s="104">
        <f t="shared" si="146"/>
        <v>-33969.175072071659</v>
      </c>
      <c r="S698" s="104">
        <f t="shared" si="147"/>
        <v>-7496.7069176730083</v>
      </c>
      <c r="T698" s="104">
        <f t="shared" si="148"/>
        <v>1468.139909183202</v>
      </c>
      <c r="U698" s="104">
        <f t="shared" si="149"/>
        <v>-7620.4505386456012</v>
      </c>
      <c r="V698" s="104">
        <f t="shared" si="150"/>
        <v>-16724.313645836821</v>
      </c>
      <c r="W698" s="104">
        <f t="shared" si="158"/>
        <v>-64342.506265043892</v>
      </c>
    </row>
    <row r="699" spans="1:23" ht="13.8">
      <c r="A699" s="4"/>
      <c r="B699" s="7">
        <f t="shared" si="151"/>
        <v>3</v>
      </c>
      <c r="C699" s="32">
        <f t="shared" si="145"/>
        <v>42989</v>
      </c>
      <c r="D699" s="31">
        <f t="shared" si="152"/>
        <v>691</v>
      </c>
      <c r="E699" s="115">
        <v>42989</v>
      </c>
      <c r="F699" s="27">
        <v>1.1997</v>
      </c>
      <c r="G699" s="27">
        <v>0.90774999999999995</v>
      </c>
      <c r="H699" s="27">
        <v>1.1404000000000001</v>
      </c>
      <c r="I699" s="162">
        <v>9.3710000000000004</v>
      </c>
      <c r="J699" s="162">
        <v>1.4915</v>
      </c>
      <c r="L699" s="101">
        <f t="shared" si="153"/>
        <v>5.2375727662483428E-3</v>
      </c>
      <c r="M699" s="101">
        <f t="shared" si="154"/>
        <v>5.4163159829244568E-3</v>
      </c>
      <c r="N699" s="101">
        <f t="shared" si="155"/>
        <v>8.768468592580881E-5</v>
      </c>
      <c r="O699" s="101">
        <f t="shared" si="156"/>
        <v>-6.6059136493928292E-3</v>
      </c>
      <c r="P699" s="101">
        <f t="shared" si="157"/>
        <v>-2.2821865187986302E-3</v>
      </c>
      <c r="R699" s="104">
        <f t="shared" si="146"/>
        <v>24019.553251368201</v>
      </c>
      <c r="S699" s="104">
        <f t="shared" si="147"/>
        <v>-27471.368104279674</v>
      </c>
      <c r="T699" s="104">
        <f t="shared" si="148"/>
        <v>209.80782822787958</v>
      </c>
      <c r="U699" s="104">
        <f t="shared" si="149"/>
        <v>-30209.049949968736</v>
      </c>
      <c r="V699" s="104">
        <f t="shared" si="150"/>
        <v>12640.808946818946</v>
      </c>
      <c r="W699" s="104">
        <f t="shared" si="158"/>
        <v>-20810.248027833386</v>
      </c>
    </row>
    <row r="700" spans="1:23" ht="13.8">
      <c r="A700" s="4"/>
      <c r="B700" s="7">
        <f t="shared" si="151"/>
        <v>1</v>
      </c>
      <c r="C700" s="32">
        <f t="shared" si="145"/>
        <v>42990</v>
      </c>
      <c r="D700" s="31">
        <f t="shared" si="152"/>
        <v>692</v>
      </c>
      <c r="E700" s="115">
        <v>42990</v>
      </c>
      <c r="F700" s="27">
        <v>1.1933</v>
      </c>
      <c r="G700" s="27">
        <v>0.89878000000000002</v>
      </c>
      <c r="H700" s="27">
        <v>1.1444000000000001</v>
      </c>
      <c r="I700" s="162">
        <v>9.3592999999999993</v>
      </c>
      <c r="J700" s="162">
        <v>1.4846999999999999</v>
      </c>
      <c r="L700" s="101">
        <f t="shared" si="153"/>
        <v>5.3489471452723997E-3</v>
      </c>
      <c r="M700" s="101">
        <f t="shared" si="154"/>
        <v>9.9307221222587304E-3</v>
      </c>
      <c r="N700" s="101">
        <f t="shared" si="155"/>
        <v>-3.5014041374382861E-3</v>
      </c>
      <c r="O700" s="101">
        <f t="shared" si="156"/>
        <v>1.2493127736088855E-3</v>
      </c>
      <c r="P700" s="101">
        <f t="shared" si="157"/>
        <v>4.5695933288532756E-3</v>
      </c>
      <c r="R700" s="104">
        <f t="shared" si="146"/>
        <v>24530.3171008073</v>
      </c>
      <c r="S700" s="104">
        <f t="shared" si="147"/>
        <v>-50368.280547506605</v>
      </c>
      <c r="T700" s="104">
        <f t="shared" si="148"/>
        <v>-8377.9965688149041</v>
      </c>
      <c r="U700" s="104">
        <f t="shared" si="149"/>
        <v>5713.1464297226557</v>
      </c>
      <c r="V700" s="104">
        <f t="shared" si="150"/>
        <v>-25310.532578686853</v>
      </c>
      <c r="W700" s="104">
        <f t="shared" si="158"/>
        <v>-53813.346164478411</v>
      </c>
    </row>
    <row r="701" spans="1:23" ht="13.8">
      <c r="A701" s="4"/>
      <c r="B701" s="7">
        <f t="shared" si="151"/>
        <v>1</v>
      </c>
      <c r="C701" s="32">
        <f t="shared" si="145"/>
        <v>42991</v>
      </c>
      <c r="D701" s="31">
        <f t="shared" si="152"/>
        <v>693</v>
      </c>
      <c r="E701" s="115">
        <v>42991</v>
      </c>
      <c r="F701" s="27">
        <v>1.1979</v>
      </c>
      <c r="G701" s="27">
        <v>0.90242999999999995</v>
      </c>
      <c r="H701" s="27">
        <v>1.1496</v>
      </c>
      <c r="I701" s="162">
        <v>9.3983000000000008</v>
      </c>
      <c r="J701" s="162">
        <v>1.4908999999999999</v>
      </c>
      <c r="L701" s="101">
        <f t="shared" si="153"/>
        <v>-3.8474453616752658E-3</v>
      </c>
      <c r="M701" s="101">
        <f t="shared" si="154"/>
        <v>-4.0528366998669055E-3</v>
      </c>
      <c r="N701" s="101">
        <f t="shared" si="155"/>
        <v>-4.5335735888598653E-3</v>
      </c>
      <c r="O701" s="101">
        <f t="shared" si="156"/>
        <v>-4.1583204885252594E-3</v>
      </c>
      <c r="P701" s="101">
        <f t="shared" si="157"/>
        <v>-4.1672328084033997E-3</v>
      </c>
      <c r="R701" s="104">
        <f t="shared" si="146"/>
        <v>-17644.417151016394</v>
      </c>
      <c r="S701" s="104">
        <f t="shared" si="147"/>
        <v>20555.848144676213</v>
      </c>
      <c r="T701" s="104">
        <f t="shared" si="148"/>
        <v>-10847.723507782963</v>
      </c>
      <c r="U701" s="104">
        <f t="shared" si="149"/>
        <v>-19016.129791127983</v>
      </c>
      <c r="V701" s="104">
        <f t="shared" si="150"/>
        <v>23081.89682746572</v>
      </c>
      <c r="W701" s="104">
        <f t="shared" si="158"/>
        <v>-3870.5254777854097</v>
      </c>
    </row>
    <row r="702" spans="1:23" ht="13.8">
      <c r="A702" s="4"/>
      <c r="B702" s="7">
        <f t="shared" si="151"/>
        <v>1</v>
      </c>
      <c r="C702" s="32">
        <f t="shared" si="145"/>
        <v>42992</v>
      </c>
      <c r="D702" s="31">
        <f t="shared" si="152"/>
        <v>694</v>
      </c>
      <c r="E702" s="115">
        <v>42992</v>
      </c>
      <c r="F702" s="27">
        <v>1.1884999999999999</v>
      </c>
      <c r="G702" s="27">
        <v>0.89122999999999997</v>
      </c>
      <c r="H702" s="27">
        <v>1.1496</v>
      </c>
      <c r="I702" s="162">
        <v>9.3949999999999996</v>
      </c>
      <c r="J702" s="162">
        <v>1.4877</v>
      </c>
      <c r="L702" s="101">
        <f t="shared" si="153"/>
        <v>7.8780159370368721E-3</v>
      </c>
      <c r="M702" s="101">
        <f t="shared" si="154"/>
        <v>1.248859378804382E-2</v>
      </c>
      <c r="N702" s="101">
        <f t="shared" si="155"/>
        <v>0</v>
      </c>
      <c r="O702" s="101">
        <f t="shared" si="156"/>
        <v>3.511889911743583E-4</v>
      </c>
      <c r="P702" s="101">
        <f t="shared" si="157"/>
        <v>2.1486612711554063E-3</v>
      </c>
      <c r="R702" s="104">
        <f t="shared" si="146"/>
        <v>36128.648089471186</v>
      </c>
      <c r="S702" s="104">
        <f t="shared" si="147"/>
        <v>-63341.717532316528</v>
      </c>
      <c r="T702" s="104">
        <f t="shared" si="148"/>
        <v>0</v>
      </c>
      <c r="U702" s="104">
        <f t="shared" si="149"/>
        <v>1605.9982523750418</v>
      </c>
      <c r="V702" s="104">
        <f t="shared" si="150"/>
        <v>-11901.225599388084</v>
      </c>
      <c r="W702" s="104">
        <f t="shared" si="158"/>
        <v>-37508.296789858388</v>
      </c>
    </row>
    <row r="703" spans="1:23" ht="13.8">
      <c r="A703" s="4"/>
      <c r="B703" s="7">
        <f t="shared" si="151"/>
        <v>1</v>
      </c>
      <c r="C703" s="32">
        <f t="shared" si="145"/>
        <v>42993</v>
      </c>
      <c r="D703" s="31">
        <f t="shared" si="152"/>
        <v>695</v>
      </c>
      <c r="E703" s="115">
        <v>42993</v>
      </c>
      <c r="F703" s="27">
        <v>1.1962999999999999</v>
      </c>
      <c r="G703" s="27">
        <v>0.88043000000000005</v>
      </c>
      <c r="H703" s="27">
        <v>1.1479999999999999</v>
      </c>
      <c r="I703" s="162">
        <v>9.3347999999999995</v>
      </c>
      <c r="J703" s="162">
        <v>1.4911000000000001</v>
      </c>
      <c r="L703" s="101">
        <f t="shared" si="153"/>
        <v>-6.5414523766099061E-3</v>
      </c>
      <c r="M703" s="101">
        <f t="shared" si="154"/>
        <v>1.2192106591993108E-2</v>
      </c>
      <c r="N703" s="101">
        <f t="shared" si="155"/>
        <v>1.3927578853034758E-3</v>
      </c>
      <c r="O703" s="101">
        <f t="shared" si="156"/>
        <v>6.4282808468369658E-3</v>
      </c>
      <c r="P703" s="101">
        <f t="shared" si="157"/>
        <v>-2.2827994336639046E-3</v>
      </c>
      <c r="R703" s="104">
        <f t="shared" si="146"/>
        <v>-29999.156233931863</v>
      </c>
      <c r="S703" s="104">
        <f t="shared" si="147"/>
        <v>-61837.944686235802</v>
      </c>
      <c r="T703" s="104">
        <f t="shared" si="148"/>
        <v>3332.5261313021128</v>
      </c>
      <c r="U703" s="104">
        <f t="shared" si="149"/>
        <v>29396.729582193988</v>
      </c>
      <c r="V703" s="104">
        <f t="shared" si="150"/>
        <v>12644.203822587768</v>
      </c>
      <c r="W703" s="104">
        <f t="shared" si="158"/>
        <v>-46463.641384083785</v>
      </c>
    </row>
    <row r="704" spans="1:23" ht="13.8">
      <c r="A704" s="4"/>
      <c r="B704" s="7">
        <f t="shared" si="151"/>
        <v>3</v>
      </c>
      <c r="C704" s="32">
        <f t="shared" si="145"/>
        <v>42996</v>
      </c>
      <c r="D704" s="31">
        <f t="shared" si="152"/>
        <v>696</v>
      </c>
      <c r="E704" s="115">
        <v>42996</v>
      </c>
      <c r="F704" s="27">
        <v>1.1948000000000001</v>
      </c>
      <c r="G704" s="27">
        <v>0.88253000000000004</v>
      </c>
      <c r="H704" s="27">
        <v>1.1464000000000001</v>
      </c>
      <c r="I704" s="162">
        <v>9.3409999999999993</v>
      </c>
      <c r="J704" s="162">
        <v>1.4946999999999999</v>
      </c>
      <c r="L704" s="101">
        <f t="shared" si="153"/>
        <v>1.2546528349035443E-3</v>
      </c>
      <c r="M704" s="101">
        <f t="shared" si="154"/>
        <v>-2.3823580719190178E-3</v>
      </c>
      <c r="N704" s="101">
        <f t="shared" si="155"/>
        <v>1.3947003655495568E-3</v>
      </c>
      <c r="O704" s="101">
        <f t="shared" si="156"/>
        <v>-6.6396087211993747E-4</v>
      </c>
      <c r="P704" s="101">
        <f t="shared" si="157"/>
        <v>-2.4114151949070212E-3</v>
      </c>
      <c r="R704" s="104">
        <f t="shared" si="146"/>
        <v>5753.8485716413679</v>
      </c>
      <c r="S704" s="104">
        <f t="shared" si="147"/>
        <v>12083.23808216086</v>
      </c>
      <c r="T704" s="104">
        <f t="shared" si="148"/>
        <v>3337.1740074677482</v>
      </c>
      <c r="U704" s="104">
        <f t="shared" si="149"/>
        <v>-3036.3138568333475</v>
      </c>
      <c r="V704" s="104">
        <f t="shared" si="150"/>
        <v>13356.594002808341</v>
      </c>
      <c r="W704" s="104">
        <f t="shared" si="158"/>
        <v>31494.540807244965</v>
      </c>
    </row>
    <row r="705" spans="1:23" ht="13.8">
      <c r="A705" s="4"/>
      <c r="B705" s="7">
        <f t="shared" si="151"/>
        <v>1</v>
      </c>
      <c r="C705" s="32">
        <f t="shared" si="145"/>
        <v>42997</v>
      </c>
      <c r="D705" s="31">
        <f t="shared" si="152"/>
        <v>697</v>
      </c>
      <c r="E705" s="115">
        <v>42997</v>
      </c>
      <c r="F705" s="27">
        <v>1.1972</v>
      </c>
      <c r="G705" s="27">
        <v>0.88622000000000001</v>
      </c>
      <c r="H705" s="27">
        <v>1.1535</v>
      </c>
      <c r="I705" s="162">
        <v>9.3420000000000005</v>
      </c>
      <c r="J705" s="162">
        <v>1.4968999999999999</v>
      </c>
      <c r="L705" s="101">
        <f t="shared" si="153"/>
        <v>-2.0066896365890452E-3</v>
      </c>
      <c r="M705" s="101">
        <f t="shared" si="154"/>
        <v>-4.1724442158081057E-3</v>
      </c>
      <c r="N705" s="101">
        <f t="shared" si="155"/>
        <v>-6.1742010998461494E-3</v>
      </c>
      <c r="O705" s="101">
        <f t="shared" si="156"/>
        <v>-1.0704918920474467E-4</v>
      </c>
      <c r="P705" s="101">
        <f t="shared" si="157"/>
        <v>-1.4707851294212318E-3</v>
      </c>
      <c r="R705" s="104">
        <f t="shared" si="146"/>
        <v>-9202.6957402149146</v>
      </c>
      <c r="S705" s="104">
        <f t="shared" si="147"/>
        <v>21162.493345735013</v>
      </c>
      <c r="T705" s="104">
        <f t="shared" si="148"/>
        <v>-14773.340522619397</v>
      </c>
      <c r="U705" s="104">
        <f t="shared" si="149"/>
        <v>-489.5392939456633</v>
      </c>
      <c r="V705" s="104">
        <f t="shared" si="150"/>
        <v>8146.5356445200505</v>
      </c>
      <c r="W705" s="104">
        <f t="shared" si="158"/>
        <v>4843.4534334750879</v>
      </c>
    </row>
    <row r="706" spans="1:23" ht="13.8">
      <c r="A706" s="4"/>
      <c r="B706" s="7">
        <f t="shared" si="151"/>
        <v>1</v>
      </c>
      <c r="C706" s="32">
        <f t="shared" si="145"/>
        <v>42998</v>
      </c>
      <c r="D706" s="31">
        <f t="shared" si="152"/>
        <v>698</v>
      </c>
      <c r="E706" s="115">
        <v>42998</v>
      </c>
      <c r="F706" s="27">
        <v>1.2007000000000001</v>
      </c>
      <c r="G706" s="27">
        <v>0.88680000000000003</v>
      </c>
      <c r="H706" s="27">
        <v>1.1532</v>
      </c>
      <c r="I706" s="162">
        <v>9.3439999999999994</v>
      </c>
      <c r="J706" s="162">
        <v>1.4891000000000001</v>
      </c>
      <c r="L706" s="101">
        <f t="shared" si="153"/>
        <v>-2.9192230581284451E-3</v>
      </c>
      <c r="M706" s="101">
        <f t="shared" si="154"/>
        <v>-6.5425096241304508E-4</v>
      </c>
      <c r="N706" s="101">
        <f t="shared" si="155"/>
        <v>2.6011184956116658E-4</v>
      </c>
      <c r="O706" s="101">
        <f t="shared" si="156"/>
        <v>-2.1406400595484735E-4</v>
      </c>
      <c r="P706" s="101">
        <f t="shared" si="157"/>
        <v>5.2243923250305073E-3</v>
      </c>
      <c r="R706" s="104">
        <f t="shared" si="146"/>
        <v>-13387.581772455971</v>
      </c>
      <c r="S706" s="104">
        <f t="shared" si="147"/>
        <v>3318.3383461545518</v>
      </c>
      <c r="T706" s="104">
        <f t="shared" si="148"/>
        <v>622.38350604278446</v>
      </c>
      <c r="U706" s="104">
        <f t="shared" si="149"/>
        <v>-978.92140158004645</v>
      </c>
      <c r="V706" s="104">
        <f t="shared" si="150"/>
        <v>-28937.400470975699</v>
      </c>
      <c r="W706" s="104">
        <f t="shared" si="158"/>
        <v>-39363.181792814379</v>
      </c>
    </row>
    <row r="707" spans="1:23" ht="13.8">
      <c r="A707" s="4"/>
      <c r="B707" s="7">
        <f t="shared" si="151"/>
        <v>1</v>
      </c>
      <c r="C707" s="32">
        <f t="shared" si="145"/>
        <v>42999</v>
      </c>
      <c r="D707" s="31">
        <f t="shared" si="152"/>
        <v>699</v>
      </c>
      <c r="E707" s="115">
        <v>42999</v>
      </c>
      <c r="F707" s="27">
        <v>1.1904999999999999</v>
      </c>
      <c r="G707" s="27">
        <v>0.88239999999999996</v>
      </c>
      <c r="H707" s="27">
        <v>1.1585000000000001</v>
      </c>
      <c r="I707" s="162">
        <v>9.3025000000000002</v>
      </c>
      <c r="J707" s="162">
        <v>1.5002</v>
      </c>
      <c r="L707" s="101">
        <f t="shared" si="153"/>
        <v>8.5313331097549086E-3</v>
      </c>
      <c r="M707" s="101">
        <f t="shared" si="154"/>
        <v>4.9740098028636945E-3</v>
      </c>
      <c r="N707" s="101">
        <f t="shared" si="155"/>
        <v>-4.5853781081838805E-3</v>
      </c>
      <c r="O707" s="101">
        <f t="shared" si="156"/>
        <v>4.4512448472307274E-3</v>
      </c>
      <c r="P707" s="101">
        <f t="shared" si="157"/>
        <v>-7.4265219393764284E-3</v>
      </c>
      <c r="R707" s="104">
        <f t="shared" si="146"/>
        <v>39124.766199993326</v>
      </c>
      <c r="S707" s="104">
        <f t="shared" si="147"/>
        <v>-25228.006393930125</v>
      </c>
      <c r="T707" s="104">
        <f t="shared" si="148"/>
        <v>-10971.678946261209</v>
      </c>
      <c r="U707" s="104">
        <f t="shared" si="149"/>
        <v>20355.68205495592</v>
      </c>
      <c r="V707" s="104">
        <f t="shared" si="150"/>
        <v>41134.782017919744</v>
      </c>
      <c r="W707" s="104">
        <f t="shared" si="158"/>
        <v>64415.544932677658</v>
      </c>
    </row>
    <row r="708" spans="1:23" ht="13.8">
      <c r="A708" s="4"/>
      <c r="B708" s="7">
        <f t="shared" si="151"/>
        <v>1</v>
      </c>
      <c r="C708" s="32">
        <f t="shared" si="145"/>
        <v>43000</v>
      </c>
      <c r="D708" s="31">
        <f t="shared" si="152"/>
        <v>700</v>
      </c>
      <c r="E708" s="115">
        <v>43000</v>
      </c>
      <c r="F708" s="27">
        <v>1.1960999999999999</v>
      </c>
      <c r="G708" s="27">
        <v>0.88154999999999994</v>
      </c>
      <c r="H708" s="27">
        <v>1.1588000000000001</v>
      </c>
      <c r="I708" s="162">
        <v>9.3193000000000001</v>
      </c>
      <c r="J708" s="162">
        <v>1.5011000000000001</v>
      </c>
      <c r="L708" s="101">
        <f t="shared" si="153"/>
        <v>-4.6928771285016484E-3</v>
      </c>
      <c r="M708" s="101">
        <f t="shared" si="154"/>
        <v>9.6374621252350761E-4</v>
      </c>
      <c r="N708" s="101">
        <f t="shared" si="155"/>
        <v>-2.5892202276446026E-4</v>
      </c>
      <c r="O708" s="101">
        <f t="shared" si="156"/>
        <v>-1.8043373420277714E-3</v>
      </c>
      <c r="P708" s="101">
        <f t="shared" si="157"/>
        <v>-5.9974013059451716E-4</v>
      </c>
      <c r="R708" s="104">
        <f t="shared" si="146"/>
        <v>-21521.574424046579</v>
      </c>
      <c r="S708" s="104">
        <f t="shared" si="147"/>
        <v>-4888.0875943732563</v>
      </c>
      <c r="T708" s="104">
        <f t="shared" si="148"/>
        <v>-619.53654395871536</v>
      </c>
      <c r="U708" s="104">
        <f t="shared" si="149"/>
        <v>-8251.2911589331343</v>
      </c>
      <c r="V708" s="104">
        <f t="shared" si="150"/>
        <v>3321.9021960467849</v>
      </c>
      <c r="W708" s="104">
        <f t="shared" si="158"/>
        <v>-31958.587525264902</v>
      </c>
    </row>
    <row r="709" spans="1:23" ht="13.8">
      <c r="A709" s="4"/>
      <c r="B709" s="7">
        <f t="shared" si="151"/>
        <v>3</v>
      </c>
      <c r="C709" s="32">
        <f t="shared" si="145"/>
        <v>43003</v>
      </c>
      <c r="D709" s="31">
        <f t="shared" si="152"/>
        <v>701</v>
      </c>
      <c r="E709" s="115">
        <v>43003</v>
      </c>
      <c r="F709" s="27">
        <v>1.1867000000000001</v>
      </c>
      <c r="G709" s="27">
        <v>0.87938000000000005</v>
      </c>
      <c r="H709" s="27">
        <v>1.1561999999999999</v>
      </c>
      <c r="I709" s="162">
        <v>9.2725000000000009</v>
      </c>
      <c r="J709" s="162">
        <v>1.4917</v>
      </c>
      <c r="L709" s="101">
        <f t="shared" si="153"/>
        <v>7.8899183843254301E-3</v>
      </c>
      <c r="M709" s="101">
        <f t="shared" si="154"/>
        <v>2.4646080178478062E-3</v>
      </c>
      <c r="N709" s="101">
        <f t="shared" si="155"/>
        <v>2.2462212468198108E-3</v>
      </c>
      <c r="O709" s="101">
        <f t="shared" si="156"/>
        <v>5.0344881990594106E-3</v>
      </c>
      <c r="P709" s="101">
        <f t="shared" si="157"/>
        <v>6.2817635062456488E-3</v>
      </c>
      <c r="R709" s="104">
        <f t="shared" si="146"/>
        <v>36183.232813966366</v>
      </c>
      <c r="S709" s="104">
        <f t="shared" si="147"/>
        <v>-12500.406974871374</v>
      </c>
      <c r="T709" s="104">
        <f t="shared" si="148"/>
        <v>5374.6534704285341</v>
      </c>
      <c r="U709" s="104">
        <f t="shared" si="149"/>
        <v>23022.872164230102</v>
      </c>
      <c r="V709" s="104">
        <f t="shared" si="150"/>
        <v>-34794.076504032331</v>
      </c>
      <c r="W709" s="104">
        <f t="shared" si="158"/>
        <v>17286.2749697213</v>
      </c>
    </row>
    <row r="710" spans="1:23" ht="13.8">
      <c r="A710" s="4"/>
      <c r="B710" s="7">
        <f t="shared" si="151"/>
        <v>1</v>
      </c>
      <c r="C710" s="32">
        <f t="shared" si="145"/>
        <v>43004</v>
      </c>
      <c r="D710" s="31">
        <f t="shared" si="152"/>
        <v>702</v>
      </c>
      <c r="E710" s="115">
        <v>43004</v>
      </c>
      <c r="F710" s="27">
        <v>1.1787000000000001</v>
      </c>
      <c r="G710" s="27">
        <v>0.87775000000000003</v>
      </c>
      <c r="H710" s="27">
        <v>1.1452</v>
      </c>
      <c r="I710" s="162">
        <v>9.2843</v>
      </c>
      <c r="J710" s="162">
        <v>1.4944</v>
      </c>
      <c r="L710" s="101">
        <f t="shared" si="153"/>
        <v>6.7642094385695992E-3</v>
      </c>
      <c r="M710" s="101">
        <f t="shared" si="154"/>
        <v>1.8552986603795449E-3</v>
      </c>
      <c r="N710" s="101">
        <f t="shared" si="155"/>
        <v>9.5594714244156831E-3</v>
      </c>
      <c r="O710" s="101">
        <f t="shared" si="156"/>
        <v>-1.2717711664128229E-3</v>
      </c>
      <c r="P710" s="101">
        <f t="shared" si="157"/>
        <v>-1.8083793146934145E-3</v>
      </c>
      <c r="R710" s="104">
        <f t="shared" si="146"/>
        <v>31020.72201461919</v>
      </c>
      <c r="S710" s="104">
        <f t="shared" si="147"/>
        <v>-9410.0109010154665</v>
      </c>
      <c r="T710" s="104">
        <f t="shared" si="148"/>
        <v>22873.45751868391</v>
      </c>
      <c r="U710" s="104">
        <f t="shared" si="149"/>
        <v>-5815.8493631878127</v>
      </c>
      <c r="V710" s="104">
        <f t="shared" si="150"/>
        <v>10016.436970477012</v>
      </c>
      <c r="W710" s="104">
        <f t="shared" si="158"/>
        <v>48684.756239576833</v>
      </c>
    </row>
    <row r="711" spans="1:23" ht="13.8">
      <c r="A711" s="4"/>
      <c r="B711" s="7">
        <f t="shared" si="151"/>
        <v>1</v>
      </c>
      <c r="C711" s="32">
        <f t="shared" si="145"/>
        <v>43005</v>
      </c>
      <c r="D711" s="31">
        <f t="shared" si="152"/>
        <v>703</v>
      </c>
      <c r="E711" s="115">
        <v>43005</v>
      </c>
      <c r="F711" s="27">
        <v>1.1740999999999999</v>
      </c>
      <c r="G711" s="27">
        <v>0.87565000000000004</v>
      </c>
      <c r="H711" s="27">
        <v>1.1451</v>
      </c>
      <c r="I711" s="162">
        <v>9.3354999999999997</v>
      </c>
      <c r="J711" s="162">
        <v>1.4954000000000001</v>
      </c>
      <c r="L711" s="101">
        <f t="shared" si="153"/>
        <v>3.9102395963577317E-3</v>
      </c>
      <c r="M711" s="101">
        <f t="shared" si="154"/>
        <v>2.3953473298680842E-3</v>
      </c>
      <c r="N711" s="101">
        <f t="shared" si="155"/>
        <v>8.7324804666236643E-5</v>
      </c>
      <c r="O711" s="101">
        <f t="shared" si="156"/>
        <v>-5.4995358752316899E-3</v>
      </c>
      <c r="P711" s="101">
        <f t="shared" si="157"/>
        <v>-6.6894109123707523E-4</v>
      </c>
      <c r="R711" s="104">
        <f t="shared" si="146"/>
        <v>17932.392045332712</v>
      </c>
      <c r="S711" s="104">
        <f t="shared" si="147"/>
        <v>-12149.119151072866</v>
      </c>
      <c r="T711" s="104">
        <f t="shared" si="148"/>
        <v>208.94672112926219</v>
      </c>
      <c r="U711" s="104">
        <f t="shared" si="149"/>
        <v>-25149.54974801846</v>
      </c>
      <c r="V711" s="104">
        <f t="shared" si="150"/>
        <v>3705.1995800307177</v>
      </c>
      <c r="W711" s="104">
        <f t="shared" si="158"/>
        <v>-15452.130552598634</v>
      </c>
    </row>
    <row r="712" spans="1:23" ht="13.8">
      <c r="A712" s="4"/>
      <c r="B712" s="7">
        <f t="shared" si="151"/>
        <v>1</v>
      </c>
      <c r="C712" s="32">
        <f t="shared" si="145"/>
        <v>43006</v>
      </c>
      <c r="D712" s="31">
        <f t="shared" si="152"/>
        <v>704</v>
      </c>
      <c r="E712" s="115">
        <v>43006</v>
      </c>
      <c r="F712" s="27">
        <v>1.1778</v>
      </c>
      <c r="G712" s="27">
        <v>0.87634999999999996</v>
      </c>
      <c r="H712" s="27">
        <v>1.1459999999999999</v>
      </c>
      <c r="I712" s="162">
        <v>9.3574999999999999</v>
      </c>
      <c r="J712" s="162">
        <v>1.5054000000000001</v>
      </c>
      <c r="L712" s="101">
        <f t="shared" si="153"/>
        <v>-3.1463948743042356E-3</v>
      </c>
      <c r="M712" s="101">
        <f t="shared" si="154"/>
        <v>-7.9908680051146079E-4</v>
      </c>
      <c r="N712" s="101">
        <f t="shared" si="155"/>
        <v>-7.8564885539102235E-4</v>
      </c>
      <c r="O712" s="101">
        <f t="shared" si="156"/>
        <v>-2.3538233731936562E-3</v>
      </c>
      <c r="P712" s="101">
        <f t="shared" si="157"/>
        <v>-6.6649140346164634E-3</v>
      </c>
      <c r="R712" s="104">
        <f t="shared" si="146"/>
        <v>-14429.393653525636</v>
      </c>
      <c r="S712" s="104">
        <f t="shared" si="147"/>
        <v>4052.9407282233169</v>
      </c>
      <c r="T712" s="104">
        <f t="shared" si="148"/>
        <v>-1879.8639506877992</v>
      </c>
      <c r="U712" s="104">
        <f t="shared" si="149"/>
        <v>-10764.107983873921</v>
      </c>
      <c r="V712" s="104">
        <f t="shared" si="150"/>
        <v>36916.309979304009</v>
      </c>
      <c r="W712" s="104">
        <f t="shared" si="158"/>
        <v>13895.885119439969</v>
      </c>
    </row>
    <row r="713" spans="1:23" ht="13.8">
      <c r="A713" s="4"/>
      <c r="B713" s="7">
        <f t="shared" si="151"/>
        <v>1</v>
      </c>
      <c r="C713" s="32">
        <f t="shared" si="145"/>
        <v>43007</v>
      </c>
      <c r="D713" s="31">
        <f t="shared" si="152"/>
        <v>705</v>
      </c>
      <c r="E713" s="115">
        <v>43007</v>
      </c>
      <c r="F713" s="27">
        <v>1.1806000000000001</v>
      </c>
      <c r="G713" s="27">
        <v>0.88178000000000001</v>
      </c>
      <c r="H713" s="27">
        <v>1.1456999999999999</v>
      </c>
      <c r="I713" s="162">
        <v>9.4124999999999996</v>
      </c>
      <c r="J713" s="162">
        <v>1.5075000000000001</v>
      </c>
      <c r="L713" s="101">
        <f t="shared" si="153"/>
        <v>-2.3744922961186844E-3</v>
      </c>
      <c r="M713" s="101">
        <f t="shared" si="154"/>
        <v>-6.1770372674190476E-3</v>
      </c>
      <c r="N713" s="101">
        <f t="shared" si="155"/>
        <v>2.6181437510458977E-4</v>
      </c>
      <c r="O713" s="101">
        <f t="shared" si="156"/>
        <v>-5.8604323295649583E-3</v>
      </c>
      <c r="P713" s="101">
        <f t="shared" si="157"/>
        <v>-1.3940060009088654E-3</v>
      </c>
      <c r="R713" s="104">
        <f t="shared" si="146"/>
        <v>-10889.4418649652</v>
      </c>
      <c r="S713" s="104">
        <f t="shared" si="147"/>
        <v>31329.720256738066</v>
      </c>
      <c r="T713" s="104">
        <f t="shared" si="148"/>
        <v>626.45722978367064</v>
      </c>
      <c r="U713" s="104">
        <f t="shared" si="149"/>
        <v>-26799.940533360073</v>
      </c>
      <c r="V713" s="104">
        <f t="shared" si="150"/>
        <v>7721.2635264729279</v>
      </c>
      <c r="W713" s="104">
        <f t="shared" si="158"/>
        <v>1988.0586146693922</v>
      </c>
    </row>
    <row r="714" spans="1:23" ht="13.8">
      <c r="A714" s="4"/>
      <c r="B714" s="7">
        <f t="shared" si="151"/>
        <v>3</v>
      </c>
      <c r="C714" s="32">
        <f t="shared" ref="C714:C772" si="159">E714</f>
        <v>43010</v>
      </c>
      <c r="D714" s="31">
        <f t="shared" si="152"/>
        <v>706</v>
      </c>
      <c r="E714" s="115">
        <v>43010</v>
      </c>
      <c r="F714" s="27">
        <v>1.1744000000000001</v>
      </c>
      <c r="G714" s="27">
        <v>0.88417999999999997</v>
      </c>
      <c r="H714" s="27">
        <v>1.1398999999999999</v>
      </c>
      <c r="I714" s="162">
        <v>9.3770000000000007</v>
      </c>
      <c r="J714" s="162">
        <v>1.5036</v>
      </c>
      <c r="L714" s="101">
        <f t="shared" si="153"/>
        <v>5.265404946337789E-3</v>
      </c>
      <c r="M714" s="101">
        <f t="shared" si="154"/>
        <v>-2.7180700328215419E-3</v>
      </c>
      <c r="N714" s="101">
        <f t="shared" si="155"/>
        <v>5.0752646568473824E-3</v>
      </c>
      <c r="O714" s="101">
        <f t="shared" si="156"/>
        <v>3.7787106885237513E-3</v>
      </c>
      <c r="P714" s="101">
        <f t="shared" si="157"/>
        <v>2.5904169113176033E-3</v>
      </c>
      <c r="R714" s="104">
        <f t="shared" ref="R714:R767" si="160">R$5*L714</f>
        <v>24147.191865970013</v>
      </c>
      <c r="S714" s="104">
        <f t="shared" ref="S714:S767" si="161">S$5*M714</f>
        <v>13785.957584501131</v>
      </c>
      <c r="T714" s="104">
        <f t="shared" ref="T714:T767" si="162">T$5*N714</f>
        <v>12143.856639183619</v>
      </c>
      <c r="U714" s="104">
        <f t="shared" ref="U714:U767" si="163">U$5*O714</f>
        <v>17280.162290130262</v>
      </c>
      <c r="V714" s="104">
        <f t="shared" ref="V714:V767" si="164">V$5*P714</f>
        <v>-14348.067083409114</v>
      </c>
      <c r="W714" s="104">
        <f t="shared" si="158"/>
        <v>53009.101296375913</v>
      </c>
    </row>
    <row r="715" spans="1:23" ht="13.8">
      <c r="A715" s="4"/>
      <c r="B715" s="7">
        <f t="shared" ref="B715:B772" si="165">E715-E714</f>
        <v>1</v>
      </c>
      <c r="C715" s="32">
        <f t="shared" si="159"/>
        <v>43011</v>
      </c>
      <c r="D715" s="31">
        <f t="shared" ref="D715:D776" si="166">D714+1</f>
        <v>707</v>
      </c>
      <c r="E715" s="115">
        <v>43011</v>
      </c>
      <c r="F715" s="27">
        <v>1.1753</v>
      </c>
      <c r="G715" s="27">
        <v>0.88793</v>
      </c>
      <c r="H715" s="27">
        <v>1.1449</v>
      </c>
      <c r="I715" s="162">
        <v>9.3885000000000005</v>
      </c>
      <c r="J715" s="162">
        <v>1.5039</v>
      </c>
      <c r="L715" s="101">
        <f t="shared" ref="L715:L772" si="167">LN(F714/F715)</f>
        <v>-7.6605527855723617E-4</v>
      </c>
      <c r="M715" s="101">
        <f t="shared" ref="M715:M772" si="168">LN(G714/G715)</f>
        <v>-4.2322492367602698E-3</v>
      </c>
      <c r="N715" s="101">
        <f t="shared" ref="N715:N772" si="169">LN(H714/H715)</f>
        <v>-4.3767576870338953E-3</v>
      </c>
      <c r="O715" s="101">
        <f t="shared" ref="O715:O772" si="170">LN(I714/I715)</f>
        <v>-1.2256536132406782E-3</v>
      </c>
      <c r="P715" s="101">
        <f t="shared" ref="P715:P772" si="171">LN(J714/J715)</f>
        <v>-1.9950124754447053E-4</v>
      </c>
      <c r="R715" s="104">
        <f t="shared" si="160"/>
        <v>-3513.1360227339269</v>
      </c>
      <c r="S715" s="104">
        <f t="shared" si="161"/>
        <v>21465.822352063406</v>
      </c>
      <c r="T715" s="104">
        <f t="shared" si="162"/>
        <v>-10472.50172935815</v>
      </c>
      <c r="U715" s="104">
        <f t="shared" si="163"/>
        <v>-5604.9523485900354</v>
      </c>
      <c r="V715" s="104">
        <f t="shared" si="164"/>
        <v>1105.0179878326596</v>
      </c>
      <c r="W715" s="104">
        <f t="shared" ref="W715:W767" si="172">SUM(R715:V715)</f>
        <v>2980.2502392139522</v>
      </c>
    </row>
    <row r="716" spans="1:23" ht="13.8">
      <c r="A716" s="4"/>
      <c r="B716" s="7">
        <f t="shared" si="165"/>
        <v>1</v>
      </c>
      <c r="C716" s="32">
        <f t="shared" si="159"/>
        <v>43012</v>
      </c>
      <c r="D716" s="31">
        <f t="shared" si="166"/>
        <v>708</v>
      </c>
      <c r="E716" s="115">
        <v>43012</v>
      </c>
      <c r="F716" s="27">
        <v>1.1787000000000001</v>
      </c>
      <c r="G716" s="27">
        <v>0.88768000000000002</v>
      </c>
      <c r="H716" s="27">
        <v>1.1456</v>
      </c>
      <c r="I716" s="162">
        <v>9.3533000000000008</v>
      </c>
      <c r="J716" s="162">
        <v>1.4985999999999999</v>
      </c>
      <c r="L716" s="101">
        <f t="shared" si="167"/>
        <v>-2.8887020937154321E-3</v>
      </c>
      <c r="M716" s="101">
        <f t="shared" si="168"/>
        <v>2.8159336977363886E-4</v>
      </c>
      <c r="N716" s="101">
        <f t="shared" si="169"/>
        <v>-6.112202766144837E-4</v>
      </c>
      <c r="O716" s="101">
        <f t="shared" si="170"/>
        <v>3.7563138427483705E-3</v>
      </c>
      <c r="P716" s="101">
        <f t="shared" si="171"/>
        <v>3.5303950073571357E-3</v>
      </c>
      <c r="R716" s="104">
        <f t="shared" si="160"/>
        <v>-13247.612370078275</v>
      </c>
      <c r="S716" s="104">
        <f t="shared" si="161"/>
        <v>-1428.2318722105597</v>
      </c>
      <c r="T716" s="104">
        <f t="shared" si="162"/>
        <v>-1462.4993800380742</v>
      </c>
      <c r="U716" s="104">
        <f t="shared" si="163"/>
        <v>17177.740813153734</v>
      </c>
      <c r="V716" s="104">
        <f t="shared" si="164"/>
        <v>-19554.514246406656</v>
      </c>
      <c r="W716" s="104">
        <f t="shared" si="172"/>
        <v>-18515.117055579831</v>
      </c>
    </row>
    <row r="717" spans="1:23" ht="13.8">
      <c r="A717" s="4"/>
      <c r="B717" s="7">
        <f t="shared" si="165"/>
        <v>1</v>
      </c>
      <c r="C717" s="32">
        <f t="shared" si="159"/>
        <v>43013</v>
      </c>
      <c r="D717" s="31">
        <f t="shared" si="166"/>
        <v>709</v>
      </c>
      <c r="E717" s="115">
        <v>43013</v>
      </c>
      <c r="F717" s="27">
        <v>1.1741999999999999</v>
      </c>
      <c r="G717" s="27">
        <v>0.89153000000000004</v>
      </c>
      <c r="H717" s="27">
        <v>1.1472</v>
      </c>
      <c r="I717" s="162">
        <v>9.35</v>
      </c>
      <c r="J717" s="162">
        <v>1.5015000000000001</v>
      </c>
      <c r="L717" s="101">
        <f t="shared" si="167"/>
        <v>3.8250716024383967E-3</v>
      </c>
      <c r="M717" s="101">
        <f t="shared" si="168"/>
        <v>-4.3277702003434214E-3</v>
      </c>
      <c r="N717" s="101">
        <f t="shared" si="169"/>
        <v>-1.3956736389748026E-3</v>
      </c>
      <c r="O717" s="101">
        <f t="shared" si="170"/>
        <v>3.5287890738476145E-4</v>
      </c>
      <c r="P717" s="101">
        <f t="shared" si="171"/>
        <v>-1.9332694931747528E-3</v>
      </c>
      <c r="R717" s="104">
        <f t="shared" si="160"/>
        <v>17541.810900868157</v>
      </c>
      <c r="S717" s="104">
        <f t="shared" si="161"/>
        <v>21950.301389206179</v>
      </c>
      <c r="T717" s="104">
        <f t="shared" si="162"/>
        <v>-3339.5028107412813</v>
      </c>
      <c r="U717" s="104">
        <f t="shared" si="163"/>
        <v>1613.7262921165277</v>
      </c>
      <c r="V717" s="104">
        <f t="shared" si="164"/>
        <v>10708.191510481818</v>
      </c>
      <c r="W717" s="104">
        <f t="shared" si="172"/>
        <v>48474.527281931405</v>
      </c>
    </row>
    <row r="718" spans="1:23" ht="13.8">
      <c r="A718" s="4"/>
      <c r="B718" s="7">
        <f t="shared" si="165"/>
        <v>1</v>
      </c>
      <c r="C718" s="32">
        <f t="shared" si="159"/>
        <v>43014</v>
      </c>
      <c r="D718" s="31">
        <f t="shared" si="166"/>
        <v>710</v>
      </c>
      <c r="E718" s="115">
        <v>43014</v>
      </c>
      <c r="F718" s="27">
        <v>1.1707000000000001</v>
      </c>
      <c r="G718" s="27">
        <v>0.89534999999999998</v>
      </c>
      <c r="H718" s="27">
        <v>1.1473</v>
      </c>
      <c r="I718" s="162">
        <v>9.3719999999999999</v>
      </c>
      <c r="J718" s="162">
        <v>1.506</v>
      </c>
      <c r="L718" s="101">
        <f t="shared" si="167"/>
        <v>2.9852041444585497E-3</v>
      </c>
      <c r="M718" s="101">
        <f t="shared" si="168"/>
        <v>-4.2756153960129542E-3</v>
      </c>
      <c r="N718" s="101">
        <f t="shared" si="169"/>
        <v>-8.7164959741344985E-5</v>
      </c>
      <c r="O718" s="101">
        <f t="shared" si="170"/>
        <v>-2.3501773449536266E-3</v>
      </c>
      <c r="P718" s="101">
        <f t="shared" si="171"/>
        <v>-2.9925209364539173E-3</v>
      </c>
      <c r="R718" s="104">
        <f t="shared" si="160"/>
        <v>13690.171595532413</v>
      </c>
      <c r="S718" s="104">
        <f t="shared" si="161"/>
        <v>21685.774018076816</v>
      </c>
      <c r="T718" s="104">
        <f t="shared" si="162"/>
        <v>-208.5642516456725</v>
      </c>
      <c r="U718" s="104">
        <f t="shared" si="163"/>
        <v>-10747.434582575044</v>
      </c>
      <c r="V718" s="104">
        <f t="shared" si="164"/>
        <v>16575.282132059361</v>
      </c>
      <c r="W718" s="104">
        <f t="shared" si="172"/>
        <v>40995.228911447877</v>
      </c>
    </row>
    <row r="719" spans="1:23" ht="13.8">
      <c r="A719" s="4"/>
      <c r="B719" s="7">
        <f t="shared" si="165"/>
        <v>3</v>
      </c>
      <c r="C719" s="32">
        <f t="shared" si="159"/>
        <v>43017</v>
      </c>
      <c r="D719" s="31">
        <f t="shared" si="166"/>
        <v>711</v>
      </c>
      <c r="E719" s="115">
        <v>43017</v>
      </c>
      <c r="F719" s="27">
        <v>1.1746000000000001</v>
      </c>
      <c r="G719" s="27">
        <v>0.89195000000000002</v>
      </c>
      <c r="H719" s="27">
        <v>1.1496999999999999</v>
      </c>
      <c r="I719" s="162">
        <v>9.3788</v>
      </c>
      <c r="J719" s="162">
        <v>1.5142</v>
      </c>
      <c r="L719" s="101">
        <f t="shared" si="167"/>
        <v>-3.3258036027923156E-3</v>
      </c>
      <c r="M719" s="101">
        <f t="shared" si="168"/>
        <v>3.8046260854920412E-3</v>
      </c>
      <c r="N719" s="101">
        <f t="shared" si="169"/>
        <v>-2.0896829545971655E-3</v>
      </c>
      <c r="O719" s="101">
        <f t="shared" si="170"/>
        <v>-7.2530241889445779E-4</v>
      </c>
      <c r="P719" s="101">
        <f t="shared" si="171"/>
        <v>-5.4301173093673199E-3</v>
      </c>
      <c r="R719" s="104">
        <f t="shared" si="160"/>
        <v>-15252.163608236249</v>
      </c>
      <c r="S719" s="104">
        <f t="shared" si="161"/>
        <v>-19296.932458003208</v>
      </c>
      <c r="T719" s="104">
        <f t="shared" si="162"/>
        <v>-5000.0959433191447</v>
      </c>
      <c r="U719" s="104">
        <f t="shared" si="163"/>
        <v>-3316.8306708383489</v>
      </c>
      <c r="V719" s="104">
        <f t="shared" si="164"/>
        <v>30076.891130993234</v>
      </c>
      <c r="W719" s="104">
        <f t="shared" si="172"/>
        <v>-12789.131549403715</v>
      </c>
    </row>
    <row r="720" spans="1:23" ht="13.8">
      <c r="A720" s="4"/>
      <c r="B720" s="7">
        <f t="shared" si="165"/>
        <v>1</v>
      </c>
      <c r="C720" s="32">
        <f t="shared" si="159"/>
        <v>43018</v>
      </c>
      <c r="D720" s="31">
        <f t="shared" si="166"/>
        <v>712</v>
      </c>
      <c r="E720" s="115">
        <v>43018</v>
      </c>
      <c r="F720" s="27">
        <v>1.1797</v>
      </c>
      <c r="G720" s="27">
        <v>0.89410000000000001</v>
      </c>
      <c r="H720" s="27">
        <v>1.1521999999999999</v>
      </c>
      <c r="I720" s="162">
        <v>9.3744999999999994</v>
      </c>
      <c r="J720" s="162">
        <v>1.5155000000000001</v>
      </c>
      <c r="L720" s="101">
        <f t="shared" si="167"/>
        <v>-4.332504759377606E-3</v>
      </c>
      <c r="M720" s="101">
        <f t="shared" si="168"/>
        <v>-2.4075485439957441E-3</v>
      </c>
      <c r="N720" s="101">
        <f t="shared" si="169"/>
        <v>-2.1721195385881933E-3</v>
      </c>
      <c r="O720" s="101">
        <f t="shared" si="170"/>
        <v>4.5858596357523112E-4</v>
      </c>
      <c r="P720" s="101">
        <f t="shared" si="171"/>
        <v>-8.5817082865165598E-4</v>
      </c>
      <c r="R720" s="104">
        <f t="shared" si="160"/>
        <v>-19868.903674290697</v>
      </c>
      <c r="S720" s="104">
        <f t="shared" si="161"/>
        <v>12211.003288866301</v>
      </c>
      <c r="T720" s="104">
        <f t="shared" si="162"/>
        <v>-5197.3463579276549</v>
      </c>
      <c r="U720" s="104">
        <f t="shared" si="163"/>
        <v>2097.1279697656983</v>
      </c>
      <c r="V720" s="104">
        <f t="shared" si="164"/>
        <v>4753.3246732302068</v>
      </c>
      <c r="W720" s="104">
        <f t="shared" si="172"/>
        <v>-6004.7941003561464</v>
      </c>
    </row>
    <row r="721" spans="1:23" ht="13.8">
      <c r="A721" s="4"/>
      <c r="B721" s="7">
        <f t="shared" si="165"/>
        <v>1</v>
      </c>
      <c r="C721" s="32">
        <f t="shared" si="159"/>
        <v>43019</v>
      </c>
      <c r="D721" s="31">
        <f t="shared" si="166"/>
        <v>713</v>
      </c>
      <c r="E721" s="115">
        <v>43019</v>
      </c>
      <c r="F721" s="27">
        <v>1.1830000000000001</v>
      </c>
      <c r="G721" s="27">
        <v>0.89710000000000001</v>
      </c>
      <c r="H721" s="27">
        <v>1.1524000000000001</v>
      </c>
      <c r="I721" s="162">
        <v>9.3789999999999996</v>
      </c>
      <c r="J721" s="162">
        <v>1.5185999999999999</v>
      </c>
      <c r="L721" s="101">
        <f t="shared" si="167"/>
        <v>-2.7934161305900726E-3</v>
      </c>
      <c r="M721" s="101">
        <f t="shared" si="168"/>
        <v>-3.3497128239654691E-3</v>
      </c>
      <c r="N721" s="101">
        <f t="shared" si="169"/>
        <v>-1.7356591209089298E-4</v>
      </c>
      <c r="O721" s="101">
        <f t="shared" si="170"/>
        <v>-4.7991042593308465E-4</v>
      </c>
      <c r="P721" s="101">
        <f t="shared" si="171"/>
        <v>-2.0434402812754518E-3</v>
      </c>
      <c r="R721" s="104">
        <f t="shared" si="160"/>
        <v>-12810.630132781955</v>
      </c>
      <c r="S721" s="104">
        <f t="shared" si="161"/>
        <v>16989.628064700937</v>
      </c>
      <c r="T721" s="104">
        <f t="shared" si="162"/>
        <v>-415.30042202572241</v>
      </c>
      <c r="U721" s="104">
        <f t="shared" si="163"/>
        <v>-2194.6454037975277</v>
      </c>
      <c r="V721" s="104">
        <f t="shared" si="164"/>
        <v>11318.416780165086</v>
      </c>
      <c r="W721" s="104">
        <f t="shared" si="172"/>
        <v>12887.468886260818</v>
      </c>
    </row>
    <row r="722" spans="1:23" ht="13.8">
      <c r="A722" s="4"/>
      <c r="B722" s="7">
        <f t="shared" si="165"/>
        <v>1</v>
      </c>
      <c r="C722" s="32">
        <f t="shared" si="159"/>
        <v>43020</v>
      </c>
      <c r="D722" s="31">
        <f t="shared" si="166"/>
        <v>714</v>
      </c>
      <c r="E722" s="115">
        <v>43020</v>
      </c>
      <c r="F722" s="27">
        <v>1.1856</v>
      </c>
      <c r="G722" s="27">
        <v>0.90234999999999999</v>
      </c>
      <c r="H722" s="27">
        <v>1.1552</v>
      </c>
      <c r="I722" s="162">
        <v>9.3600999999999992</v>
      </c>
      <c r="J722" s="162">
        <v>1.5175000000000001</v>
      </c>
      <c r="L722" s="101">
        <f t="shared" si="167"/>
        <v>-2.1953905634356152E-3</v>
      </c>
      <c r="M722" s="101">
        <f t="shared" si="168"/>
        <v>-5.8351328420692301E-3</v>
      </c>
      <c r="N722" s="101">
        <f t="shared" si="169"/>
        <v>-2.4267649281882585E-3</v>
      </c>
      <c r="O722" s="101">
        <f t="shared" si="170"/>
        <v>2.0171733336880396E-3</v>
      </c>
      <c r="P722" s="101">
        <f t="shared" si="171"/>
        <v>7.2461384547992363E-4</v>
      </c>
      <c r="R722" s="104">
        <f t="shared" si="160"/>
        <v>-10068.079795627351</v>
      </c>
      <c r="S722" s="104">
        <f t="shared" si="161"/>
        <v>29595.592788016114</v>
      </c>
      <c r="T722" s="104">
        <f t="shared" si="162"/>
        <v>-5806.6499734465251</v>
      </c>
      <c r="U722" s="104">
        <f t="shared" si="163"/>
        <v>9224.5968126949174</v>
      </c>
      <c r="V722" s="104">
        <f t="shared" si="164"/>
        <v>-4013.5655457965272</v>
      </c>
      <c r="W722" s="104">
        <f t="shared" si="172"/>
        <v>18931.89428584063</v>
      </c>
    </row>
    <row r="723" spans="1:23" ht="13.8">
      <c r="A723" s="4"/>
      <c r="B723" s="7">
        <f t="shared" si="165"/>
        <v>1</v>
      </c>
      <c r="C723" s="32">
        <f t="shared" si="159"/>
        <v>43021</v>
      </c>
      <c r="D723" s="31">
        <f t="shared" si="166"/>
        <v>715</v>
      </c>
      <c r="E723" s="115">
        <v>43021</v>
      </c>
      <c r="F723" s="27">
        <v>1.181</v>
      </c>
      <c r="G723" s="27">
        <v>0.88980000000000004</v>
      </c>
      <c r="H723" s="27">
        <v>1.1533</v>
      </c>
      <c r="I723" s="162">
        <v>9.3390000000000004</v>
      </c>
      <c r="J723" s="162">
        <v>1.508</v>
      </c>
      <c r="L723" s="101">
        <f t="shared" si="167"/>
        <v>3.8874383444601431E-3</v>
      </c>
      <c r="M723" s="101">
        <f t="shared" si="168"/>
        <v>1.400575303536568E-2</v>
      </c>
      <c r="N723" s="101">
        <f t="shared" si="169"/>
        <v>1.6460909066687169E-3</v>
      </c>
      <c r="O723" s="101">
        <f t="shared" si="170"/>
        <v>2.2567940655324778E-3</v>
      </c>
      <c r="P723" s="101">
        <f t="shared" si="171"/>
        <v>6.2799743657520448E-3</v>
      </c>
      <c r="R723" s="104">
        <f t="shared" si="160"/>
        <v>17827.825310206608</v>
      </c>
      <c r="S723" s="104">
        <f t="shared" si="161"/>
        <v>-71036.696977272586</v>
      </c>
      <c r="T723" s="104">
        <f t="shared" si="162"/>
        <v>3938.6895732972207</v>
      </c>
      <c r="U723" s="104">
        <f t="shared" si="163"/>
        <v>10320.389921949687</v>
      </c>
      <c r="V723" s="104">
        <f t="shared" si="164"/>
        <v>-34784.16662901888</v>
      </c>
      <c r="W723" s="104">
        <f t="shared" si="172"/>
        <v>-73733.958800837951</v>
      </c>
    </row>
    <row r="724" spans="1:23" ht="13.8">
      <c r="A724" s="4"/>
      <c r="B724" s="7">
        <f t="shared" si="165"/>
        <v>3</v>
      </c>
      <c r="C724" s="32">
        <f t="shared" si="159"/>
        <v>43024</v>
      </c>
      <c r="D724" s="31">
        <f t="shared" si="166"/>
        <v>716</v>
      </c>
      <c r="E724" s="115">
        <v>43024</v>
      </c>
      <c r="F724" s="27">
        <v>1.1802999999999999</v>
      </c>
      <c r="G724" s="27">
        <v>0.88753000000000004</v>
      </c>
      <c r="H724" s="27">
        <v>1.1514</v>
      </c>
      <c r="I724" s="162">
        <v>9.3132999999999999</v>
      </c>
      <c r="J724" s="162">
        <v>1.4996</v>
      </c>
      <c r="L724" s="101">
        <f t="shared" si="167"/>
        <v>5.9289376233912948E-4</v>
      </c>
      <c r="M724" s="101">
        <f t="shared" si="168"/>
        <v>2.5543947767713896E-3</v>
      </c>
      <c r="N724" s="101">
        <f t="shared" si="169"/>
        <v>1.6488049901838859E-3</v>
      </c>
      <c r="O724" s="101">
        <f t="shared" si="170"/>
        <v>2.7556940713471196E-3</v>
      </c>
      <c r="P724" s="101">
        <f t="shared" si="171"/>
        <v>5.5858637061443903E-3</v>
      </c>
      <c r="R724" s="104">
        <f t="shared" si="160"/>
        <v>2719.0158366257083</v>
      </c>
      <c r="S724" s="104">
        <f t="shared" si="161"/>
        <v>-12955.802323491376</v>
      </c>
      <c r="T724" s="104">
        <f t="shared" si="162"/>
        <v>3945.1837057895063</v>
      </c>
      <c r="U724" s="104">
        <f t="shared" si="163"/>
        <v>12601.875269109722</v>
      </c>
      <c r="V724" s="104">
        <f t="shared" si="164"/>
        <v>-30939.555260150733</v>
      </c>
      <c r="W724" s="104">
        <f t="shared" si="172"/>
        <v>-24629.282772117174</v>
      </c>
    </row>
    <row r="725" spans="1:23" ht="13.8">
      <c r="A725" s="4"/>
      <c r="B725" s="7">
        <f t="shared" si="165"/>
        <v>1</v>
      </c>
      <c r="C725" s="32">
        <f t="shared" si="159"/>
        <v>43025</v>
      </c>
      <c r="D725" s="31">
        <f t="shared" si="166"/>
        <v>717</v>
      </c>
      <c r="E725" s="115">
        <v>43025</v>
      </c>
      <c r="F725" s="27">
        <v>1.1758999999999999</v>
      </c>
      <c r="G725" s="27">
        <v>0.89148000000000005</v>
      </c>
      <c r="H725" s="27">
        <v>1.1504000000000001</v>
      </c>
      <c r="I725" s="162">
        <v>9.3260000000000005</v>
      </c>
      <c r="J725" s="162">
        <v>1.4994000000000001</v>
      </c>
      <c r="L725" s="101">
        <f t="shared" si="167"/>
        <v>3.7348316056533041E-3</v>
      </c>
      <c r="M725" s="101">
        <f t="shared" si="168"/>
        <v>-4.440679356545304E-3</v>
      </c>
      <c r="N725" s="101">
        <f t="shared" si="169"/>
        <v>8.688852749269522E-4</v>
      </c>
      <c r="O725" s="101">
        <f t="shared" si="170"/>
        <v>-1.362712329895383E-3</v>
      </c>
      <c r="P725" s="101">
        <f t="shared" si="171"/>
        <v>1.3337779279516541E-4</v>
      </c>
      <c r="R725" s="104">
        <f t="shared" si="160"/>
        <v>17127.96950812405</v>
      </c>
      <c r="S725" s="104">
        <f t="shared" si="161"/>
        <v>22522.972740387351</v>
      </c>
      <c r="T725" s="104">
        <f t="shared" si="162"/>
        <v>2079.0281744962112</v>
      </c>
      <c r="U725" s="104">
        <f t="shared" si="163"/>
        <v>-6231.7261511633023</v>
      </c>
      <c r="V725" s="104">
        <f t="shared" si="164"/>
        <v>-738.76660938283976</v>
      </c>
      <c r="W725" s="104">
        <f t="shared" si="172"/>
        <v>34759.477662461475</v>
      </c>
    </row>
    <row r="726" spans="1:23" ht="13.8">
      <c r="A726" s="4"/>
      <c r="B726" s="7">
        <f t="shared" si="165"/>
        <v>1</v>
      </c>
      <c r="C726" s="32">
        <f t="shared" si="159"/>
        <v>43026</v>
      </c>
      <c r="D726" s="31">
        <f t="shared" si="166"/>
        <v>718</v>
      </c>
      <c r="E726" s="115">
        <v>43026</v>
      </c>
      <c r="F726" s="27">
        <v>1.1749000000000001</v>
      </c>
      <c r="G726" s="27">
        <v>0.89283000000000001</v>
      </c>
      <c r="H726" s="27">
        <v>1.1551</v>
      </c>
      <c r="I726" s="162">
        <v>9.3574999999999999</v>
      </c>
      <c r="J726" s="162">
        <v>1.5008999999999999</v>
      </c>
      <c r="L726" s="101">
        <f t="shared" si="167"/>
        <v>8.5077425584297311E-4</v>
      </c>
      <c r="M726" s="101">
        <f t="shared" si="168"/>
        <v>-1.5131902613293284E-3</v>
      </c>
      <c r="N726" s="101">
        <f t="shared" si="169"/>
        <v>-4.0772123278522854E-3</v>
      </c>
      <c r="O726" s="101">
        <f t="shared" si="170"/>
        <v>-3.3719624103177724E-3</v>
      </c>
      <c r="P726" s="101">
        <f t="shared" si="171"/>
        <v>-9.9990009330718529E-4</v>
      </c>
      <c r="R726" s="104">
        <f t="shared" si="160"/>
        <v>3901.6579730979338</v>
      </c>
      <c r="S726" s="104">
        <f t="shared" si="161"/>
        <v>7674.8488847108165</v>
      </c>
      <c r="T726" s="104">
        <f t="shared" si="162"/>
        <v>-9755.7635600635786</v>
      </c>
      <c r="U726" s="104">
        <f t="shared" si="163"/>
        <v>-15420.089678597174</v>
      </c>
      <c r="V726" s="104">
        <f t="shared" si="164"/>
        <v>5538.349272195409</v>
      </c>
      <c r="W726" s="104">
        <f t="shared" si="172"/>
        <v>-8060.9971086565938</v>
      </c>
    </row>
    <row r="727" spans="1:23" ht="13.8">
      <c r="A727" s="4"/>
      <c r="B727" s="7">
        <f t="shared" si="165"/>
        <v>1</v>
      </c>
      <c r="C727" s="32">
        <f t="shared" si="159"/>
        <v>43027</v>
      </c>
      <c r="D727" s="31">
        <f t="shared" si="166"/>
        <v>719</v>
      </c>
      <c r="E727" s="115">
        <v>43027</v>
      </c>
      <c r="F727" s="27">
        <v>1.1834</v>
      </c>
      <c r="G727" s="27">
        <v>0.89815</v>
      </c>
      <c r="H727" s="27">
        <v>1.1540999999999999</v>
      </c>
      <c r="I727" s="162">
        <v>9.4190000000000005</v>
      </c>
      <c r="J727" s="162">
        <v>1.5033000000000001</v>
      </c>
      <c r="L727" s="101">
        <f t="shared" si="167"/>
        <v>-7.2086136690667863E-3</v>
      </c>
      <c r="M727" s="101">
        <f t="shared" si="168"/>
        <v>-5.9408990018001272E-3</v>
      </c>
      <c r="N727" s="101">
        <f t="shared" si="169"/>
        <v>8.6610086827551775E-4</v>
      </c>
      <c r="O727" s="101">
        <f t="shared" si="170"/>
        <v>-6.5507650442331389E-3</v>
      </c>
      <c r="P727" s="101">
        <f t="shared" si="171"/>
        <v>-1.5977634715197248E-3</v>
      </c>
      <c r="R727" s="104">
        <f t="shared" si="160"/>
        <v>-33058.763595320037</v>
      </c>
      <c r="S727" s="104">
        <f t="shared" si="161"/>
        <v>30132.035107131829</v>
      </c>
      <c r="T727" s="104">
        <f t="shared" si="162"/>
        <v>2072.3657760822507</v>
      </c>
      <c r="U727" s="104">
        <f t="shared" si="163"/>
        <v>-29956.853651869482</v>
      </c>
      <c r="V727" s="104">
        <f t="shared" si="164"/>
        <v>8849.8563195084462</v>
      </c>
      <c r="W727" s="104">
        <f t="shared" si="172"/>
        <v>-21961.360044466994</v>
      </c>
    </row>
    <row r="728" spans="1:23" ht="13.8">
      <c r="A728" s="4"/>
      <c r="B728" s="7">
        <f t="shared" si="165"/>
        <v>1</v>
      </c>
      <c r="C728" s="32">
        <f t="shared" si="159"/>
        <v>43028</v>
      </c>
      <c r="D728" s="31">
        <f t="shared" si="166"/>
        <v>720</v>
      </c>
      <c r="E728" s="115">
        <v>43028</v>
      </c>
      <c r="F728" s="27">
        <v>1.1818</v>
      </c>
      <c r="G728" s="27">
        <v>0.89622999999999997</v>
      </c>
      <c r="H728" s="27">
        <v>1.1597</v>
      </c>
      <c r="I728" s="162">
        <v>9.4145000000000003</v>
      </c>
      <c r="J728" s="162">
        <v>1.5055000000000001</v>
      </c>
      <c r="L728" s="101">
        <f t="shared" si="167"/>
        <v>1.3529513310195215E-3</v>
      </c>
      <c r="M728" s="101">
        <f t="shared" si="168"/>
        <v>2.1400157522339829E-3</v>
      </c>
      <c r="N728" s="101">
        <f t="shared" si="169"/>
        <v>-4.8405315362984964E-3</v>
      </c>
      <c r="O728" s="101">
        <f t="shared" si="170"/>
        <v>4.7787188633395051E-4</v>
      </c>
      <c r="P728" s="101">
        <f t="shared" si="171"/>
        <v>-1.4623772879998544E-3</v>
      </c>
      <c r="R728" s="104">
        <f t="shared" si="160"/>
        <v>6204.6463108541384</v>
      </c>
      <c r="S728" s="104">
        <f t="shared" si="161"/>
        <v>-10854.086184025477</v>
      </c>
      <c r="T728" s="104">
        <f t="shared" si="162"/>
        <v>-11582.198172650649</v>
      </c>
      <c r="U728" s="104">
        <f t="shared" si="163"/>
        <v>2185.3230983839694</v>
      </c>
      <c r="V728" s="104">
        <f t="shared" si="164"/>
        <v>8099.9654294270567</v>
      </c>
      <c r="W728" s="104">
        <f t="shared" si="172"/>
        <v>-5946.3495180109603</v>
      </c>
    </row>
    <row r="729" spans="1:23" ht="13.8">
      <c r="A729" s="4"/>
      <c r="B729" s="7">
        <f t="shared" si="165"/>
        <v>3</v>
      </c>
      <c r="C729" s="32">
        <f t="shared" si="159"/>
        <v>43031</v>
      </c>
      <c r="D729" s="31">
        <f t="shared" si="166"/>
        <v>721</v>
      </c>
      <c r="E729" s="115">
        <v>43031</v>
      </c>
      <c r="F729" s="27">
        <v>1.1739999999999999</v>
      </c>
      <c r="G729" s="27">
        <v>0.89090000000000003</v>
      </c>
      <c r="H729" s="27">
        <v>1.1580999999999999</v>
      </c>
      <c r="I729" s="162">
        <v>9.3882999999999992</v>
      </c>
      <c r="J729" s="162">
        <v>1.5018</v>
      </c>
      <c r="L729" s="101">
        <f t="shared" si="167"/>
        <v>6.6219785235324341E-3</v>
      </c>
      <c r="M729" s="101">
        <f t="shared" si="168"/>
        <v>5.9648887360126256E-3</v>
      </c>
      <c r="N729" s="101">
        <f t="shared" si="169"/>
        <v>1.3806197723257039E-3</v>
      </c>
      <c r="O729" s="101">
        <f t="shared" si="170"/>
        <v>2.7868207880287848E-3</v>
      </c>
      <c r="P729" s="101">
        <f t="shared" si="171"/>
        <v>2.4606802560050013E-3</v>
      </c>
      <c r="R729" s="104">
        <f t="shared" si="160"/>
        <v>30368.449828590332</v>
      </c>
      <c r="S729" s="104">
        <f t="shared" si="161"/>
        <v>-30253.710212748461</v>
      </c>
      <c r="T729" s="104">
        <f t="shared" si="162"/>
        <v>3303.4826205024533</v>
      </c>
      <c r="U729" s="104">
        <f t="shared" si="163"/>
        <v>12744.218719073131</v>
      </c>
      <c r="V729" s="104">
        <f t="shared" si="164"/>
        <v>-13629.468380061586</v>
      </c>
      <c r="W729" s="104">
        <f t="shared" si="172"/>
        <v>2532.9725753558687</v>
      </c>
    </row>
    <row r="730" spans="1:23" ht="13.8">
      <c r="A730" s="4"/>
      <c r="B730" s="7">
        <f t="shared" si="165"/>
        <v>1</v>
      </c>
      <c r="C730" s="32">
        <f t="shared" si="159"/>
        <v>43032</v>
      </c>
      <c r="D730" s="31">
        <f t="shared" si="166"/>
        <v>722</v>
      </c>
      <c r="E730" s="115">
        <v>43032</v>
      </c>
      <c r="F730" s="27">
        <v>1.1760999999999999</v>
      </c>
      <c r="G730" s="27">
        <v>0.89302999999999999</v>
      </c>
      <c r="H730" s="27">
        <v>1.1613</v>
      </c>
      <c r="I730" s="162">
        <v>9.3882999999999992</v>
      </c>
      <c r="J730" s="162">
        <v>1.5117</v>
      </c>
      <c r="L730" s="101">
        <f t="shared" si="167"/>
        <v>-1.7871584689491151E-3</v>
      </c>
      <c r="M730" s="101">
        <f t="shared" si="168"/>
        <v>-2.3879872104741141E-3</v>
      </c>
      <c r="N730" s="101">
        <f t="shared" si="169"/>
        <v>-2.7593360613802349E-3</v>
      </c>
      <c r="O730" s="101">
        <f t="shared" si="170"/>
        <v>0</v>
      </c>
      <c r="P730" s="101">
        <f t="shared" si="171"/>
        <v>-6.5704566888785572E-3</v>
      </c>
      <c r="R730" s="104">
        <f t="shared" si="160"/>
        <v>-8195.9239383141266</v>
      </c>
      <c r="S730" s="104">
        <f t="shared" si="161"/>
        <v>12111.788879020676</v>
      </c>
      <c r="T730" s="104">
        <f t="shared" si="162"/>
        <v>-6602.4106749826169</v>
      </c>
      <c r="U730" s="104">
        <f t="shared" si="163"/>
        <v>0</v>
      </c>
      <c r="V730" s="104">
        <f t="shared" si="164"/>
        <v>36393.11993709614</v>
      </c>
      <c r="W730" s="104">
        <f t="shared" si="172"/>
        <v>33706.574202820077</v>
      </c>
    </row>
    <row r="731" spans="1:23" ht="13.8">
      <c r="A731" s="4"/>
      <c r="B731" s="7">
        <f t="shared" si="165"/>
        <v>1</v>
      </c>
      <c r="C731" s="32">
        <f t="shared" si="159"/>
        <v>43033</v>
      </c>
      <c r="D731" s="31">
        <f t="shared" si="166"/>
        <v>723</v>
      </c>
      <c r="E731" s="115">
        <v>43033</v>
      </c>
      <c r="F731" s="27">
        <v>1.1785000000000001</v>
      </c>
      <c r="G731" s="27">
        <v>0.88883000000000001</v>
      </c>
      <c r="H731" s="27">
        <v>1.169</v>
      </c>
      <c r="I731" s="162">
        <v>9.4382999999999999</v>
      </c>
      <c r="J731" s="162">
        <v>1.5282</v>
      </c>
      <c r="L731" s="101">
        <f t="shared" si="167"/>
        <v>-2.0385635191950756E-3</v>
      </c>
      <c r="M731" s="101">
        <f t="shared" si="168"/>
        <v>4.7141838059469397E-3</v>
      </c>
      <c r="N731" s="101">
        <f t="shared" si="169"/>
        <v>-6.6086152203563642E-3</v>
      </c>
      <c r="O731" s="101">
        <f t="shared" si="170"/>
        <v>-5.3116460281244565E-3</v>
      </c>
      <c r="P731" s="101">
        <f t="shared" si="171"/>
        <v>-1.0855726858804154E-2</v>
      </c>
      <c r="R731" s="104">
        <f t="shared" si="160"/>
        <v>-9348.8696369323061</v>
      </c>
      <c r="S731" s="104">
        <f t="shared" si="161"/>
        <v>-23910.177887088161</v>
      </c>
      <c r="T731" s="104">
        <f t="shared" si="162"/>
        <v>-15812.786375831329</v>
      </c>
      <c r="U731" s="104">
        <f t="shared" si="163"/>
        <v>-24290.323594362017</v>
      </c>
      <c r="V731" s="104">
        <f t="shared" si="164"/>
        <v>60128.814218581589</v>
      </c>
      <c r="W731" s="104">
        <f t="shared" si="172"/>
        <v>-13233.343275632222</v>
      </c>
    </row>
    <row r="732" spans="1:23" ht="13.8">
      <c r="A732" s="4"/>
      <c r="B732" s="7">
        <f t="shared" si="165"/>
        <v>1</v>
      </c>
      <c r="C732" s="32">
        <f t="shared" si="159"/>
        <v>43034</v>
      </c>
      <c r="D732" s="31">
        <f t="shared" si="166"/>
        <v>724</v>
      </c>
      <c r="E732" s="115">
        <v>43034</v>
      </c>
      <c r="F732" s="27">
        <v>1.1753</v>
      </c>
      <c r="G732" s="27">
        <v>0.8901</v>
      </c>
      <c r="H732" s="27">
        <v>1.1677999999999999</v>
      </c>
      <c r="I732" s="162">
        <v>9.4864999999999995</v>
      </c>
      <c r="J732" s="162">
        <v>1.5247999999999999</v>
      </c>
      <c r="L732" s="101">
        <f t="shared" si="167"/>
        <v>2.7190092373774598E-3</v>
      </c>
      <c r="M732" s="101">
        <f t="shared" si="168"/>
        <v>-1.4278248337603781E-3</v>
      </c>
      <c r="N732" s="101">
        <f t="shared" si="169"/>
        <v>1.0270456226313205E-3</v>
      </c>
      <c r="O732" s="101">
        <f t="shared" si="170"/>
        <v>-5.0938561276094411E-3</v>
      </c>
      <c r="P732" s="101">
        <f t="shared" si="171"/>
        <v>2.2273183135287753E-3</v>
      </c>
      <c r="R732" s="104">
        <f t="shared" si="160"/>
        <v>12469.39948768117</v>
      </c>
      <c r="S732" s="104">
        <f t="shared" si="161"/>
        <v>7241.8783764319305</v>
      </c>
      <c r="T732" s="104">
        <f t="shared" si="162"/>
        <v>2457.4668803347267</v>
      </c>
      <c r="U732" s="104">
        <f t="shared" si="163"/>
        <v>-23294.363560300484</v>
      </c>
      <c r="V732" s="104">
        <f t="shared" si="164"/>
        <v>-12336.899299488199</v>
      </c>
      <c r="W732" s="104">
        <f t="shared" si="172"/>
        <v>-13462.518115340856</v>
      </c>
    </row>
    <row r="733" spans="1:23" ht="13.8">
      <c r="A733" s="4"/>
      <c r="B733" s="7">
        <f t="shared" si="165"/>
        <v>1</v>
      </c>
      <c r="C733" s="32">
        <f t="shared" si="159"/>
        <v>43035</v>
      </c>
      <c r="D733" s="31">
        <f t="shared" si="166"/>
        <v>725</v>
      </c>
      <c r="E733" s="115">
        <v>43035</v>
      </c>
      <c r="F733" s="27">
        <v>1.1605000000000001</v>
      </c>
      <c r="G733" s="27">
        <v>0.88632999999999995</v>
      </c>
      <c r="H733" s="27">
        <v>1.1632</v>
      </c>
      <c r="I733" s="162">
        <v>9.5348000000000006</v>
      </c>
      <c r="J733" s="162">
        <v>1.5196000000000001</v>
      </c>
      <c r="L733" s="101">
        <f t="shared" si="167"/>
        <v>1.267248742431672E-2</v>
      </c>
      <c r="M733" s="101">
        <f t="shared" si="168"/>
        <v>4.2444742093831651E-3</v>
      </c>
      <c r="N733" s="101">
        <f t="shared" si="169"/>
        <v>3.9468090701823095E-3</v>
      </c>
      <c r="O733" s="101">
        <f t="shared" si="170"/>
        <v>-5.0785281563863454E-3</v>
      </c>
      <c r="P733" s="101">
        <f t="shared" si="171"/>
        <v>3.4161115864671313E-3</v>
      </c>
      <c r="R733" s="104">
        <f t="shared" si="160"/>
        <v>58116.135106930677</v>
      </c>
      <c r="S733" s="104">
        <f t="shared" si="161"/>
        <v>-21527.826992126331</v>
      </c>
      <c r="T733" s="104">
        <f t="shared" si="162"/>
        <v>9443.7407250986726</v>
      </c>
      <c r="U733" s="104">
        <f t="shared" si="163"/>
        <v>-23224.268267978168</v>
      </c>
      <c r="V733" s="104">
        <f t="shared" si="164"/>
        <v>-18921.509504086156</v>
      </c>
      <c r="W733" s="104">
        <f t="shared" si="172"/>
        <v>3886.2710678386902</v>
      </c>
    </row>
    <row r="734" spans="1:23" ht="13.8">
      <c r="A734" s="4"/>
      <c r="B734" s="7">
        <f t="shared" si="165"/>
        <v>3</v>
      </c>
      <c r="C734" s="32">
        <f t="shared" si="159"/>
        <v>43038</v>
      </c>
      <c r="D734" s="31">
        <f t="shared" si="166"/>
        <v>726</v>
      </c>
      <c r="E734" s="115">
        <v>43038</v>
      </c>
      <c r="F734" s="27">
        <v>1.1612</v>
      </c>
      <c r="G734" s="27">
        <v>0.87980000000000003</v>
      </c>
      <c r="H734" s="27">
        <v>1.1603000000000001</v>
      </c>
      <c r="I734" s="162">
        <v>9.484</v>
      </c>
      <c r="J734" s="162">
        <v>1.5147999999999999</v>
      </c>
      <c r="L734" s="101">
        <f t="shared" si="167"/>
        <v>-6.0300643598307441E-4</v>
      </c>
      <c r="M734" s="101">
        <f t="shared" si="168"/>
        <v>7.3947328408832122E-3</v>
      </c>
      <c r="N734" s="101">
        <f t="shared" si="169"/>
        <v>2.4962354257551818E-3</v>
      </c>
      <c r="O734" s="101">
        <f t="shared" si="170"/>
        <v>5.3420952752785454E-3</v>
      </c>
      <c r="P734" s="101">
        <f t="shared" si="171"/>
        <v>3.1637252858308794E-3</v>
      </c>
      <c r="R734" s="104">
        <f t="shared" si="160"/>
        <v>-2765.3926439647371</v>
      </c>
      <c r="S734" s="104">
        <f t="shared" si="161"/>
        <v>-37505.830262699026</v>
      </c>
      <c r="T734" s="104">
        <f t="shared" si="162"/>
        <v>5972.8757409968457</v>
      </c>
      <c r="U734" s="104">
        <f t="shared" si="163"/>
        <v>24429.568954964234</v>
      </c>
      <c r="V734" s="104">
        <f t="shared" si="164"/>
        <v>-17523.566355768588</v>
      </c>
      <c r="W734" s="104">
        <f t="shared" si="172"/>
        <v>-27392.344566471274</v>
      </c>
    </row>
    <row r="735" spans="1:23" ht="13.8">
      <c r="A735" s="4"/>
      <c r="B735" s="7">
        <f t="shared" si="165"/>
        <v>1</v>
      </c>
      <c r="C735" s="32">
        <f t="shared" si="159"/>
        <v>43039</v>
      </c>
      <c r="D735" s="31">
        <f t="shared" si="166"/>
        <v>727</v>
      </c>
      <c r="E735" s="115">
        <v>43039</v>
      </c>
      <c r="F735" s="27">
        <v>1.1637999999999999</v>
      </c>
      <c r="G735" s="27">
        <v>0.87853000000000003</v>
      </c>
      <c r="H735" s="27">
        <v>1.1621999999999999</v>
      </c>
      <c r="I735" s="162">
        <v>9.5237999999999996</v>
      </c>
      <c r="J735" s="162">
        <v>1.5209999999999999</v>
      </c>
      <c r="L735" s="101">
        <f t="shared" si="167"/>
        <v>-2.236560072094624E-3</v>
      </c>
      <c r="M735" s="101">
        <f t="shared" si="168"/>
        <v>1.4445527527209342E-3</v>
      </c>
      <c r="N735" s="101">
        <f t="shared" si="169"/>
        <v>-1.6361682875052346E-3</v>
      </c>
      <c r="O735" s="101">
        <f t="shared" si="170"/>
        <v>-4.1877606209546414E-3</v>
      </c>
      <c r="P735" s="101">
        <f t="shared" si="171"/>
        <v>-4.0845962316531214E-3</v>
      </c>
      <c r="R735" s="104">
        <f t="shared" si="160"/>
        <v>-10256.88351248264</v>
      </c>
      <c r="S735" s="104">
        <f t="shared" si="161"/>
        <v>-7326.7218052187191</v>
      </c>
      <c r="T735" s="104">
        <f t="shared" si="162"/>
        <v>-3914.947192800083</v>
      </c>
      <c r="U735" s="104">
        <f t="shared" si="163"/>
        <v>-19150.760438498713</v>
      </c>
      <c r="V735" s="104">
        <f t="shared" si="164"/>
        <v>22624.180873876925</v>
      </c>
      <c r="W735" s="104">
        <f t="shared" si="172"/>
        <v>-18025.132075123234</v>
      </c>
    </row>
    <row r="736" spans="1:23" ht="13.8">
      <c r="A736" s="4"/>
      <c r="B736" s="7">
        <f t="shared" si="165"/>
        <v>1</v>
      </c>
      <c r="C736" s="32">
        <f t="shared" si="159"/>
        <v>43040</v>
      </c>
      <c r="D736" s="31">
        <f t="shared" si="166"/>
        <v>728</v>
      </c>
      <c r="E736" s="115">
        <v>43040</v>
      </c>
      <c r="F736" s="27">
        <v>1.1612</v>
      </c>
      <c r="G736" s="27">
        <v>0.87385000000000002</v>
      </c>
      <c r="H736" s="27">
        <v>1.1639999999999999</v>
      </c>
      <c r="I736" s="162">
        <v>9.4610000000000003</v>
      </c>
      <c r="J736" s="162">
        <v>1.5136000000000001</v>
      </c>
      <c r="L736" s="101">
        <f t="shared" si="167"/>
        <v>2.2365600720947055E-3</v>
      </c>
      <c r="M736" s="101">
        <f t="shared" si="168"/>
        <v>5.3413199495282995E-3</v>
      </c>
      <c r="N736" s="101">
        <f t="shared" si="169"/>
        <v>-1.5475886503779331E-3</v>
      </c>
      <c r="O736" s="101">
        <f t="shared" si="170"/>
        <v>6.6158431018063435E-3</v>
      </c>
      <c r="P736" s="101">
        <f t="shared" si="171"/>
        <v>4.8770939616789829E-3</v>
      </c>
      <c r="R736" s="104">
        <f t="shared" si="160"/>
        <v>10256.883512483015</v>
      </c>
      <c r="S736" s="104">
        <f t="shared" si="161"/>
        <v>-27090.990806078862</v>
      </c>
      <c r="T736" s="104">
        <f t="shared" si="162"/>
        <v>-3702.9979670639314</v>
      </c>
      <c r="U736" s="104">
        <f t="shared" si="163"/>
        <v>30254.457646747098</v>
      </c>
      <c r="V736" s="104">
        <f t="shared" si="164"/>
        <v>-27013.748647381308</v>
      </c>
      <c r="W736" s="104">
        <f t="shared" si="172"/>
        <v>-17296.39626129399</v>
      </c>
    </row>
    <row r="737" spans="1:23" ht="13.8">
      <c r="A737" s="4"/>
      <c r="B737" s="7">
        <f t="shared" si="165"/>
        <v>1</v>
      </c>
      <c r="C737" s="32">
        <f t="shared" si="159"/>
        <v>43041</v>
      </c>
      <c r="D737" s="31">
        <f t="shared" si="166"/>
        <v>729</v>
      </c>
      <c r="E737" s="115">
        <v>43041</v>
      </c>
      <c r="F737" s="27">
        <v>1.1645000000000001</v>
      </c>
      <c r="G737" s="27">
        <v>0.88690000000000002</v>
      </c>
      <c r="H737" s="27">
        <v>1.1647000000000001</v>
      </c>
      <c r="I737" s="162">
        <v>9.4838000000000005</v>
      </c>
      <c r="J737" s="162">
        <v>1.5117</v>
      </c>
      <c r="L737" s="101">
        <f t="shared" si="167"/>
        <v>-2.8378571739208834E-3</v>
      </c>
      <c r="M737" s="101">
        <f t="shared" si="168"/>
        <v>-1.4823500170036554E-2</v>
      </c>
      <c r="N737" s="101">
        <f t="shared" si="169"/>
        <v>-6.011938172231897E-4</v>
      </c>
      <c r="O737" s="101">
        <f t="shared" si="170"/>
        <v>-2.4069941100331839E-3</v>
      </c>
      <c r="P737" s="101">
        <f t="shared" si="171"/>
        <v>1.2560739429517782E-3</v>
      </c>
      <c r="R737" s="104">
        <f t="shared" si="160"/>
        <v>-13014.437135466404</v>
      </c>
      <c r="S737" s="104">
        <f t="shared" si="161"/>
        <v>75184.282277610648</v>
      </c>
      <c r="T737" s="104">
        <f t="shared" si="162"/>
        <v>-1438.5085354853284</v>
      </c>
      <c r="U737" s="104">
        <f t="shared" si="163"/>
        <v>-11007.259428217969</v>
      </c>
      <c r="V737" s="104">
        <f t="shared" si="164"/>
        <v>-6957.271285735771</v>
      </c>
      <c r="W737" s="104">
        <f t="shared" si="172"/>
        <v>42766.805892705175</v>
      </c>
    </row>
    <row r="738" spans="1:23" ht="13.8">
      <c r="A738" s="4"/>
      <c r="B738" s="7">
        <f t="shared" si="165"/>
        <v>1</v>
      </c>
      <c r="C738" s="32">
        <f t="shared" si="159"/>
        <v>43042</v>
      </c>
      <c r="D738" s="31">
        <f t="shared" si="166"/>
        <v>730</v>
      </c>
      <c r="E738" s="115">
        <v>43042</v>
      </c>
      <c r="F738" s="27">
        <v>1.1657</v>
      </c>
      <c r="G738" s="27">
        <v>0.88922999999999996</v>
      </c>
      <c r="H738" s="27">
        <v>1.1635</v>
      </c>
      <c r="I738" s="162">
        <v>9.4842999999999993</v>
      </c>
      <c r="J738" s="162">
        <v>1.5184</v>
      </c>
      <c r="L738" s="101">
        <f t="shared" si="167"/>
        <v>-1.0299546013908495E-3</v>
      </c>
      <c r="M738" s="101">
        <f t="shared" si="168"/>
        <v>-2.6236833301476912E-3</v>
      </c>
      <c r="N738" s="101">
        <f t="shared" si="169"/>
        <v>1.0308393662599052E-3</v>
      </c>
      <c r="O738" s="101">
        <f t="shared" si="170"/>
        <v>-5.2720093221203153E-5</v>
      </c>
      <c r="P738" s="101">
        <f t="shared" si="171"/>
        <v>-4.4223035010012802E-3</v>
      </c>
      <c r="R738" s="104">
        <f t="shared" si="160"/>
        <v>-4723.3805617023863</v>
      </c>
      <c r="S738" s="104">
        <f t="shared" si="161"/>
        <v>13307.231479621531</v>
      </c>
      <c r="T738" s="104">
        <f t="shared" si="162"/>
        <v>2466.544373207772</v>
      </c>
      <c r="U738" s="104">
        <f t="shared" si="163"/>
        <v>-241.09063696778981</v>
      </c>
      <c r="V738" s="104">
        <f t="shared" si="164"/>
        <v>24494.708561521493</v>
      </c>
      <c r="W738" s="104">
        <f t="shared" si="172"/>
        <v>35304.013215680621</v>
      </c>
    </row>
    <row r="739" spans="1:23" ht="13.8">
      <c r="A739" s="4"/>
      <c r="B739" s="7">
        <f t="shared" si="165"/>
        <v>3</v>
      </c>
      <c r="C739" s="32">
        <f t="shared" si="159"/>
        <v>43045</v>
      </c>
      <c r="D739" s="31">
        <f t="shared" si="166"/>
        <v>731</v>
      </c>
      <c r="E739" s="115">
        <v>43045</v>
      </c>
      <c r="F739" s="27">
        <v>1.159</v>
      </c>
      <c r="G739" s="27">
        <v>0.88390000000000002</v>
      </c>
      <c r="H739" s="27">
        <v>1.1593</v>
      </c>
      <c r="I739" s="162">
        <v>9.4380000000000006</v>
      </c>
      <c r="J739" s="162">
        <v>1.512</v>
      </c>
      <c r="L739" s="101">
        <f t="shared" si="167"/>
        <v>5.7642005860349919E-3</v>
      </c>
      <c r="M739" s="101">
        <f t="shared" si="168"/>
        <v>6.0119856456520918E-3</v>
      </c>
      <c r="N739" s="101">
        <f t="shared" si="169"/>
        <v>3.6163290659906593E-3</v>
      </c>
      <c r="O739" s="101">
        <f t="shared" si="170"/>
        <v>4.8937066213658367E-3</v>
      </c>
      <c r="P739" s="101">
        <f t="shared" si="171"/>
        <v>4.2238711161850222E-3</v>
      </c>
      <c r="R739" s="104">
        <f t="shared" si="160"/>
        <v>26434.672911858961</v>
      </c>
      <c r="S739" s="104">
        <f t="shared" si="161"/>
        <v>-30492.584116220612</v>
      </c>
      <c r="T739" s="104">
        <f t="shared" si="162"/>
        <v>8652.9835795366998</v>
      </c>
      <c r="U739" s="104">
        <f t="shared" si="163"/>
        <v>22379.073601563232</v>
      </c>
      <c r="V739" s="104">
        <f t="shared" si="164"/>
        <v>-23395.610900281954</v>
      </c>
      <c r="W739" s="104">
        <f t="shared" si="172"/>
        <v>3578.5350764563264</v>
      </c>
    </row>
    <row r="740" spans="1:23" ht="13.8">
      <c r="A740" s="4"/>
      <c r="B740" s="7">
        <f t="shared" si="165"/>
        <v>1</v>
      </c>
      <c r="C740" s="32">
        <f t="shared" si="159"/>
        <v>43046</v>
      </c>
      <c r="D740" s="31">
        <f t="shared" si="166"/>
        <v>732</v>
      </c>
      <c r="E740" s="115">
        <v>43046</v>
      </c>
      <c r="F740" s="27">
        <v>1.1561999999999999</v>
      </c>
      <c r="G740" s="27">
        <v>0.88038000000000005</v>
      </c>
      <c r="H740" s="27">
        <v>1.1556999999999999</v>
      </c>
      <c r="I740" s="162">
        <v>9.4542999999999999</v>
      </c>
      <c r="J740" s="162">
        <v>1.5112000000000001</v>
      </c>
      <c r="L740" s="101">
        <f t="shared" si="167"/>
        <v>2.4187986913760803E-3</v>
      </c>
      <c r="M740" s="101">
        <f t="shared" si="168"/>
        <v>3.9903016194717629E-3</v>
      </c>
      <c r="N740" s="101">
        <f t="shared" si="169"/>
        <v>3.1101536949600908E-3</v>
      </c>
      <c r="O740" s="101">
        <f t="shared" si="170"/>
        <v>-1.7255711633381932E-3</v>
      </c>
      <c r="P740" s="101">
        <f t="shared" si="171"/>
        <v>5.29240552178492E-4</v>
      </c>
      <c r="R740" s="104">
        <f t="shared" si="160"/>
        <v>11092.631370439791</v>
      </c>
      <c r="S740" s="104">
        <f t="shared" si="161"/>
        <v>-20238.672370887969</v>
      </c>
      <c r="T740" s="104">
        <f t="shared" si="162"/>
        <v>7441.8307519127111</v>
      </c>
      <c r="U740" s="104">
        <f t="shared" si="163"/>
        <v>-7891.0909576149816</v>
      </c>
      <c r="V740" s="104">
        <f t="shared" si="164"/>
        <v>-2931.4118946417188</v>
      </c>
      <c r="W740" s="104">
        <f t="shared" si="172"/>
        <v>-12526.713100792167</v>
      </c>
    </row>
    <row r="741" spans="1:23" ht="13.8">
      <c r="A741" s="4"/>
      <c r="B741" s="7">
        <f t="shared" si="165"/>
        <v>1</v>
      </c>
      <c r="C741" s="32">
        <f t="shared" si="159"/>
        <v>43047</v>
      </c>
      <c r="D741" s="31">
        <f t="shared" si="166"/>
        <v>733</v>
      </c>
      <c r="E741" s="115">
        <v>43047</v>
      </c>
      <c r="F741" s="27">
        <v>1.159</v>
      </c>
      <c r="G741" s="27">
        <v>0.88405</v>
      </c>
      <c r="H741" s="27">
        <v>1.1580999999999999</v>
      </c>
      <c r="I741" s="162">
        <v>9.4730000000000008</v>
      </c>
      <c r="J741" s="162">
        <v>1.5094000000000001</v>
      </c>
      <c r="L741" s="101">
        <f t="shared" si="167"/>
        <v>-2.4187986913760998E-3</v>
      </c>
      <c r="M741" s="101">
        <f t="shared" si="168"/>
        <v>-4.1599896766678444E-3</v>
      </c>
      <c r="N741" s="101">
        <f t="shared" si="169"/>
        <v>-2.0745102089363048E-3</v>
      </c>
      <c r="O741" s="101">
        <f t="shared" si="170"/>
        <v>-1.9759824258635018E-3</v>
      </c>
      <c r="P741" s="101">
        <f t="shared" si="171"/>
        <v>1.1918163365318261E-3</v>
      </c>
      <c r="R741" s="104">
        <f t="shared" si="160"/>
        <v>-11092.63137043988</v>
      </c>
      <c r="S741" s="104">
        <f t="shared" si="161"/>
        <v>21099.324352203261</v>
      </c>
      <c r="T741" s="104">
        <f t="shared" si="162"/>
        <v>-4963.7913049236486</v>
      </c>
      <c r="U741" s="104">
        <f t="shared" si="163"/>
        <v>-9036.2295015251148</v>
      </c>
      <c r="V741" s="104">
        <f t="shared" si="164"/>
        <v>-6601.3546595337684</v>
      </c>
      <c r="W741" s="104">
        <f t="shared" si="172"/>
        <v>-10594.682484219151</v>
      </c>
    </row>
    <row r="742" spans="1:23" ht="13.8">
      <c r="A742" s="4"/>
      <c r="B742" s="7">
        <f t="shared" si="165"/>
        <v>1</v>
      </c>
      <c r="C742" s="32">
        <f t="shared" si="159"/>
        <v>43048</v>
      </c>
      <c r="D742" s="31">
        <f t="shared" si="166"/>
        <v>734</v>
      </c>
      <c r="E742" s="115">
        <v>43048</v>
      </c>
      <c r="F742" s="27">
        <v>1.163</v>
      </c>
      <c r="G742" s="27">
        <v>0.88632999999999995</v>
      </c>
      <c r="H742" s="27">
        <v>1.1589</v>
      </c>
      <c r="I742" s="162">
        <v>9.4535</v>
      </c>
      <c r="J742" s="162">
        <v>1.5144</v>
      </c>
      <c r="L742" s="101">
        <f t="shared" si="167"/>
        <v>-3.445309178912693E-3</v>
      </c>
      <c r="M742" s="101">
        <f t="shared" si="168"/>
        <v>-2.5757196314043483E-3</v>
      </c>
      <c r="N742" s="101">
        <f t="shared" si="169"/>
        <v>-6.90548150013425E-4</v>
      </c>
      <c r="O742" s="101">
        <f t="shared" si="170"/>
        <v>2.0606035875510883E-3</v>
      </c>
      <c r="P742" s="101">
        <f t="shared" si="171"/>
        <v>-3.3071000443450397E-3</v>
      </c>
      <c r="R742" s="104">
        <f t="shared" si="160"/>
        <v>-15800.217196714591</v>
      </c>
      <c r="S742" s="104">
        <f t="shared" si="161"/>
        <v>13063.961251670444</v>
      </c>
      <c r="T742" s="104">
        <f t="shared" si="162"/>
        <v>-1652.3114168839429</v>
      </c>
      <c r="U742" s="104">
        <f t="shared" si="163"/>
        <v>9423.2047234128004</v>
      </c>
      <c r="V742" s="104">
        <f t="shared" si="164"/>
        <v>18317.705185020746</v>
      </c>
      <c r="W742" s="104">
        <f t="shared" si="172"/>
        <v>23352.342546505457</v>
      </c>
    </row>
    <row r="743" spans="1:23" ht="13.8">
      <c r="A743" s="4"/>
      <c r="B743" s="7">
        <f t="shared" si="165"/>
        <v>1</v>
      </c>
      <c r="C743" s="32">
        <f t="shared" si="159"/>
        <v>43049</v>
      </c>
      <c r="D743" s="31">
        <f t="shared" si="166"/>
        <v>735</v>
      </c>
      <c r="E743" s="115">
        <v>43049</v>
      </c>
      <c r="F743" s="27">
        <v>1.1654</v>
      </c>
      <c r="G743" s="27">
        <v>0.88370000000000004</v>
      </c>
      <c r="H743" s="27">
        <v>1.1591</v>
      </c>
      <c r="I743" s="162">
        <v>9.4559999999999995</v>
      </c>
      <c r="J743" s="162">
        <v>1.5197000000000001</v>
      </c>
      <c r="L743" s="101">
        <f t="shared" si="167"/>
        <v>-2.0615021903093418E-3</v>
      </c>
      <c r="M743" s="101">
        <f t="shared" si="168"/>
        <v>2.9717032315439229E-3</v>
      </c>
      <c r="N743" s="101">
        <f t="shared" si="169"/>
        <v>-1.7256255435401792E-4</v>
      </c>
      <c r="O743" s="101">
        <f t="shared" si="170"/>
        <v>-2.6441735789579923E-4</v>
      </c>
      <c r="P743" s="101">
        <f t="shared" si="171"/>
        <v>-3.4936260444464063E-3</v>
      </c>
      <c r="R743" s="104">
        <f t="shared" si="160"/>
        <v>-9454.0665777548402</v>
      </c>
      <c r="S743" s="104">
        <f t="shared" si="161"/>
        <v>-15072.376432207719</v>
      </c>
      <c r="T743" s="104">
        <f t="shared" si="162"/>
        <v>-412.89963441398925</v>
      </c>
      <c r="U743" s="104">
        <f t="shared" si="163"/>
        <v>-1209.1888565705281</v>
      </c>
      <c r="V743" s="104">
        <f t="shared" si="164"/>
        <v>19350.854540462955</v>
      </c>
      <c r="W743" s="104">
        <f t="shared" si="172"/>
        <v>-6797.6769604841211</v>
      </c>
    </row>
    <row r="744" spans="1:23" ht="13.8">
      <c r="A744" s="4"/>
      <c r="B744" s="7">
        <f t="shared" si="165"/>
        <v>3</v>
      </c>
      <c r="C744" s="32">
        <f t="shared" si="159"/>
        <v>43052</v>
      </c>
      <c r="D744" s="31">
        <f t="shared" si="166"/>
        <v>736</v>
      </c>
      <c r="E744" s="115">
        <v>43052</v>
      </c>
      <c r="F744" s="27">
        <v>1.1656</v>
      </c>
      <c r="G744" s="27">
        <v>0.89017999999999997</v>
      </c>
      <c r="H744" s="27">
        <v>1.1591</v>
      </c>
      <c r="I744" s="162">
        <v>9.4913000000000007</v>
      </c>
      <c r="J744" s="162">
        <v>1.5256000000000001</v>
      </c>
      <c r="L744" s="101">
        <f t="shared" si="167"/>
        <v>-1.7160017202124908E-4</v>
      </c>
      <c r="M744" s="101">
        <f t="shared" si="168"/>
        <v>-7.3060509440319747E-3</v>
      </c>
      <c r="N744" s="101">
        <f t="shared" si="169"/>
        <v>0</v>
      </c>
      <c r="O744" s="101">
        <f t="shared" si="170"/>
        <v>-3.7261288776974937E-3</v>
      </c>
      <c r="P744" s="101">
        <f t="shared" si="171"/>
        <v>-3.874828346649861E-3</v>
      </c>
      <c r="R744" s="104">
        <f t="shared" si="160"/>
        <v>-786.95984834225783</v>
      </c>
      <c r="S744" s="104">
        <f t="shared" si="161"/>
        <v>37056.038736453782</v>
      </c>
      <c r="T744" s="104">
        <f t="shared" si="162"/>
        <v>0</v>
      </c>
      <c r="U744" s="104">
        <f t="shared" si="163"/>
        <v>-17039.704022884183</v>
      </c>
      <c r="V744" s="104">
        <f t="shared" si="164"/>
        <v>21462.296980661944</v>
      </c>
      <c r="W744" s="104">
        <f t="shared" si="172"/>
        <v>40691.671845889286</v>
      </c>
    </row>
    <row r="745" spans="1:23" ht="13.8">
      <c r="A745" s="4"/>
      <c r="B745" s="7">
        <f t="shared" si="165"/>
        <v>1</v>
      </c>
      <c r="C745" s="32">
        <f t="shared" si="159"/>
        <v>43053</v>
      </c>
      <c r="D745" s="31">
        <f t="shared" si="166"/>
        <v>737</v>
      </c>
      <c r="E745" s="115">
        <v>43053</v>
      </c>
      <c r="F745" s="27">
        <v>1.1745000000000001</v>
      </c>
      <c r="G745" s="27">
        <v>0.89585000000000004</v>
      </c>
      <c r="H745" s="27">
        <v>1.1642999999999999</v>
      </c>
      <c r="I745" s="162">
        <v>9.5922999999999998</v>
      </c>
      <c r="J745" s="162">
        <v>1.5361</v>
      </c>
      <c r="L745" s="101">
        <f t="shared" si="167"/>
        <v>-7.6065492179725651E-3</v>
      </c>
      <c r="M745" s="101">
        <f t="shared" si="168"/>
        <v>-6.3492987779162572E-3</v>
      </c>
      <c r="N745" s="101">
        <f t="shared" si="169"/>
        <v>-4.4762061482709154E-3</v>
      </c>
      <c r="O745" s="101">
        <f t="shared" si="170"/>
        <v>-1.0585103758073587E-2</v>
      </c>
      <c r="P745" s="101">
        <f t="shared" si="171"/>
        <v>-6.8589614688905525E-3</v>
      </c>
      <c r="R745" s="104">
        <f t="shared" si="160"/>
        <v>-34883.699407028354</v>
      </c>
      <c r="S745" s="104">
        <f t="shared" si="161"/>
        <v>32203.424704555931</v>
      </c>
      <c r="T745" s="104">
        <f t="shared" si="162"/>
        <v>-10710.457370670452</v>
      </c>
      <c r="U745" s="104">
        <f t="shared" si="163"/>
        <v>-48406.01090549185</v>
      </c>
      <c r="V745" s="104">
        <f t="shared" si="164"/>
        <v>37991.119826384529</v>
      </c>
      <c r="W745" s="104">
        <f t="shared" si="172"/>
        <v>-23805.623152250198</v>
      </c>
    </row>
    <row r="746" spans="1:23" ht="13.8">
      <c r="A746" s="4"/>
      <c r="B746" s="7">
        <f t="shared" si="165"/>
        <v>1</v>
      </c>
      <c r="C746" s="32">
        <f t="shared" si="159"/>
        <v>43054</v>
      </c>
      <c r="D746" s="31">
        <f t="shared" si="166"/>
        <v>738</v>
      </c>
      <c r="E746" s="115">
        <v>43054</v>
      </c>
      <c r="F746" s="27">
        <v>1.1839999999999999</v>
      </c>
      <c r="G746" s="27">
        <v>0.89910000000000001</v>
      </c>
      <c r="H746" s="27">
        <v>1.1675</v>
      </c>
      <c r="I746" s="162">
        <v>9.7509999999999994</v>
      </c>
      <c r="J746" s="162">
        <v>1.5582</v>
      </c>
      <c r="L746" s="101">
        <f t="shared" si="167"/>
        <v>-8.0560113449833198E-3</v>
      </c>
      <c r="M746" s="101">
        <f t="shared" si="168"/>
        <v>-3.6212747448201928E-3</v>
      </c>
      <c r="N746" s="101">
        <f t="shared" si="169"/>
        <v>-2.7446625000821516E-3</v>
      </c>
      <c r="O746" s="101">
        <f t="shared" si="170"/>
        <v>-1.6409150553468498E-2</v>
      </c>
      <c r="P746" s="101">
        <f t="shared" si="171"/>
        <v>-1.4284572141657868E-2</v>
      </c>
      <c r="R746" s="104">
        <f t="shared" si="160"/>
        <v>-36944.936544157637</v>
      </c>
      <c r="S746" s="104">
        <f t="shared" si="161"/>
        <v>18366.980773520809</v>
      </c>
      <c r="T746" s="104">
        <f t="shared" si="162"/>
        <v>-6567.3004616561484</v>
      </c>
      <c r="U746" s="104">
        <f t="shared" si="163"/>
        <v>-75039.559251860454</v>
      </c>
      <c r="V746" s="104">
        <f t="shared" si="164"/>
        <v>79120.854427272177</v>
      </c>
      <c r="W746" s="104">
        <f t="shared" si="172"/>
        <v>-21063.96105688125</v>
      </c>
    </row>
    <row r="747" spans="1:23" ht="13.8">
      <c r="A747" s="4"/>
      <c r="B747" s="7">
        <f t="shared" si="165"/>
        <v>1</v>
      </c>
      <c r="C747" s="32">
        <f t="shared" si="159"/>
        <v>43055</v>
      </c>
      <c r="D747" s="31">
        <f t="shared" si="166"/>
        <v>739</v>
      </c>
      <c r="E747" s="115">
        <v>43055</v>
      </c>
      <c r="F747" s="27">
        <v>1.1771</v>
      </c>
      <c r="G747" s="27">
        <v>0.89183000000000001</v>
      </c>
      <c r="H747" s="27">
        <v>1.1686000000000001</v>
      </c>
      <c r="I747" s="162">
        <v>9.6553000000000004</v>
      </c>
      <c r="J747" s="162">
        <v>1.5507</v>
      </c>
      <c r="L747" s="101">
        <f t="shared" si="167"/>
        <v>5.8447500255158933E-3</v>
      </c>
      <c r="M747" s="101">
        <f t="shared" si="168"/>
        <v>8.1187315335991984E-3</v>
      </c>
      <c r="N747" s="101">
        <f t="shared" si="169"/>
        <v>-9.4174057728435687E-4</v>
      </c>
      <c r="O747" s="101">
        <f t="shared" si="170"/>
        <v>9.8628564717999287E-3</v>
      </c>
      <c r="P747" s="101">
        <f t="shared" si="171"/>
        <v>4.8248670266545432E-3</v>
      </c>
      <c r="R747" s="104">
        <f t="shared" si="160"/>
        <v>26804.073326388236</v>
      </c>
      <c r="S747" s="104">
        <f t="shared" si="161"/>
        <v>-41177.92669453963</v>
      </c>
      <c r="T747" s="104">
        <f t="shared" si="162"/>
        <v>-2253.3529451343352</v>
      </c>
      <c r="U747" s="104">
        <f t="shared" si="163"/>
        <v>45103.151451784681</v>
      </c>
      <c r="V747" s="104">
        <f t="shared" si="164"/>
        <v>-26724.468738800741</v>
      </c>
      <c r="W747" s="104">
        <f t="shared" si="172"/>
        <v>1751.476399698211</v>
      </c>
    </row>
    <row r="748" spans="1:23" ht="13.8">
      <c r="A748" s="4"/>
      <c r="B748" s="7">
        <f t="shared" si="165"/>
        <v>1</v>
      </c>
      <c r="C748" s="32">
        <f t="shared" si="159"/>
        <v>43056</v>
      </c>
      <c r="D748" s="31">
        <f t="shared" si="166"/>
        <v>740</v>
      </c>
      <c r="E748" s="115">
        <v>43056</v>
      </c>
      <c r="F748" s="27">
        <v>1.1795</v>
      </c>
      <c r="G748" s="27">
        <v>0.89385000000000003</v>
      </c>
      <c r="H748" s="27">
        <v>1.1696</v>
      </c>
      <c r="I748" s="162">
        <v>9.7163000000000004</v>
      </c>
      <c r="J748" s="162">
        <v>1.5631999999999999</v>
      </c>
      <c r="L748" s="101">
        <f t="shared" si="167"/>
        <v>-2.0368334292947725E-3</v>
      </c>
      <c r="M748" s="101">
        <f t="shared" si="168"/>
        <v>-2.2624444039695043E-3</v>
      </c>
      <c r="N748" s="101">
        <f t="shared" si="169"/>
        <v>-8.5535887517734386E-4</v>
      </c>
      <c r="O748" s="101">
        <f t="shared" si="170"/>
        <v>-6.2979001861380394E-3</v>
      </c>
      <c r="P748" s="101">
        <f t="shared" si="171"/>
        <v>-8.0285604184149612E-3</v>
      </c>
      <c r="R748" s="104">
        <f t="shared" si="160"/>
        <v>-9340.9354299351689</v>
      </c>
      <c r="S748" s="104">
        <f t="shared" si="161"/>
        <v>11475.040088661079</v>
      </c>
      <c r="T748" s="104">
        <f t="shared" si="162"/>
        <v>-2046.6628358370901</v>
      </c>
      <c r="U748" s="104">
        <f t="shared" si="163"/>
        <v>-28800.494738596568</v>
      </c>
      <c r="V748" s="104">
        <f t="shared" si="164"/>
        <v>44469.414542243692</v>
      </c>
      <c r="W748" s="104">
        <f t="shared" si="172"/>
        <v>15756.361626535945</v>
      </c>
    </row>
    <row r="749" spans="1:23" ht="13.8">
      <c r="A749" s="4"/>
      <c r="B749" s="7">
        <f t="shared" si="165"/>
        <v>3</v>
      </c>
      <c r="C749" s="32">
        <f t="shared" si="159"/>
        <v>43059</v>
      </c>
      <c r="D749" s="31">
        <f t="shared" si="166"/>
        <v>741</v>
      </c>
      <c r="E749" s="115">
        <v>43059</v>
      </c>
      <c r="F749" s="27">
        <v>1.1780999999999999</v>
      </c>
      <c r="G749" s="27">
        <v>0.88939999999999997</v>
      </c>
      <c r="H749" s="27">
        <v>1.1676</v>
      </c>
      <c r="I749" s="162">
        <v>9.7297999999999991</v>
      </c>
      <c r="J749" s="162">
        <v>1.5591999999999999</v>
      </c>
      <c r="L749" s="101">
        <f t="shared" si="167"/>
        <v>1.1876485956560474E-3</v>
      </c>
      <c r="M749" s="101">
        <f t="shared" si="168"/>
        <v>4.9908977845016748E-3</v>
      </c>
      <c r="N749" s="101">
        <f t="shared" si="169"/>
        <v>1.7114500155543898E-3</v>
      </c>
      <c r="O749" s="101">
        <f t="shared" si="170"/>
        <v>-1.388453434753154E-3</v>
      </c>
      <c r="P749" s="101">
        <f t="shared" si="171"/>
        <v>2.5621330951673365E-3</v>
      </c>
      <c r="R749" s="104">
        <f t="shared" si="160"/>
        <v>5446.5665605838913</v>
      </c>
      <c r="S749" s="104">
        <f t="shared" si="161"/>
        <v>-25313.661655103566</v>
      </c>
      <c r="T749" s="104">
        <f t="shared" si="162"/>
        <v>4095.0778017025223</v>
      </c>
      <c r="U749" s="104">
        <f t="shared" si="163"/>
        <v>-6349.4410296324231</v>
      </c>
      <c r="V749" s="104">
        <f t="shared" si="164"/>
        <v>-14191.405779305591</v>
      </c>
      <c r="W749" s="104">
        <f t="shared" si="172"/>
        <v>-36312.864101755171</v>
      </c>
    </row>
    <row r="750" spans="1:23" ht="13.8">
      <c r="A750" s="4"/>
      <c r="B750" s="7">
        <f t="shared" si="165"/>
        <v>1</v>
      </c>
      <c r="C750" s="32">
        <f t="shared" si="159"/>
        <v>43060</v>
      </c>
      <c r="D750" s="31">
        <f t="shared" si="166"/>
        <v>742</v>
      </c>
      <c r="E750" s="115">
        <v>43060</v>
      </c>
      <c r="F750" s="27">
        <v>1.1718</v>
      </c>
      <c r="G750" s="27">
        <v>0.88497999999999999</v>
      </c>
      <c r="H750" s="27">
        <v>1.1640999999999999</v>
      </c>
      <c r="I750" s="162">
        <v>9.6890000000000001</v>
      </c>
      <c r="J750" s="162">
        <v>1.5466</v>
      </c>
      <c r="L750" s="101">
        <f t="shared" si="167"/>
        <v>5.3619431413853731E-3</v>
      </c>
      <c r="M750" s="101">
        <f t="shared" si="168"/>
        <v>4.9820321940813161E-3</v>
      </c>
      <c r="N750" s="101">
        <f t="shared" si="169"/>
        <v>3.0021037257644124E-3</v>
      </c>
      <c r="O750" s="101">
        <f t="shared" si="170"/>
        <v>4.202119599206109E-3</v>
      </c>
      <c r="P750" s="101">
        <f t="shared" si="171"/>
        <v>8.1138960184158598E-3</v>
      </c>
      <c r="R750" s="104">
        <f t="shared" si="160"/>
        <v>24589.916849511839</v>
      </c>
      <c r="S750" s="104">
        <f t="shared" si="161"/>
        <v>-25268.695685860399</v>
      </c>
      <c r="T750" s="104">
        <f t="shared" si="162"/>
        <v>7183.293823398013</v>
      </c>
      <c r="U750" s="104">
        <f t="shared" si="163"/>
        <v>19216.424495622585</v>
      </c>
      <c r="V750" s="104">
        <f t="shared" si="164"/>
        <v>-44942.080122855994</v>
      </c>
      <c r="W750" s="104">
        <f t="shared" si="172"/>
        <v>-19221.140640183956</v>
      </c>
    </row>
    <row r="751" spans="1:23" ht="13.8">
      <c r="A751" s="4"/>
      <c r="B751" s="7">
        <f t="shared" si="165"/>
        <v>1</v>
      </c>
      <c r="C751" s="32">
        <f t="shared" si="159"/>
        <v>43061</v>
      </c>
      <c r="D751" s="31">
        <f t="shared" si="166"/>
        <v>743</v>
      </c>
      <c r="E751" s="115">
        <v>43061</v>
      </c>
      <c r="F751" s="27">
        <v>1.1749000000000001</v>
      </c>
      <c r="G751" s="27">
        <v>0.8881</v>
      </c>
      <c r="H751" s="27">
        <v>1.1609</v>
      </c>
      <c r="I751" s="162">
        <v>9.6722999999999999</v>
      </c>
      <c r="J751" s="162">
        <v>1.5503</v>
      </c>
      <c r="L751" s="101">
        <f t="shared" si="167"/>
        <v>-2.6420094628386965E-3</v>
      </c>
      <c r="M751" s="101">
        <f t="shared" si="168"/>
        <v>-3.519303381943709E-3</v>
      </c>
      <c r="N751" s="101">
        <f t="shared" si="169"/>
        <v>2.752689910204993E-3</v>
      </c>
      <c r="O751" s="101">
        <f t="shared" si="170"/>
        <v>1.7250912016771825E-3</v>
      </c>
      <c r="P751" s="101">
        <f t="shared" si="171"/>
        <v>-2.3894873973814672E-3</v>
      </c>
      <c r="R751" s="104">
        <f t="shared" si="160"/>
        <v>-12116.277866766304</v>
      </c>
      <c r="S751" s="104">
        <f t="shared" si="161"/>
        <v>17849.785533341626</v>
      </c>
      <c r="T751" s="104">
        <f t="shared" si="162"/>
        <v>6586.5080743240305</v>
      </c>
      <c r="U751" s="104">
        <f t="shared" si="163"/>
        <v>7888.8960779115696</v>
      </c>
      <c r="V751" s="104">
        <f t="shared" si="164"/>
        <v>13235.138067080979</v>
      </c>
      <c r="W751" s="104">
        <f t="shared" si="172"/>
        <v>33444.049885891902</v>
      </c>
    </row>
    <row r="752" spans="1:23" ht="13.8">
      <c r="A752" s="4"/>
      <c r="B752" s="7">
        <f t="shared" si="165"/>
        <v>1</v>
      </c>
      <c r="C752" s="32">
        <f t="shared" si="159"/>
        <v>43062</v>
      </c>
      <c r="D752" s="31">
        <f t="shared" si="166"/>
        <v>744</v>
      </c>
      <c r="E752" s="115">
        <v>43062</v>
      </c>
      <c r="F752" s="27">
        <v>1.1848000000000001</v>
      </c>
      <c r="G752" s="27">
        <v>0.89005000000000001</v>
      </c>
      <c r="H752" s="27">
        <v>1.1613</v>
      </c>
      <c r="I752" s="162">
        <v>9.6393000000000004</v>
      </c>
      <c r="J752" s="162">
        <v>1.5531999999999999</v>
      </c>
      <c r="L752" s="101">
        <f t="shared" si="167"/>
        <v>-8.3909463800621586E-3</v>
      </c>
      <c r="M752" s="101">
        <f t="shared" si="168"/>
        <v>-2.1932916589835661E-3</v>
      </c>
      <c r="N752" s="101">
        <f t="shared" si="169"/>
        <v>-3.4450090772198376E-4</v>
      </c>
      <c r="O752" s="101">
        <f t="shared" si="170"/>
        <v>3.4176383231513175E-3</v>
      </c>
      <c r="P752" s="101">
        <f t="shared" si="171"/>
        <v>-1.8688582851956691E-3</v>
      </c>
      <c r="R752" s="104">
        <f t="shared" si="160"/>
        <v>-38480.951463638681</v>
      </c>
      <c r="S752" s="104">
        <f t="shared" si="161"/>
        <v>11124.299748009025</v>
      </c>
      <c r="T752" s="104">
        <f t="shared" si="162"/>
        <v>-824.30570981161725</v>
      </c>
      <c r="U752" s="104">
        <f t="shared" si="163"/>
        <v>15628.967058098768</v>
      </c>
      <c r="V752" s="104">
        <f t="shared" si="164"/>
        <v>10351.424100197568</v>
      </c>
      <c r="W752" s="104">
        <f t="shared" si="172"/>
        <v>-2200.5662671449372</v>
      </c>
    </row>
    <row r="753" spans="1:23" ht="13.8">
      <c r="A753" s="4"/>
      <c r="B753" s="7">
        <f t="shared" si="165"/>
        <v>1</v>
      </c>
      <c r="C753" s="32">
        <f t="shared" si="159"/>
        <v>43063</v>
      </c>
      <c r="D753" s="31">
        <f t="shared" si="166"/>
        <v>745</v>
      </c>
      <c r="E753" s="115">
        <v>43063</v>
      </c>
      <c r="F753" s="27">
        <v>1.1877</v>
      </c>
      <c r="G753" s="27">
        <v>0.89119999999999999</v>
      </c>
      <c r="H753" s="27">
        <v>1.165</v>
      </c>
      <c r="I753" s="162">
        <v>9.6608000000000001</v>
      </c>
      <c r="J753" s="162">
        <v>1.5585</v>
      </c>
      <c r="L753" s="101">
        <f t="shared" si="167"/>
        <v>-2.4446798266055236E-3</v>
      </c>
      <c r="M753" s="101">
        <f t="shared" si="168"/>
        <v>-1.2912282495776515E-3</v>
      </c>
      <c r="N753" s="101">
        <f t="shared" si="169"/>
        <v>-3.1810197480888125E-3</v>
      </c>
      <c r="O753" s="101">
        <f t="shared" si="170"/>
        <v>-2.2279686523441139E-3</v>
      </c>
      <c r="P753" s="101">
        <f t="shared" si="171"/>
        <v>-3.4065013498795309E-3</v>
      </c>
      <c r="R753" s="104">
        <f t="shared" si="160"/>
        <v>-11211.322476720068</v>
      </c>
      <c r="S753" s="104">
        <f t="shared" si="161"/>
        <v>6549.0652064283577</v>
      </c>
      <c r="T753" s="104">
        <f t="shared" si="162"/>
        <v>-7611.3957397442109</v>
      </c>
      <c r="U753" s="104">
        <f t="shared" si="163"/>
        <v>-10188.570404915006</v>
      </c>
      <c r="V753" s="104">
        <f t="shared" si="164"/>
        <v>18868.279339225865</v>
      </c>
      <c r="W753" s="104">
        <f t="shared" si="172"/>
        <v>-3593.9440757250632</v>
      </c>
    </row>
    <row r="754" spans="1:23" ht="13.8">
      <c r="A754" s="4"/>
      <c r="B754" s="7">
        <f t="shared" si="165"/>
        <v>3</v>
      </c>
      <c r="C754" s="32">
        <f t="shared" si="159"/>
        <v>43066</v>
      </c>
      <c r="D754" s="31">
        <f t="shared" si="166"/>
        <v>746</v>
      </c>
      <c r="E754" s="115">
        <v>43066</v>
      </c>
      <c r="F754" s="27">
        <v>1.1952</v>
      </c>
      <c r="G754" s="27">
        <v>0.89375000000000004</v>
      </c>
      <c r="H754" s="27">
        <v>1.1718</v>
      </c>
      <c r="I754" s="162">
        <v>9.7532999999999994</v>
      </c>
      <c r="J754" s="162">
        <v>1.5656000000000001</v>
      </c>
      <c r="L754" s="101">
        <f t="shared" si="167"/>
        <v>-6.294871598358313E-3</v>
      </c>
      <c r="M754" s="101">
        <f t="shared" si="168"/>
        <v>-2.8572248351978412E-3</v>
      </c>
      <c r="N754" s="101">
        <f t="shared" si="169"/>
        <v>-5.8199411108872277E-3</v>
      </c>
      <c r="O754" s="101">
        <f t="shared" si="170"/>
        <v>-9.5292287526491434E-3</v>
      </c>
      <c r="P754" s="101">
        <f t="shared" si="171"/>
        <v>-4.5453168744747953E-3</v>
      </c>
      <c r="R754" s="104">
        <f t="shared" si="160"/>
        <v>-28868.334687710096</v>
      </c>
      <c r="S754" s="104">
        <f t="shared" si="161"/>
        <v>14491.745949066517</v>
      </c>
      <c r="T754" s="104">
        <f t="shared" si="162"/>
        <v>-13925.683738236403</v>
      </c>
      <c r="U754" s="104">
        <f t="shared" si="163"/>
        <v>-43577.461446217239</v>
      </c>
      <c r="V754" s="104">
        <f t="shared" si="164"/>
        <v>25176.067661303114</v>
      </c>
      <c r="W754" s="104">
        <f t="shared" si="172"/>
        <v>-46703.666261794118</v>
      </c>
    </row>
    <row r="755" spans="1:23" ht="13.8">
      <c r="A755" s="4"/>
      <c r="B755" s="7">
        <f t="shared" si="165"/>
        <v>1</v>
      </c>
      <c r="C755" s="32">
        <f t="shared" si="159"/>
        <v>43067</v>
      </c>
      <c r="D755" s="31">
        <f t="shared" si="166"/>
        <v>747</v>
      </c>
      <c r="E755" s="115">
        <v>43067</v>
      </c>
      <c r="F755" s="27">
        <v>1.1888000000000001</v>
      </c>
      <c r="G755" s="27">
        <v>0.89537999999999995</v>
      </c>
      <c r="H755" s="27">
        <v>1.1679999999999999</v>
      </c>
      <c r="I755" s="162">
        <v>9.7449999999999992</v>
      </c>
      <c r="J755" s="162">
        <v>1.5619000000000001</v>
      </c>
      <c r="L755" s="101">
        <f t="shared" si="167"/>
        <v>5.3691404150580102E-3</v>
      </c>
      <c r="M755" s="101">
        <f t="shared" si="168"/>
        <v>-1.8221151632140577E-3</v>
      </c>
      <c r="N755" s="101">
        <f t="shared" si="169"/>
        <v>3.248143722515836E-3</v>
      </c>
      <c r="O755" s="101">
        <f t="shared" si="170"/>
        <v>8.5135632350772121E-4</v>
      </c>
      <c r="P755" s="101">
        <f t="shared" si="171"/>
        <v>2.3661082181897553E-3</v>
      </c>
      <c r="R755" s="104">
        <f t="shared" si="160"/>
        <v>24622.923607787088</v>
      </c>
      <c r="S755" s="104">
        <f t="shared" si="161"/>
        <v>9241.7053463738375</v>
      </c>
      <c r="T755" s="104">
        <f t="shared" si="162"/>
        <v>7772.0068561308672</v>
      </c>
      <c r="U755" s="104">
        <f t="shared" si="163"/>
        <v>3893.2791233852076</v>
      </c>
      <c r="V755" s="104">
        <f t="shared" si="164"/>
        <v>-13105.643069603102</v>
      </c>
      <c r="W755" s="104">
        <f t="shared" si="172"/>
        <v>32424.271864073904</v>
      </c>
    </row>
    <row r="756" spans="1:23" ht="13.8">
      <c r="A756" s="4"/>
      <c r="B756" s="7">
        <f t="shared" si="165"/>
        <v>1</v>
      </c>
      <c r="C756" s="32">
        <f t="shared" si="159"/>
        <v>43068</v>
      </c>
      <c r="D756" s="31">
        <f t="shared" si="166"/>
        <v>748</v>
      </c>
      <c r="E756" s="115">
        <v>43068</v>
      </c>
      <c r="F756" s="27">
        <v>1.1827000000000001</v>
      </c>
      <c r="G756" s="27">
        <v>0.88292999999999999</v>
      </c>
      <c r="H756" s="27">
        <v>1.1664000000000001</v>
      </c>
      <c r="I756" s="162">
        <v>9.7409999999999997</v>
      </c>
      <c r="J756" s="162">
        <v>1.5627</v>
      </c>
      <c r="L756" s="101">
        <f t="shared" si="167"/>
        <v>5.144434706423587E-3</v>
      </c>
      <c r="M756" s="101">
        <f t="shared" si="168"/>
        <v>1.4002286908104226E-2</v>
      </c>
      <c r="N756" s="101">
        <f t="shared" si="169"/>
        <v>1.3708021337786216E-3</v>
      </c>
      <c r="O756" s="101">
        <f t="shared" si="170"/>
        <v>4.105511707054328E-4</v>
      </c>
      <c r="P756" s="101">
        <f t="shared" si="171"/>
        <v>-5.1206555557876433E-4</v>
      </c>
      <c r="R756" s="104">
        <f t="shared" si="160"/>
        <v>23592.421316876284</v>
      </c>
      <c r="S756" s="104">
        <f t="shared" si="161"/>
        <v>-71019.116899190762</v>
      </c>
      <c r="T756" s="104">
        <f t="shared" si="162"/>
        <v>3279.9914327295683</v>
      </c>
      <c r="U756" s="104">
        <f t="shared" si="163"/>
        <v>1877.4633580017355</v>
      </c>
      <c r="V756" s="104">
        <f t="shared" si="164"/>
        <v>2836.2812605366198</v>
      </c>
      <c r="W756" s="104">
        <f t="shared" si="172"/>
        <v>-39432.959531046559</v>
      </c>
    </row>
    <row r="757" spans="1:23" ht="13.8">
      <c r="A757" s="4"/>
      <c r="B757" s="7">
        <f t="shared" si="165"/>
        <v>1</v>
      </c>
      <c r="C757" s="32">
        <f t="shared" si="159"/>
        <v>43069</v>
      </c>
      <c r="D757" s="31">
        <f t="shared" si="166"/>
        <v>749</v>
      </c>
      <c r="E757" s="115">
        <v>43069</v>
      </c>
      <c r="F757" s="27">
        <v>1.1849000000000001</v>
      </c>
      <c r="G757" s="27">
        <v>0.87985000000000002</v>
      </c>
      <c r="H757" s="27">
        <v>1.1698999999999999</v>
      </c>
      <c r="I757" s="162">
        <v>9.8398000000000003</v>
      </c>
      <c r="J757" s="162">
        <v>1.5659000000000001</v>
      </c>
      <c r="L757" s="101">
        <f t="shared" si="167"/>
        <v>-1.8584225656230172E-3</v>
      </c>
      <c r="M757" s="101">
        <f t="shared" si="168"/>
        <v>3.4944838655568671E-3</v>
      </c>
      <c r="N757" s="101">
        <f t="shared" si="169"/>
        <v>-2.9961927991619779E-3</v>
      </c>
      <c r="O757" s="101">
        <f t="shared" si="170"/>
        <v>-1.0091603865531767E-2</v>
      </c>
      <c r="P757" s="101">
        <f t="shared" si="171"/>
        <v>-2.0456441321417013E-3</v>
      </c>
      <c r="R757" s="104">
        <f t="shared" si="160"/>
        <v>-8522.7416917590217</v>
      </c>
      <c r="S757" s="104">
        <f t="shared" si="161"/>
        <v>-17723.901801117976</v>
      </c>
      <c r="T757" s="104">
        <f t="shared" si="162"/>
        <v>-7169.1504338177565</v>
      </c>
      <c r="U757" s="104">
        <f t="shared" si="163"/>
        <v>-46149.220445406092</v>
      </c>
      <c r="V757" s="104">
        <f t="shared" si="164"/>
        <v>11330.623695558752</v>
      </c>
      <c r="W757" s="104">
        <f t="shared" si="172"/>
        <v>-68234.390676542098</v>
      </c>
    </row>
    <row r="758" spans="1:23" ht="13.8">
      <c r="A758" s="4"/>
      <c r="B758" s="7">
        <f t="shared" si="165"/>
        <v>1</v>
      </c>
      <c r="C758" s="32">
        <f t="shared" si="159"/>
        <v>43070</v>
      </c>
      <c r="D758" s="31">
        <f t="shared" si="166"/>
        <v>750</v>
      </c>
      <c r="E758" s="115">
        <v>43070</v>
      </c>
      <c r="F758" s="27">
        <v>1.1884999999999999</v>
      </c>
      <c r="G758" s="27">
        <v>0.88114999999999999</v>
      </c>
      <c r="H758" s="27">
        <v>1.1691</v>
      </c>
      <c r="I758" s="162">
        <v>9.8752999999999993</v>
      </c>
      <c r="J758" s="162">
        <v>1.5692999999999999</v>
      </c>
      <c r="L758" s="101">
        <f t="shared" si="167"/>
        <v>-3.0336249775542233E-3</v>
      </c>
      <c r="M758" s="101">
        <f t="shared" si="168"/>
        <v>-1.4764341126079011E-3</v>
      </c>
      <c r="N758" s="101">
        <f t="shared" si="169"/>
        <v>6.8405304078252135E-4</v>
      </c>
      <c r="O758" s="101">
        <f t="shared" si="170"/>
        <v>-3.6013044182154077E-3</v>
      </c>
      <c r="P758" s="101">
        <f t="shared" si="171"/>
        <v>-2.1689214932777054E-3</v>
      </c>
      <c r="R758" s="104">
        <f t="shared" si="160"/>
        <v>-13912.22994792648</v>
      </c>
      <c r="S758" s="104">
        <f t="shared" si="161"/>
        <v>7488.4229644348761</v>
      </c>
      <c r="T758" s="104">
        <f t="shared" si="162"/>
        <v>1636.770222347513</v>
      </c>
      <c r="U758" s="104">
        <f t="shared" si="163"/>
        <v>-16468.877861416153</v>
      </c>
      <c r="V758" s="104">
        <f t="shared" si="164"/>
        <v>12013.444997302551</v>
      </c>
      <c r="W758" s="104">
        <f t="shared" si="172"/>
        <v>-9242.4696252576941</v>
      </c>
    </row>
    <row r="759" spans="1:23" ht="13.8">
      <c r="A759" s="4"/>
      <c r="B759" s="7">
        <f t="shared" si="165"/>
        <v>3</v>
      </c>
      <c r="C759" s="32">
        <f t="shared" si="159"/>
        <v>43073</v>
      </c>
      <c r="D759" s="31">
        <f t="shared" si="166"/>
        <v>751</v>
      </c>
      <c r="E759" s="115">
        <v>43073</v>
      </c>
      <c r="F759" s="27">
        <v>1.1865000000000001</v>
      </c>
      <c r="G759" s="27">
        <v>0.87724999999999997</v>
      </c>
      <c r="H759" s="27">
        <v>1.1665000000000001</v>
      </c>
      <c r="I759" s="162">
        <v>9.8667999999999996</v>
      </c>
      <c r="J759" s="162">
        <v>1.5585</v>
      </c>
      <c r="L759" s="101">
        <f t="shared" si="167"/>
        <v>1.6842109244301288E-3</v>
      </c>
      <c r="M759" s="101">
        <f t="shared" si="168"/>
        <v>4.4358580470540022E-3</v>
      </c>
      <c r="N759" s="101">
        <f t="shared" si="169"/>
        <v>2.2264095512884528E-3</v>
      </c>
      <c r="O759" s="101">
        <f t="shared" si="170"/>
        <v>8.6110398845399303E-4</v>
      </c>
      <c r="P759" s="101">
        <f t="shared" si="171"/>
        <v>6.9058398372831451E-3</v>
      </c>
      <c r="R759" s="104">
        <f t="shared" si="160"/>
        <v>7723.8056235851809</v>
      </c>
      <c r="S759" s="104">
        <f t="shared" si="161"/>
        <v>-22498.519224714008</v>
      </c>
      <c r="T759" s="104">
        <f t="shared" si="162"/>
        <v>5327.2489690716693</v>
      </c>
      <c r="U759" s="104">
        <f t="shared" si="163"/>
        <v>3937.8555003841029</v>
      </c>
      <c r="V759" s="104">
        <f t="shared" si="164"/>
        <v>-38250.774545097571</v>
      </c>
      <c r="W759" s="104">
        <f t="shared" si="172"/>
        <v>-43760.383676770623</v>
      </c>
    </row>
    <row r="760" spans="1:23" ht="13.8">
      <c r="A760" s="4"/>
      <c r="B760" s="7">
        <f t="shared" si="165"/>
        <v>1</v>
      </c>
      <c r="C760" s="32">
        <f t="shared" si="159"/>
        <v>43074</v>
      </c>
      <c r="D760" s="31">
        <f t="shared" si="166"/>
        <v>752</v>
      </c>
      <c r="E760" s="115">
        <v>43074</v>
      </c>
      <c r="F760" s="27">
        <v>1.1847000000000001</v>
      </c>
      <c r="G760" s="27">
        <v>0.88183</v>
      </c>
      <c r="H760" s="27">
        <v>1.1673</v>
      </c>
      <c r="I760" s="162">
        <v>9.8228000000000009</v>
      </c>
      <c r="J760" s="162">
        <v>1.5511999999999999</v>
      </c>
      <c r="L760" s="101">
        <f t="shared" si="167"/>
        <v>1.5182189151048688E-3</v>
      </c>
      <c r="M760" s="101">
        <f t="shared" si="168"/>
        <v>-5.2072792018280781E-3</v>
      </c>
      <c r="N760" s="101">
        <f t="shared" si="169"/>
        <v>-6.8557719713281478E-4</v>
      </c>
      <c r="O760" s="101">
        <f t="shared" si="170"/>
        <v>4.4693719773575792E-3</v>
      </c>
      <c r="P760" s="101">
        <f t="shared" si="171"/>
        <v>4.694995278949887E-3</v>
      </c>
      <c r="R760" s="104">
        <f t="shared" si="160"/>
        <v>6962.564857063936</v>
      </c>
      <c r="S760" s="104">
        <f t="shared" si="161"/>
        <v>26411.140750680603</v>
      </c>
      <c r="T760" s="104">
        <f t="shared" si="162"/>
        <v>-1640.4171525994543</v>
      </c>
      <c r="U760" s="104">
        <f t="shared" si="163"/>
        <v>20438.57798858684</v>
      </c>
      <c r="V760" s="104">
        <f t="shared" si="164"/>
        <v>-26005.121771845457</v>
      </c>
      <c r="W760" s="104">
        <f t="shared" si="172"/>
        <v>26166.744671886467</v>
      </c>
    </row>
    <row r="761" spans="1:23" ht="13.8">
      <c r="A761" s="4"/>
      <c r="B761" s="7">
        <f t="shared" si="165"/>
        <v>1</v>
      </c>
      <c r="C761" s="32">
        <f t="shared" si="159"/>
        <v>43075</v>
      </c>
      <c r="D761" s="31">
        <f t="shared" si="166"/>
        <v>753</v>
      </c>
      <c r="E761" s="115">
        <v>43075</v>
      </c>
      <c r="F761" s="27">
        <v>1.1817</v>
      </c>
      <c r="G761" s="27">
        <v>0.88334999999999997</v>
      </c>
      <c r="H761" s="27">
        <v>1.1677999999999999</v>
      </c>
      <c r="I761" s="162">
        <v>9.7575000000000003</v>
      </c>
      <c r="J761" s="162">
        <v>1.5565</v>
      </c>
      <c r="L761" s="101">
        <f t="shared" si="167"/>
        <v>2.5354983157437226E-3</v>
      </c>
      <c r="M761" s="101">
        <f t="shared" si="168"/>
        <v>-1.7222043935369458E-3</v>
      </c>
      <c r="N761" s="101">
        <f t="shared" si="169"/>
        <v>-4.2824719081961947E-4</v>
      </c>
      <c r="O761" s="101">
        <f t="shared" si="170"/>
        <v>6.6699940341212747E-3</v>
      </c>
      <c r="P761" s="101">
        <f t="shared" si="171"/>
        <v>-3.4108859532208931E-3</v>
      </c>
      <c r="R761" s="104">
        <f t="shared" si="160"/>
        <v>11627.816840315578</v>
      </c>
      <c r="S761" s="104">
        <f t="shared" si="161"/>
        <v>8734.9613639262152</v>
      </c>
      <c r="T761" s="104">
        <f t="shared" si="162"/>
        <v>-1024.6899113783409</v>
      </c>
      <c r="U761" s="104">
        <f t="shared" si="163"/>
        <v>30502.091555690109</v>
      </c>
      <c r="V761" s="104">
        <f t="shared" si="164"/>
        <v>18892.56523027342</v>
      </c>
      <c r="W761" s="104">
        <f t="shared" si="172"/>
        <v>68732.745078826978</v>
      </c>
    </row>
    <row r="762" spans="1:23" ht="13.8">
      <c r="A762" s="4"/>
      <c r="B762" s="7">
        <f t="shared" si="165"/>
        <v>1</v>
      </c>
      <c r="C762" s="32">
        <f t="shared" si="159"/>
        <v>43076</v>
      </c>
      <c r="D762" s="31">
        <f t="shared" si="166"/>
        <v>754</v>
      </c>
      <c r="E762" s="115">
        <v>43076</v>
      </c>
      <c r="F762" s="27">
        <v>1.1786000000000001</v>
      </c>
      <c r="G762" s="27">
        <v>0.88068000000000002</v>
      </c>
      <c r="H762" s="27">
        <v>1.17</v>
      </c>
      <c r="I762" s="162">
        <v>9.7502999999999993</v>
      </c>
      <c r="J762" s="162">
        <v>1.5682</v>
      </c>
      <c r="L762" s="101">
        <f t="shared" si="167"/>
        <v>2.6267862411569012E-3</v>
      </c>
      <c r="M762" s="101">
        <f t="shared" si="168"/>
        <v>3.0271617137177602E-3</v>
      </c>
      <c r="N762" s="101">
        <f t="shared" si="169"/>
        <v>-1.882111942364607E-3</v>
      </c>
      <c r="O762" s="101">
        <f t="shared" si="170"/>
        <v>7.3816630547116709E-4</v>
      </c>
      <c r="P762" s="101">
        <f t="shared" si="171"/>
        <v>-7.4887539151587638E-3</v>
      </c>
      <c r="R762" s="104">
        <f t="shared" si="160"/>
        <v>12046.464042660682</v>
      </c>
      <c r="S762" s="104">
        <f t="shared" si="161"/>
        <v>-15353.659943565841</v>
      </c>
      <c r="T762" s="104">
        <f t="shared" si="162"/>
        <v>-4503.4297031455308</v>
      </c>
      <c r="U762" s="104">
        <f t="shared" si="163"/>
        <v>3375.6576269221996</v>
      </c>
      <c r="V762" s="104">
        <f t="shared" si="164"/>
        <v>41479.478873223961</v>
      </c>
      <c r="W762" s="104">
        <f t="shared" si="172"/>
        <v>37044.510896095468</v>
      </c>
    </row>
    <row r="763" spans="1:23" ht="13.8">
      <c r="A763" s="4"/>
      <c r="B763" s="7">
        <f t="shared" si="165"/>
        <v>1</v>
      </c>
      <c r="C763" s="32">
        <f t="shared" si="159"/>
        <v>43077</v>
      </c>
      <c r="D763" s="31">
        <f t="shared" si="166"/>
        <v>755</v>
      </c>
      <c r="E763" s="115">
        <v>43077</v>
      </c>
      <c r="F763" s="27">
        <v>1.1741999999999999</v>
      </c>
      <c r="G763" s="27">
        <v>0.87524999999999997</v>
      </c>
      <c r="H763" s="27">
        <v>1.1704000000000001</v>
      </c>
      <c r="I763" s="162">
        <v>9.7665000000000006</v>
      </c>
      <c r="J763" s="162">
        <v>1.5620000000000001</v>
      </c>
      <c r="L763" s="101">
        <f t="shared" si="167"/>
        <v>3.7402287737275182E-3</v>
      </c>
      <c r="M763" s="101">
        <f t="shared" si="168"/>
        <v>6.184776510196748E-3</v>
      </c>
      <c r="N763" s="101">
        <f t="shared" si="169"/>
        <v>-3.4182191411293478E-4</v>
      </c>
      <c r="O763" s="101">
        <f t="shared" si="170"/>
        <v>-1.6601085957275697E-3</v>
      </c>
      <c r="P763" s="101">
        <f t="shared" si="171"/>
        <v>3.9614133971903514E-3</v>
      </c>
      <c r="R763" s="104">
        <f t="shared" si="160"/>
        <v>17152.720966815101</v>
      </c>
      <c r="S763" s="104">
        <f t="shared" si="161"/>
        <v>-31368.973429533904</v>
      </c>
      <c r="T763" s="104">
        <f t="shared" si="162"/>
        <v>-817.89553881064558</v>
      </c>
      <c r="U763" s="104">
        <f t="shared" si="163"/>
        <v>-7591.7285862972312</v>
      </c>
      <c r="V763" s="104">
        <f t="shared" si="164"/>
        <v>-21941.883146173586</v>
      </c>
      <c r="W763" s="104">
        <f t="shared" si="172"/>
        <v>-44567.759734000269</v>
      </c>
    </row>
    <row r="764" spans="1:23" ht="13.8">
      <c r="A764" s="4"/>
      <c r="B764" s="7">
        <f t="shared" si="165"/>
        <v>3</v>
      </c>
      <c r="C764" s="32">
        <f t="shared" si="159"/>
        <v>43080</v>
      </c>
      <c r="D764" s="31">
        <f t="shared" si="166"/>
        <v>756</v>
      </c>
      <c r="E764" s="115">
        <v>43080</v>
      </c>
      <c r="F764" s="27">
        <v>1.1796</v>
      </c>
      <c r="G764" s="27">
        <v>0.88249999999999995</v>
      </c>
      <c r="H764" s="27">
        <v>1.1678999999999999</v>
      </c>
      <c r="I764" s="162">
        <v>9.8825000000000003</v>
      </c>
      <c r="J764" s="162">
        <v>1.5673999999999999</v>
      </c>
      <c r="L764" s="101">
        <f t="shared" si="167"/>
        <v>-4.5883333110356929E-3</v>
      </c>
      <c r="M764" s="101">
        <f t="shared" si="168"/>
        <v>-8.2492289726767767E-3</v>
      </c>
      <c r="N764" s="101">
        <f t="shared" si="169"/>
        <v>2.1383064213949289E-3</v>
      </c>
      <c r="O764" s="101">
        <f t="shared" si="170"/>
        <v>-1.1807353825814122E-2</v>
      </c>
      <c r="P764" s="101">
        <f t="shared" si="171"/>
        <v>-3.4511442191328483E-3</v>
      </c>
      <c r="R764" s="104">
        <f t="shared" si="160"/>
        <v>-21042.135588006593</v>
      </c>
      <c r="S764" s="104">
        <f t="shared" si="161"/>
        <v>41839.805210650557</v>
      </c>
      <c r="T764" s="104">
        <f t="shared" si="162"/>
        <v>5116.4399076275859</v>
      </c>
      <c r="U764" s="104">
        <f t="shared" si="163"/>
        <v>-53995.398733944647</v>
      </c>
      <c r="V764" s="104">
        <f t="shared" si="164"/>
        <v>19115.551845842048</v>
      </c>
      <c r="W764" s="104">
        <f t="shared" si="172"/>
        <v>-8965.7373578310508</v>
      </c>
    </row>
    <row r="765" spans="1:23" ht="13.8">
      <c r="A765" s="4"/>
      <c r="B765" s="7">
        <f t="shared" si="165"/>
        <v>1</v>
      </c>
      <c r="C765" s="32">
        <f t="shared" si="159"/>
        <v>43081</v>
      </c>
      <c r="D765" s="31">
        <f t="shared" si="166"/>
        <v>757</v>
      </c>
      <c r="E765" s="115">
        <v>43081</v>
      </c>
      <c r="F765" s="27">
        <v>1.1766000000000001</v>
      </c>
      <c r="G765" s="27">
        <v>0.88068000000000002</v>
      </c>
      <c r="H765" s="27">
        <v>1.1671</v>
      </c>
      <c r="I765" s="162">
        <v>9.8245000000000005</v>
      </c>
      <c r="J765" s="162">
        <v>1.5541</v>
      </c>
      <c r="L765" s="101">
        <f t="shared" si="167"/>
        <v>2.5464745107654568E-3</v>
      </c>
      <c r="M765" s="101">
        <f t="shared" si="168"/>
        <v>2.0644524624799268E-3</v>
      </c>
      <c r="N765" s="101">
        <f t="shared" si="169"/>
        <v>6.8522486621164875E-4</v>
      </c>
      <c r="O765" s="101">
        <f t="shared" si="170"/>
        <v>5.8862503135900879E-3</v>
      </c>
      <c r="P765" s="101">
        <f t="shared" si="171"/>
        <v>8.5215956971978462E-3</v>
      </c>
      <c r="R765" s="104">
        <f t="shared" si="160"/>
        <v>11678.153764037364</v>
      </c>
      <c r="S765" s="104">
        <f t="shared" si="161"/>
        <v>-10470.831781116138</v>
      </c>
      <c r="T765" s="104">
        <f t="shared" si="162"/>
        <v>1639.5741115985443</v>
      </c>
      <c r="U765" s="104">
        <f t="shared" si="163"/>
        <v>26918.006982668616</v>
      </c>
      <c r="V765" s="104">
        <f t="shared" si="164"/>
        <v>-47200.288952288342</v>
      </c>
      <c r="W765" s="104">
        <f t="shared" si="172"/>
        <v>-17435.385875099953</v>
      </c>
    </row>
    <row r="766" spans="1:23" ht="13.8">
      <c r="A766" s="4"/>
      <c r="B766" s="7">
        <f t="shared" ref="B766:B771" si="173">E766-E765</f>
        <v>1</v>
      </c>
      <c r="C766" s="32">
        <f t="shared" ref="C766:C771" si="174">E766</f>
        <v>43082</v>
      </c>
      <c r="D766" s="31">
        <f t="shared" si="166"/>
        <v>758</v>
      </c>
      <c r="E766" s="115">
        <v>43082</v>
      </c>
      <c r="F766" s="27">
        <v>1.1736</v>
      </c>
      <c r="G766" s="27">
        <v>0.87905</v>
      </c>
      <c r="H766" s="27">
        <v>1.1647000000000001</v>
      </c>
      <c r="I766" s="162">
        <v>9.8253000000000004</v>
      </c>
      <c r="J766" s="162">
        <v>1.5503</v>
      </c>
      <c r="L766" s="101">
        <f t="shared" si="167"/>
        <v>2.5529756015836565E-3</v>
      </c>
      <c r="M766" s="101">
        <f t="shared" si="168"/>
        <v>1.8525574561731096E-3</v>
      </c>
      <c r="N766" s="101">
        <f t="shared" si="169"/>
        <v>2.0584963097017833E-3</v>
      </c>
      <c r="O766" s="101">
        <f t="shared" si="170"/>
        <v>-8.1425765192680432E-5</v>
      </c>
      <c r="P766" s="101">
        <f t="shared" si="171"/>
        <v>2.44813934924976E-3</v>
      </c>
      <c r="R766" s="104">
        <f t="shared" si="160"/>
        <v>11707.967821821154</v>
      </c>
      <c r="S766" s="104">
        <f t="shared" si="161"/>
        <v>-9396.1076076992358</v>
      </c>
      <c r="T766" s="104">
        <f t="shared" si="162"/>
        <v>4925.4739934754689</v>
      </c>
      <c r="U766" s="104">
        <f t="shared" si="163"/>
        <v>-372.36257366854869</v>
      </c>
      <c r="V766" s="104">
        <f t="shared" si="164"/>
        <v>-13560.005518456248</v>
      </c>
      <c r="W766" s="104">
        <f t="shared" si="172"/>
        <v>-6695.03388452741</v>
      </c>
    </row>
    <row r="767" spans="1:23" ht="13.8">
      <c r="A767" s="4"/>
      <c r="B767" s="7">
        <f t="shared" si="173"/>
        <v>1</v>
      </c>
      <c r="C767" s="32">
        <f t="shared" si="174"/>
        <v>43083</v>
      </c>
      <c r="D767" s="31">
        <f t="shared" si="166"/>
        <v>759</v>
      </c>
      <c r="E767" s="115">
        <v>43083</v>
      </c>
      <c r="F767" s="27">
        <v>1.1845000000000001</v>
      </c>
      <c r="G767" s="27">
        <v>0.88163000000000002</v>
      </c>
      <c r="H767" s="27">
        <v>1.1686000000000001</v>
      </c>
      <c r="I767" s="162">
        <v>9.7782999999999998</v>
      </c>
      <c r="J767" s="162">
        <v>1.5451999999999999</v>
      </c>
      <c r="L767" s="101">
        <f t="shared" ref="L767:P771" si="175">LN(F766/F767)</f>
        <v>-9.2447967700682761E-3</v>
      </c>
      <c r="M767" s="101">
        <f t="shared" si="175"/>
        <v>-2.9306879689894581E-3</v>
      </c>
      <c r="N767" s="101">
        <f t="shared" si="175"/>
        <v>-3.3429080117305431E-3</v>
      </c>
      <c r="O767" s="101">
        <f t="shared" si="175"/>
        <v>4.795046833624847E-3</v>
      </c>
      <c r="P767" s="101">
        <f t="shared" si="175"/>
        <v>3.2951087801902953E-3</v>
      </c>
      <c r="R767" s="104">
        <f t="shared" si="160"/>
        <v>-42396.716614171193</v>
      </c>
      <c r="S767" s="104">
        <f t="shared" si="161"/>
        <v>14864.348433272728</v>
      </c>
      <c r="T767" s="104">
        <f t="shared" si="162"/>
        <v>-7998.7544290253982</v>
      </c>
      <c r="U767" s="104">
        <f t="shared" si="163"/>
        <v>21927.899303183654</v>
      </c>
      <c r="V767" s="104">
        <f t="shared" si="164"/>
        <v>-18251.286740269457</v>
      </c>
      <c r="W767" s="104">
        <f t="shared" si="172"/>
        <v>-31854.510047009666</v>
      </c>
    </row>
    <row r="768" spans="1:23" ht="13.8">
      <c r="A768" s="4"/>
      <c r="B768" s="7">
        <f t="shared" si="173"/>
        <v>1</v>
      </c>
      <c r="C768" s="32">
        <f t="shared" si="174"/>
        <v>43084</v>
      </c>
      <c r="D768" s="31">
        <f t="shared" si="166"/>
        <v>760</v>
      </c>
      <c r="E768" s="115">
        <v>43084</v>
      </c>
      <c r="F768" s="27">
        <v>1.1806000000000001</v>
      </c>
      <c r="G768" s="27">
        <v>0.88253000000000004</v>
      </c>
      <c r="H768" s="27">
        <v>1.1669</v>
      </c>
      <c r="I768" s="162">
        <v>9.7827999999999999</v>
      </c>
      <c r="J768" s="162">
        <v>1.5382</v>
      </c>
      <c r="L768" s="101">
        <f t="shared" si="175"/>
        <v>3.2979607922511531E-3</v>
      </c>
      <c r="M768" s="101">
        <f t="shared" si="175"/>
        <v>-1.0203157061471962E-3</v>
      </c>
      <c r="N768" s="101">
        <f t="shared" si="175"/>
        <v>1.4557913082751455E-3</v>
      </c>
      <c r="O768" s="101">
        <f t="shared" si="175"/>
        <v>-4.6009683293714526E-4</v>
      </c>
      <c r="P768" s="101">
        <f t="shared" si="175"/>
        <v>4.5404501691727953E-3</v>
      </c>
      <c r="R768" s="104">
        <f t="shared" ref="R768:R776" si="176">R$5*L768</f>
        <v>15124.476242292454</v>
      </c>
      <c r="S768" s="104">
        <f t="shared" ref="S768:S776" si="177">S$5*M768</f>
        <v>5175.0061175370347</v>
      </c>
      <c r="T768" s="104">
        <f t="shared" ref="T768:T776" si="178">T$5*N768</f>
        <v>3483.3495668863507</v>
      </c>
      <c r="U768" s="104">
        <f t="shared" ref="U768:U776" si="179">U$5*O768</f>
        <v>-2104.0372226630834</v>
      </c>
      <c r="V768" s="104">
        <f t="shared" ref="V768:V776" si="180">V$5*P768</f>
        <v>-25149.111454430313</v>
      </c>
      <c r="W768" s="104">
        <f t="shared" ref="W768:W776" si="181">SUM(R768:V768)</f>
        <v>-3470.3167503775549</v>
      </c>
    </row>
    <row r="769" spans="1:23" ht="13.8">
      <c r="A769" s="4"/>
      <c r="B769" s="7">
        <f t="shared" si="173"/>
        <v>3</v>
      </c>
      <c r="C769" s="32">
        <f t="shared" si="174"/>
        <v>43087</v>
      </c>
      <c r="D769" s="31">
        <f t="shared" si="166"/>
        <v>761</v>
      </c>
      <c r="E769" s="115">
        <v>43087</v>
      </c>
      <c r="F769" s="27">
        <v>1.1795</v>
      </c>
      <c r="G769" s="27">
        <v>0.88207999999999998</v>
      </c>
      <c r="H769" s="27">
        <v>1.1652</v>
      </c>
      <c r="I769" s="162">
        <v>9.8573000000000004</v>
      </c>
      <c r="J769" s="162">
        <v>1.5391999999999999</v>
      </c>
      <c r="L769" s="101">
        <f t="shared" si="175"/>
        <v>9.3216395885937001E-4</v>
      </c>
      <c r="M769" s="101">
        <f t="shared" si="175"/>
        <v>5.1002772256176511E-4</v>
      </c>
      <c r="N769" s="101">
        <f t="shared" si="175"/>
        <v>1.4579137267820659E-3</v>
      </c>
      <c r="O769" s="101">
        <f t="shared" si="175"/>
        <v>-7.5865558042402205E-3</v>
      </c>
      <c r="P769" s="101">
        <f t="shared" si="175"/>
        <v>-6.4989928848859218E-4</v>
      </c>
      <c r="R769" s="104">
        <f t="shared" si="176"/>
        <v>4274.9118433473986</v>
      </c>
      <c r="S769" s="104">
        <f t="shared" si="177"/>
        <v>-2586.8430412947523</v>
      </c>
      <c r="T769" s="104">
        <f t="shared" si="178"/>
        <v>3488.4279909329898</v>
      </c>
      <c r="U769" s="104">
        <f t="shared" si="179"/>
        <v>-34693.557228012352</v>
      </c>
      <c r="V769" s="104">
        <f t="shared" si="180"/>
        <v>3599.7288884093791</v>
      </c>
      <c r="W769" s="104">
        <f t="shared" si="181"/>
        <v>-25917.331546617337</v>
      </c>
    </row>
    <row r="770" spans="1:23" ht="13.8">
      <c r="A770" s="4"/>
      <c r="B770" s="7">
        <f t="shared" si="173"/>
        <v>1</v>
      </c>
      <c r="C770" s="32">
        <f t="shared" si="174"/>
        <v>43088</v>
      </c>
      <c r="D770" s="31">
        <f t="shared" si="166"/>
        <v>762</v>
      </c>
      <c r="E770" s="115">
        <v>43088</v>
      </c>
      <c r="F770" s="27">
        <v>1.1822999999999999</v>
      </c>
      <c r="G770" s="27">
        <v>0.88500000000000001</v>
      </c>
      <c r="H770" s="27">
        <v>1.1642999999999999</v>
      </c>
      <c r="I770" s="162">
        <v>9.8874999999999993</v>
      </c>
      <c r="J770" s="162">
        <v>1.5406</v>
      </c>
      <c r="L770" s="101">
        <f t="shared" si="175"/>
        <v>-2.3710740213378897E-3</v>
      </c>
      <c r="M770" s="101">
        <f t="shared" si="175"/>
        <v>-3.3048901665560615E-3</v>
      </c>
      <c r="N770" s="101">
        <f t="shared" si="175"/>
        <v>7.7269804230939941E-4</v>
      </c>
      <c r="O770" s="101">
        <f t="shared" si="175"/>
        <v>-3.059035649913399E-3</v>
      </c>
      <c r="P770" s="101">
        <f t="shared" si="175"/>
        <v>-9.0915000742343541E-4</v>
      </c>
      <c r="R770" s="104">
        <f t="shared" si="176"/>
        <v>-10873.76562774818</v>
      </c>
      <c r="S770" s="104">
        <f t="shared" si="177"/>
        <v>16762.289090204657</v>
      </c>
      <c r="T770" s="104">
        <f t="shared" si="178"/>
        <v>1848.8758489713882</v>
      </c>
      <c r="U770" s="104">
        <f t="shared" si="179"/>
        <v>-13989.065805524524</v>
      </c>
      <c r="V770" s="104">
        <f t="shared" si="180"/>
        <v>5035.6933814017993</v>
      </c>
      <c r="W770" s="104">
        <f t="shared" si="181"/>
        <v>-1215.97311269486</v>
      </c>
    </row>
    <row r="771" spans="1:23" ht="13.8">
      <c r="A771" s="4"/>
      <c r="B771" s="7">
        <f t="shared" si="173"/>
        <v>1</v>
      </c>
      <c r="C771" s="32">
        <f t="shared" si="174"/>
        <v>43089</v>
      </c>
      <c r="D771" s="31">
        <f t="shared" si="166"/>
        <v>763</v>
      </c>
      <c r="E771" s="115">
        <v>43089</v>
      </c>
      <c r="F771" s="27">
        <v>1.1845000000000001</v>
      </c>
      <c r="G771" s="27">
        <v>0.88319999999999999</v>
      </c>
      <c r="H771" s="27">
        <v>1.1701999999999999</v>
      </c>
      <c r="I771" s="162">
        <v>9.8682999999999996</v>
      </c>
      <c r="J771" s="162">
        <v>1.5427</v>
      </c>
      <c r="L771" s="101">
        <f t="shared" si="175"/>
        <v>-1.8590507297726532E-3</v>
      </c>
      <c r="M771" s="101">
        <f t="shared" si="175"/>
        <v>2.0359694850987584E-3</v>
      </c>
      <c r="N771" s="101">
        <f t="shared" si="175"/>
        <v>-5.0546263111654385E-3</v>
      </c>
      <c r="O771" s="101">
        <f t="shared" si="175"/>
        <v>1.9437335916499834E-3</v>
      </c>
      <c r="P771" s="101">
        <f t="shared" si="175"/>
        <v>-1.3621770990283513E-3</v>
      </c>
      <c r="R771" s="104">
        <f t="shared" si="176"/>
        <v>-8525.6224578917627</v>
      </c>
      <c r="S771" s="104">
        <f t="shared" si="177"/>
        <v>-10326.367100914546</v>
      </c>
      <c r="T771" s="104">
        <f t="shared" si="178"/>
        <v>-12094.474167888589</v>
      </c>
      <c r="U771" s="104">
        <f t="shared" si="179"/>
        <v>8888.7545729550166</v>
      </c>
      <c r="V771" s="104">
        <f t="shared" si="180"/>
        <v>7544.9663376391145</v>
      </c>
      <c r="W771" s="104">
        <f t="shared" si="181"/>
        <v>-14512.742816100767</v>
      </c>
    </row>
    <row r="772" spans="1:23" ht="13.8">
      <c r="A772" s="4"/>
      <c r="B772" s="7">
        <f t="shared" si="165"/>
        <v>1</v>
      </c>
      <c r="C772" s="32">
        <f t="shared" si="159"/>
        <v>43090</v>
      </c>
      <c r="D772" s="31">
        <f t="shared" si="166"/>
        <v>764</v>
      </c>
      <c r="E772" s="115">
        <v>43090</v>
      </c>
      <c r="F772" s="27">
        <v>1.1859</v>
      </c>
      <c r="G772" s="27">
        <v>0.88763000000000003</v>
      </c>
      <c r="H772" s="27">
        <v>1.1725000000000001</v>
      </c>
      <c r="I772" s="162">
        <v>9.9738000000000007</v>
      </c>
      <c r="J772" s="162">
        <v>1.5450999999999999</v>
      </c>
      <c r="L772" s="101">
        <f t="shared" si="167"/>
        <v>-1.1812353719092585E-3</v>
      </c>
      <c r="M772" s="101">
        <f t="shared" si="168"/>
        <v>-5.0033139729968043E-3</v>
      </c>
      <c r="N772" s="101">
        <f t="shared" si="169"/>
        <v>-1.9635469662988717E-3</v>
      </c>
      <c r="O772" s="101">
        <f t="shared" si="170"/>
        <v>-1.0634055285209524E-2</v>
      </c>
      <c r="P772" s="101">
        <f t="shared" si="171"/>
        <v>-1.5545051384786752E-3</v>
      </c>
      <c r="R772" s="104">
        <f t="shared" si="176"/>
        <v>-5417.1554619368972</v>
      </c>
      <c r="S772" s="104">
        <f t="shared" si="177"/>
        <v>25376.636135484168</v>
      </c>
      <c r="T772" s="104">
        <f t="shared" si="178"/>
        <v>-4698.2836315474624</v>
      </c>
      <c r="U772" s="104">
        <f t="shared" si="179"/>
        <v>-48629.867771757839</v>
      </c>
      <c r="V772" s="104">
        <f t="shared" si="180"/>
        <v>8610.2526241813757</v>
      </c>
      <c r="W772" s="104">
        <f t="shared" si="181"/>
        <v>-24758.418105576653</v>
      </c>
    </row>
    <row r="773" spans="1:23" ht="13.8">
      <c r="A773" s="4"/>
      <c r="B773" s="7">
        <f>E773-E772</f>
        <v>1</v>
      </c>
      <c r="C773" s="32">
        <f>E773</f>
        <v>43091</v>
      </c>
      <c r="D773" s="31">
        <f t="shared" si="166"/>
        <v>765</v>
      </c>
      <c r="E773" s="115">
        <v>43091</v>
      </c>
      <c r="F773" s="27">
        <v>1.1853</v>
      </c>
      <c r="G773" s="27">
        <v>0.88568000000000002</v>
      </c>
      <c r="H773" s="27">
        <v>1.1735</v>
      </c>
      <c r="I773" s="162">
        <v>9.8963000000000001</v>
      </c>
      <c r="J773" s="162">
        <v>1.5358000000000001</v>
      </c>
      <c r="L773" s="101">
        <f t="shared" ref="L773:P774" si="182">LN(F772/F773)</f>
        <v>5.0607288529472771E-4</v>
      </c>
      <c r="M773" s="101">
        <f t="shared" si="182"/>
        <v>2.1992779446162549E-3</v>
      </c>
      <c r="N773" s="101">
        <f t="shared" si="182"/>
        <v>-8.5251497064365819E-4</v>
      </c>
      <c r="O773" s="101">
        <f t="shared" si="182"/>
        <v>7.8007048777431988E-3</v>
      </c>
      <c r="P773" s="101">
        <f t="shared" si="182"/>
        <v>6.0372152599291965E-3</v>
      </c>
      <c r="R773" s="104">
        <f t="shared" si="176"/>
        <v>2320.8545560918888</v>
      </c>
      <c r="S773" s="104">
        <f t="shared" si="177"/>
        <v>-11154.661982544714</v>
      </c>
      <c r="T773" s="104">
        <f t="shared" si="178"/>
        <v>-2039.8580736645386</v>
      </c>
      <c r="U773" s="104">
        <f t="shared" si="179"/>
        <v>35672.867646153471</v>
      </c>
      <c r="V773" s="104">
        <f t="shared" si="180"/>
        <v>-33439.547575523371</v>
      </c>
      <c r="W773" s="104">
        <f t="shared" si="181"/>
        <v>-8640.3454294872645</v>
      </c>
    </row>
    <row r="774" spans="1:23" ht="13.8">
      <c r="A774" s="4"/>
      <c r="B774" s="7">
        <f>E774-E773</f>
        <v>5</v>
      </c>
      <c r="C774" s="32">
        <f>E774</f>
        <v>43096</v>
      </c>
      <c r="D774" s="31">
        <f t="shared" si="166"/>
        <v>766</v>
      </c>
      <c r="E774" s="115">
        <v>43096</v>
      </c>
      <c r="F774" s="27">
        <v>1.1895</v>
      </c>
      <c r="G774" s="27">
        <v>0.88593</v>
      </c>
      <c r="H774" s="27">
        <v>1.1772</v>
      </c>
      <c r="I774" s="162">
        <v>9.8605</v>
      </c>
      <c r="J774" s="162">
        <v>1.5316000000000001</v>
      </c>
      <c r="L774" s="101">
        <f t="shared" si="182"/>
        <v>-3.5371436575576598E-3</v>
      </c>
      <c r="M774" s="101">
        <f t="shared" si="182"/>
        <v>-2.8222916066111277E-4</v>
      </c>
      <c r="N774" s="101">
        <f t="shared" si="182"/>
        <v>-3.1480010682395088E-3</v>
      </c>
      <c r="O774" s="101">
        <f t="shared" si="182"/>
        <v>3.624072641601887E-3</v>
      </c>
      <c r="P774" s="101">
        <f t="shared" si="182"/>
        <v>2.7384772933037706E-3</v>
      </c>
      <c r="R774" s="104">
        <f t="shared" si="176"/>
        <v>-16221.37089682909</v>
      </c>
      <c r="S774" s="104">
        <f t="shared" si="177"/>
        <v>1431.4565816924671</v>
      </c>
      <c r="T774" s="104">
        <f t="shared" si="178"/>
        <v>-7532.3901820805204</v>
      </c>
      <c r="U774" s="104">
        <f t="shared" si="179"/>
        <v>16572.997659836074</v>
      </c>
      <c r="V774" s="104">
        <f t="shared" si="180"/>
        <v>-15168.159124906848</v>
      </c>
      <c r="W774" s="104">
        <f t="shared" si="181"/>
        <v>-20917.465962287915</v>
      </c>
    </row>
    <row r="775" spans="1:23" ht="13.8">
      <c r="A775" s="4"/>
      <c r="B775" s="7">
        <f>E775-E774</f>
        <v>1</v>
      </c>
      <c r="C775" s="32">
        <f>E775</f>
        <v>43097</v>
      </c>
      <c r="D775" s="31">
        <f t="shared" si="166"/>
        <v>767</v>
      </c>
      <c r="E775" s="115">
        <v>43097</v>
      </c>
      <c r="F775" s="27">
        <v>1.1934</v>
      </c>
      <c r="G775" s="27">
        <v>0.88768000000000002</v>
      </c>
      <c r="H775" s="27">
        <v>1.1704000000000001</v>
      </c>
      <c r="I775" s="162">
        <v>9.8670000000000009</v>
      </c>
      <c r="J775" s="162">
        <v>1.5329999999999999</v>
      </c>
      <c r="L775" s="101">
        <f t="shared" ref="L775:P776" si="183">LN(F774/F775)</f>
        <v>-3.2733253449691376E-3</v>
      </c>
      <c r="M775" s="101">
        <f t="shared" si="183"/>
        <v>-1.9733769745396363E-3</v>
      </c>
      <c r="N775" s="101">
        <f t="shared" si="183"/>
        <v>5.7931666534030675E-3</v>
      </c>
      <c r="O775" s="101">
        <f t="shared" si="183"/>
        <v>-6.5897860704302062E-4</v>
      </c>
      <c r="P775" s="101">
        <f t="shared" si="183"/>
        <v>-9.1365926867460225E-4</v>
      </c>
      <c r="R775" s="104">
        <f t="shared" si="176"/>
        <v>-15011.497871533607</v>
      </c>
      <c r="S775" s="104">
        <f t="shared" si="177"/>
        <v>10008.900043312742</v>
      </c>
      <c r="T775" s="104">
        <f t="shared" si="178"/>
        <v>13861.619064714228</v>
      </c>
      <c r="U775" s="104">
        <f t="shared" si="179"/>
        <v>-3013.5298026417822</v>
      </c>
      <c r="V775" s="104">
        <f t="shared" si="180"/>
        <v>5060.6697404757715</v>
      </c>
      <c r="W775" s="104">
        <f t="shared" si="181"/>
        <v>10906.161174327353</v>
      </c>
    </row>
    <row r="776" spans="1:23" ht="13.8">
      <c r="A776" s="4"/>
      <c r="B776" s="7">
        <f>E776-E775</f>
        <v>1</v>
      </c>
      <c r="C776" s="32">
        <f>E776</f>
        <v>43098</v>
      </c>
      <c r="D776" s="31">
        <f t="shared" si="166"/>
        <v>768</v>
      </c>
      <c r="E776" s="115">
        <v>43098</v>
      </c>
      <c r="F776" s="27">
        <v>1.1993</v>
      </c>
      <c r="G776" s="27">
        <v>0.88722999999999996</v>
      </c>
      <c r="H776" s="27">
        <v>1.1701999999999999</v>
      </c>
      <c r="I776" s="162">
        <v>9.8402999999999992</v>
      </c>
      <c r="J776" s="162">
        <v>1.5346</v>
      </c>
      <c r="L776" s="101">
        <f t="shared" si="183"/>
        <v>-4.9316771496938265E-3</v>
      </c>
      <c r="M776" s="101">
        <f t="shared" si="183"/>
        <v>5.0706797487414944E-4</v>
      </c>
      <c r="N776" s="101">
        <f t="shared" si="183"/>
        <v>1.7089635177904066E-4</v>
      </c>
      <c r="O776" s="101">
        <f t="shared" si="183"/>
        <v>2.7096574707334386E-3</v>
      </c>
      <c r="P776" s="101">
        <f t="shared" si="183"/>
        <v>-1.0431608717507751E-3</v>
      </c>
      <c r="R776" s="104">
        <f t="shared" si="176"/>
        <v>-22616.713352218831</v>
      </c>
      <c r="S776" s="104">
        <f t="shared" si="177"/>
        <v>-2571.8313029695487</v>
      </c>
      <c r="T776" s="104">
        <f t="shared" si="178"/>
        <v>408.91282257845995</v>
      </c>
      <c r="U776" s="104">
        <f t="shared" si="179"/>
        <v>12391.348453096425</v>
      </c>
      <c r="V776" s="104">
        <f t="shared" si="180"/>
        <v>5777.9665123690784</v>
      </c>
      <c r="W776" s="104">
        <f t="shared" si="181"/>
        <v>-6610.3168671444173</v>
      </c>
    </row>
    <row r="777" spans="1:23">
      <c r="A777" s="4"/>
      <c r="F777" s="9"/>
      <c r="G777" s="9"/>
      <c r="H777" s="9"/>
      <c r="I777" s="9"/>
      <c r="J777" s="9"/>
      <c r="K777" s="30" t="str">
        <f t="shared" ref="K777" si="184">form(L777)</f>
        <v>=SOMME.CARRES(L10:L776)/D775</v>
      </c>
      <c r="L777" s="158">
        <f>SUMSQ(L10:L776)/D775</f>
        <v>3.4717900222167792E-5</v>
      </c>
      <c r="M777" s="158">
        <f t="shared" ref="M777:P777" si="185">SUMSQ(M10:M776)/E775</f>
        <v>6.8244645968897723E-7</v>
      </c>
      <c r="N777" s="158">
        <f t="shared" si="185"/>
        <v>2.7697031782658508E-2</v>
      </c>
      <c r="O777" s="158">
        <f t="shared" si="185"/>
        <v>2.4268928614824225E-2</v>
      </c>
      <c r="P777" s="158">
        <f t="shared" si="185"/>
        <v>2.9079760108410336E-2</v>
      </c>
    </row>
    <row r="778" spans="1:23">
      <c r="A778" s="4"/>
      <c r="F778" s="9"/>
      <c r="G778" s="9"/>
      <c r="H778" s="9"/>
      <c r="I778" s="9"/>
      <c r="J778" s="9"/>
      <c r="L778" s="158">
        <f>L5*L5</f>
        <v>2.942294461722678E-11</v>
      </c>
      <c r="M778" s="158">
        <f t="shared" ref="M778:P778" si="186">M5*M5</f>
        <v>2.8203996882309508E-8</v>
      </c>
      <c r="N778" s="158">
        <f t="shared" si="186"/>
        <v>1.23721754477766E-9</v>
      </c>
      <c r="O778" s="158">
        <f t="shared" si="186"/>
        <v>1.216773219717684E-8</v>
      </c>
      <c r="P778" s="158">
        <f t="shared" si="186"/>
        <v>1.9032382099488503E-9</v>
      </c>
    </row>
    <row r="779" spans="1:23">
      <c r="F779" s="9"/>
      <c r="G779" s="9"/>
      <c r="H779" s="9"/>
      <c r="I779" s="9"/>
      <c r="J779" s="9"/>
      <c r="K779" s="62" t="s">
        <v>90</v>
      </c>
      <c r="L779" s="160">
        <f>SQRT(L777-L778)</f>
        <v>5.8921872678338368E-3</v>
      </c>
      <c r="M779" s="160">
        <f t="shared" ref="M779:P779" si="187">SQRT(M777-M778)</f>
        <v>8.08852559374493E-4</v>
      </c>
      <c r="N779" s="159">
        <f t="shared" si="187"/>
        <v>0.1664242486702012</v>
      </c>
      <c r="O779" s="160">
        <f t="shared" si="187"/>
        <v>0.15578484023515263</v>
      </c>
      <c r="P779" s="159">
        <f t="shared" si="187"/>
        <v>0.17052788102000249</v>
      </c>
    </row>
    <row r="780" spans="1:23">
      <c r="G780" s="9"/>
      <c r="H780" s="9"/>
      <c r="I780" s="9"/>
      <c r="J780" s="9"/>
      <c r="K780" s="62" t="s">
        <v>91</v>
      </c>
      <c r="L780" s="160">
        <f>SQRT(L777)</f>
        <v>5.8921897646094018E-3</v>
      </c>
      <c r="M780" s="160">
        <f t="shared" ref="M780:P780" si="188">SQRT(M777)</f>
        <v>8.2610317738704842E-4</v>
      </c>
      <c r="N780" s="159">
        <f t="shared" si="188"/>
        <v>0.16642425238726027</v>
      </c>
      <c r="O780" s="160">
        <f t="shared" si="188"/>
        <v>0.15578487928815243</v>
      </c>
      <c r="P780" s="159">
        <f t="shared" si="188"/>
        <v>0.17052788660043358</v>
      </c>
    </row>
    <row r="781" spans="1:23">
      <c r="F781" s="9"/>
      <c r="G781" s="9"/>
      <c r="H781" s="9"/>
      <c r="I781" s="9"/>
      <c r="J781" s="9"/>
      <c r="K781" s="30" t="str">
        <f>form(L781)</f>
        <v>=LN(F776/F9)</v>
      </c>
      <c r="L781" s="157">
        <f>LN(F776/F9)</f>
        <v>-4.1604320287587804E-3</v>
      </c>
      <c r="M781" s="156">
        <f t="shared" ref="M781:P781" si="189">LN(G776/G9)</f>
        <v>0.12881033002790035</v>
      </c>
      <c r="N781" s="156">
        <f t="shared" si="189"/>
        <v>-2.6978537250925923E-2</v>
      </c>
      <c r="O781" s="156">
        <f t="shared" si="189"/>
        <v>8.4605809531882972E-2</v>
      </c>
      <c r="P781" s="156">
        <f t="shared" si="189"/>
        <v>3.3461232841792359E-2</v>
      </c>
    </row>
    <row r="782" spans="1:23">
      <c r="F782" s="153"/>
      <c r="G782" s="153"/>
      <c r="H782" s="9"/>
      <c r="I782" s="9"/>
      <c r="J782" s="9"/>
      <c r="K782" s="30" t="str">
        <f>form(L782)</f>
        <v>=L781/$D$775</v>
      </c>
      <c r="L782" s="157">
        <f>L781/$D$775</f>
        <v>-5.4242920844312655E-6</v>
      </c>
      <c r="M782" s="156">
        <f t="shared" ref="M782:P782" si="190">M781/$D$775</f>
        <v>1.6794045635971363E-4</v>
      </c>
      <c r="N782" s="156">
        <f t="shared" si="190"/>
        <v>-3.5174103325848663E-5</v>
      </c>
      <c r="O782" s="156">
        <f t="shared" si="190"/>
        <v>1.1030744397898693E-4</v>
      </c>
      <c r="P782" s="156">
        <f t="shared" si="190"/>
        <v>4.3626118437799687E-5</v>
      </c>
    </row>
    <row r="783" spans="1:23">
      <c r="F783" s="153"/>
      <c r="G783" s="153"/>
      <c r="H783" s="17"/>
      <c r="I783" s="17"/>
      <c r="J783" s="17"/>
      <c r="K783" s="30" t="str">
        <f>form(L783)</f>
        <v>=L782*L782</v>
      </c>
      <c r="L783" s="161">
        <f>L782*L782</f>
        <v>2.9422944617223684E-11</v>
      </c>
      <c r="M783" s="161">
        <f t="shared" ref="M783:P783" si="191">M782*M782</f>
        <v>2.8203996882308879E-8</v>
      </c>
      <c r="N783" s="161">
        <f t="shared" si="191"/>
        <v>1.237217544777478E-9</v>
      </c>
      <c r="O783" s="161">
        <f t="shared" si="191"/>
        <v>1.216773219717734E-8</v>
      </c>
      <c r="P783" s="161">
        <f t="shared" si="191"/>
        <v>1.903238209948926E-9</v>
      </c>
    </row>
    <row r="784" spans="1:23">
      <c r="H784" s="17"/>
      <c r="I784" s="17"/>
      <c r="J784" s="17"/>
      <c r="K784" s="17"/>
      <c r="L784" s="17"/>
      <c r="M784" s="17"/>
    </row>
    <row r="785" spans="8:13">
      <c r="H785" s="17"/>
      <c r="I785" s="17"/>
      <c r="J785" s="17"/>
      <c r="K785" s="17"/>
      <c r="L785" s="17"/>
      <c r="M785" s="17"/>
    </row>
    <row r="786" spans="8:13">
      <c r="H786" s="17"/>
      <c r="I786" s="17"/>
      <c r="J786" s="17"/>
      <c r="K786" s="17"/>
      <c r="L786" s="17"/>
      <c r="M786" s="17"/>
    </row>
  </sheetData>
  <phoneticPr fontId="0" type="noConversion"/>
  <conditionalFormatting sqref="L10:P776">
    <cfRule type="cellIs" dxfId="2" priority="3" operator="equal">
      <formula>0</formula>
    </cfRule>
  </conditionalFormatting>
  <conditionalFormatting sqref="L781:P781">
    <cfRule type="cellIs" dxfId="1" priority="2" operator="equal">
      <formula>0</formula>
    </cfRule>
  </conditionalFormatting>
  <conditionalFormatting sqref="L782:P782">
    <cfRule type="cellIs" dxfId="0" priority="1" operator="equal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C2055"/>
  <sheetViews>
    <sheetView zoomScale="85" zoomScaleNormal="85" workbookViewId="0">
      <pane ySplit="3048" topLeftCell="A1999" activePane="bottomLeft"/>
      <selection activeCell="C5" sqref="C5"/>
      <selection pane="bottomLeft" activeCell="H2022" sqref="H2022"/>
    </sheetView>
  </sheetViews>
  <sheetFormatPr baseColWidth="10" defaultColWidth="9.33203125" defaultRowHeight="13.2"/>
  <cols>
    <col min="1" max="1" width="9.33203125" style="4" customWidth="1"/>
    <col min="2" max="6" width="8.44140625" style="4" customWidth="1"/>
    <col min="7" max="7" width="4.109375" style="4" customWidth="1"/>
    <col min="8" max="17" width="10" style="4" customWidth="1"/>
    <col min="18" max="18" width="13.77734375" style="6" customWidth="1"/>
    <col min="19" max="19" width="16" style="4" customWidth="1"/>
    <col min="20" max="20" width="15.6640625" style="4" customWidth="1"/>
    <col min="21" max="21" width="14" style="4" customWidth="1"/>
    <col min="22" max="28" width="13" style="4" customWidth="1"/>
    <col min="29" max="29" width="13.77734375" style="4" customWidth="1"/>
    <col min="30" max="30" width="11.44140625" style="4" customWidth="1"/>
    <col min="31" max="16384" width="9.33203125" style="4"/>
  </cols>
  <sheetData>
    <row r="1" spans="1:28" ht="22.8">
      <c r="A1" s="147" t="s">
        <v>65</v>
      </c>
      <c r="B1" s="149"/>
      <c r="C1" s="149"/>
      <c r="D1" s="149"/>
      <c r="E1" s="149"/>
      <c r="M1" s="4">
        <v>1</v>
      </c>
      <c r="N1" s="4">
        <v>2</v>
      </c>
      <c r="O1" s="4">
        <v>3</v>
      </c>
      <c r="P1" s="4">
        <v>4</v>
      </c>
      <c r="Q1" s="4">
        <v>5</v>
      </c>
      <c r="R1" s="126" t="e">
        <f>VarMonteC(market,MPos,1,0.05,2000)</f>
        <v>#VALUE!</v>
      </c>
      <c r="V1" s="42" t="s">
        <v>54</v>
      </c>
      <c r="AA1" s="129" t="e">
        <f>cent(VarMonteCV(market,MPos,1,2000),0.05)</f>
        <v>#VALUE!</v>
      </c>
    </row>
    <row r="2" spans="1:28">
      <c r="F2" s="5"/>
      <c r="G2" s="5"/>
      <c r="H2" s="36"/>
      <c r="I2" s="36"/>
      <c r="J2" s="36"/>
      <c r="K2" s="36"/>
      <c r="L2" s="36"/>
      <c r="M2" s="5"/>
      <c r="R2" s="81" t="s">
        <v>27</v>
      </c>
      <c r="S2" s="42" t="s">
        <v>57</v>
      </c>
    </row>
    <row r="3" spans="1:28">
      <c r="G3" s="19" t="s">
        <v>6</v>
      </c>
      <c r="H3" s="56">
        <f>MIN(H11:H2010)</f>
        <v>-3.3155912674131574</v>
      </c>
      <c r="I3" s="56">
        <f>MIN(I11:I2010)</f>
        <v>-3.414070554227429</v>
      </c>
      <c r="J3" s="56">
        <f>MIN(J11:J2010)</f>
        <v>-3.3415946002682837</v>
      </c>
      <c r="K3" s="56">
        <f>MIN(K11:K2010)</f>
        <v>-3.8142399564238132</v>
      </c>
      <c r="L3" s="56">
        <f>MIN(L11:L2010)</f>
        <v>-3.3168661199435689</v>
      </c>
      <c r="M3" s="130">
        <f>M9*M5</f>
        <v>-44494.621906703782</v>
      </c>
      <c r="N3" s="130">
        <f>N9*N6</f>
        <v>-51613.315503915437</v>
      </c>
      <c r="O3" s="130">
        <f>O9*O5</f>
        <v>-26004.795444160227</v>
      </c>
      <c r="P3" s="130">
        <f>P9*P5</f>
        <v>-39507.119372940841</v>
      </c>
      <c r="Q3" s="130">
        <f>Q9*Q6</f>
        <v>-59371.621064960877</v>
      </c>
      <c r="R3" s="132">
        <f>PERCENTILE(R11:R2010,$G5)</f>
        <v>-75304.898281382921</v>
      </c>
      <c r="S3" s="132">
        <f>PERCENTILE(S11:S2010,$G5)</f>
        <v>-57215.424803945207</v>
      </c>
      <c r="T3" s="81" t="s">
        <v>4</v>
      </c>
      <c r="V3" s="130">
        <f ca="1">V9*V5</f>
        <v>-43327.186189536638</v>
      </c>
      <c r="W3" s="130">
        <f ca="1">W9*W5</f>
        <v>51929.392881507483</v>
      </c>
      <c r="X3" s="130">
        <f ca="1">X9*X5</f>
        <v>-25611.261820268257</v>
      </c>
      <c r="Y3" s="130">
        <f ca="1">Y9*Y5</f>
        <v>-39909.423608709185</v>
      </c>
      <c r="Z3" s="130">
        <f ca="1">Z9*Z5</f>
        <v>61134.005526515852</v>
      </c>
      <c r="AA3" s="131">
        <f ca="1">PERCENTILE(AA11:AA2010,$G5)</f>
        <v>-73982.475298681078</v>
      </c>
      <c r="AB3" s="131">
        <f ca="1">PERCENTILE(AB11:AB2010,$G5)</f>
        <v>-57577.567338386849</v>
      </c>
    </row>
    <row r="4" spans="1:28">
      <c r="G4" s="19" t="s">
        <v>5</v>
      </c>
      <c r="H4" s="56">
        <f>MAX(H11:H2010)</f>
        <v>3.1166816724276751</v>
      </c>
      <c r="I4" s="56">
        <f>MAX(I11:I2010)</f>
        <v>3.1023358444766465</v>
      </c>
      <c r="J4" s="56">
        <f>MAX(J11:J2010)</f>
        <v>3.0234674904182941</v>
      </c>
      <c r="K4" s="56">
        <f>MAX(K11:K2010)</f>
        <v>3.1741752006399357</v>
      </c>
      <c r="L4" s="56">
        <f>MAX(L11:L2010)</f>
        <v>2.9964983886124386</v>
      </c>
      <c r="M4" s="91"/>
      <c r="N4" s="91"/>
      <c r="O4" s="91"/>
      <c r="P4" s="91"/>
      <c r="Q4" s="91"/>
      <c r="R4" s="72">
        <f>PERCENTILE(R11:R2010,$G6)</f>
        <v>73934.855472572381</v>
      </c>
      <c r="S4" s="72">
        <f>PERCENTILE(S11:S2010,$G6)</f>
        <v>57579.712106057494</v>
      </c>
      <c r="V4" s="5"/>
      <c r="AA4" s="72">
        <f ca="1">PERCENTILE(AA11:AA2010,$G6)</f>
        <v>76216.955630392884</v>
      </c>
      <c r="AB4" s="72">
        <f ca="1">PERCENTILE(AB11:AB2010,$G6)</f>
        <v>57172.792361150758</v>
      </c>
    </row>
    <row r="5" spans="1:28">
      <c r="G5" s="20">
        <v>0.05</v>
      </c>
      <c r="H5" s="56">
        <f t="shared" ref="H5:Q5" si="0">PERCENTILE(H11:H2010,$G5)</f>
        <v>-1.6466303791809072</v>
      </c>
      <c r="I5" s="56">
        <f t="shared" si="0"/>
        <v>-1.6490583345180523</v>
      </c>
      <c r="J5" s="56">
        <f t="shared" si="0"/>
        <v>-1.6452582327090584</v>
      </c>
      <c r="K5" s="56">
        <f t="shared" si="0"/>
        <v>-1.6566248273676045</v>
      </c>
      <c r="L5" s="56">
        <f t="shared" si="0"/>
        <v>-1.6488393952450375</v>
      </c>
      <c r="M5" s="90">
        <f t="shared" si="0"/>
        <v>-9.7022545550381548E-3</v>
      </c>
      <c r="N5" s="90">
        <f t="shared" si="0"/>
        <v>-1.0294424469596419E-2</v>
      </c>
      <c r="O5" s="90">
        <f t="shared" si="0"/>
        <v>-1.0868147010270106E-2</v>
      </c>
      <c r="P5" s="90">
        <f>PERCENTILE(P11:P2010,$G5)</f>
        <v>-8.6391534836788835E-3</v>
      </c>
      <c r="Q5" s="90">
        <f t="shared" si="0"/>
        <v>-1.0874438628857041E-2</v>
      </c>
      <c r="V5" s="79">
        <f ca="1">PERCENTILE(V11:V2010,$G5)</f>
        <v>-9.4476898903838712E-3</v>
      </c>
      <c r="W5" s="79">
        <f ca="1">PERCENTILE(W11:W2010,$G5)</f>
        <v>-1.0238514499168863E-2</v>
      </c>
      <c r="X5" s="79">
        <f ca="1">PERCENTILE(X11:X2010,$G5)</f>
        <v>-1.0703678065027826E-2</v>
      </c>
      <c r="Y5" s="79">
        <f ca="1">PERCENTILE(Y11:Y2010,$G5)</f>
        <v>-8.7271266919284659E-3</v>
      </c>
      <c r="Z5" s="79">
        <f ca="1">PERCENTILE(Z11:Z2010,$G5)</f>
        <v>-1.1037205280116615E-2</v>
      </c>
    </row>
    <row r="6" spans="1:28">
      <c r="G6" s="20">
        <f>1-G5</f>
        <v>0.95</v>
      </c>
      <c r="H6" s="56">
        <f t="shared" ref="H6:Q6" si="1">PERCENTILE(H11:H2010,$G6)</f>
        <v>1.6334350464830978</v>
      </c>
      <c r="I6" s="56">
        <f t="shared" si="1"/>
        <v>1.6365337718997883</v>
      </c>
      <c r="J6" s="56">
        <f t="shared" si="1"/>
        <v>1.6293047603740587</v>
      </c>
      <c r="K6" s="56">
        <f t="shared" si="1"/>
        <v>1.613614045557717</v>
      </c>
      <c r="L6" s="56">
        <f t="shared" si="1"/>
        <v>1.6313244495826047</v>
      </c>
      <c r="M6" s="90">
        <f t="shared" si="1"/>
        <v>9.6245051837212901E-3</v>
      </c>
      <c r="N6" s="90">
        <f t="shared" si="1"/>
        <v>1.0176195981008643E-2</v>
      </c>
      <c r="O6" s="90">
        <f t="shared" si="1"/>
        <v>1.0536587157171234E-2</v>
      </c>
      <c r="P6" s="90">
        <f t="shared" si="1"/>
        <v>8.5863256990753329E-3</v>
      </c>
      <c r="Q6" s="90">
        <f t="shared" si="1"/>
        <v>1.0719022316033996E-2</v>
      </c>
      <c r="V6" s="56">
        <f ca="1">PERCENTILE(V11:V2010,$G6)</f>
        <v>9.5920470959104213E-3</v>
      </c>
      <c r="W6" s="56">
        <f ca="1">PERCENTILE(W11:W2010,$G6)</f>
        <v>1.0196537321857338E-2</v>
      </c>
      <c r="X6" s="56">
        <f ca="1">PERCENTILE(X11:X2010,$G6)</f>
        <v>1.0798452704257033E-2</v>
      </c>
      <c r="Y6" s="56">
        <f ca="1">PERCENTILE(Y11:Y2010,$G6)</f>
        <v>8.6387219564989202E-3</v>
      </c>
      <c r="Z6" s="56">
        <f ca="1">PERCENTILE(Z11:Z2010,$G6)</f>
        <v>1.0817679771985757E-2</v>
      </c>
    </row>
    <row r="7" spans="1:28">
      <c r="G7" s="19"/>
      <c r="H7" s="40"/>
      <c r="I7" s="40"/>
      <c r="J7" s="40"/>
      <c r="K7" s="40"/>
      <c r="L7" s="40"/>
      <c r="M7" s="91"/>
      <c r="N7" s="91"/>
      <c r="O7" s="91"/>
      <c r="P7" s="91"/>
      <c r="Q7" s="91"/>
      <c r="R7" s="81"/>
      <c r="S7" s="42"/>
      <c r="V7" s="5"/>
      <c r="AA7" s="6"/>
      <c r="AB7" s="42" t="s">
        <v>49</v>
      </c>
    </row>
    <row r="8" spans="1:28">
      <c r="G8" s="19" t="s">
        <v>11</v>
      </c>
      <c r="H8" s="56">
        <f>STDEVP(H11:H2010)</f>
        <v>0.99662797549449578</v>
      </c>
      <c r="I8" s="56">
        <f>STDEVP(I11:I2010)</f>
        <v>0.998689676299364</v>
      </c>
      <c r="J8" s="56">
        <f>STDEVP(J11:J2010)</f>
        <v>0.99437773119439365</v>
      </c>
      <c r="K8" s="56">
        <f>STDEVP(K11:K2010)</f>
        <v>0.99716757031415726</v>
      </c>
      <c r="L8" s="56">
        <f>STDEVP(L11:L2010)</f>
        <v>0.99385086069481754</v>
      </c>
      <c r="M8" s="92">
        <f t="array" ref="M8">PERCENTILE(ABS(M11:M2010),0.9)</f>
        <v>9.674845899491448E-3</v>
      </c>
      <c r="N8" s="92">
        <f t="array" ref="N8">PERCENTILE(ABS(N11:N2010),0.9)</f>
        <v>1.0242001141763529E-2</v>
      </c>
      <c r="O8" s="92">
        <f t="array" ref="O8">PERCENTILE(ABS(O11:O2010),0.9)</f>
        <v>1.0771711352870569E-2</v>
      </c>
      <c r="P8" s="92">
        <f t="array" ref="P8">PERCENTILE(ABS(P11:P2010),0.9)</f>
        <v>8.5982840114681765E-3</v>
      </c>
      <c r="Q8" s="92">
        <f t="array" ref="Q8">PERCENTILE(ABS(Q11:Q2010),0.9)</f>
        <v>1.0737663407648975E-2</v>
      </c>
      <c r="R8" s="42" t="s">
        <v>28</v>
      </c>
      <c r="S8" s="42" t="s">
        <v>66</v>
      </c>
      <c r="V8" s="5"/>
      <c r="AA8" s="6"/>
      <c r="AB8" s="42" t="s">
        <v>66</v>
      </c>
    </row>
    <row r="9" spans="1:28">
      <c r="B9" s="140" t="str">
        <f>form(B11)</f>
        <v>=halton(B$10;$A11)</v>
      </c>
      <c r="G9" s="19" t="s">
        <v>4</v>
      </c>
      <c r="H9" s="56">
        <f>H8*ic</f>
        <v>1.6393071402134236</v>
      </c>
      <c r="I9" s="56">
        <f>I8*ic</f>
        <v>1.6426983362599998</v>
      </c>
      <c r="J9" s="56">
        <f>J8*ic</f>
        <v>1.6356058177148738</v>
      </c>
      <c r="K9" s="56">
        <f>K8*ic</f>
        <v>1.640194694709628</v>
      </c>
      <c r="L9" s="56">
        <f>L8*ic</f>
        <v>1.6347391928627124</v>
      </c>
      <c r="M9" s="46">
        <f>Parametrique!C7</f>
        <v>4586008.5049612271</v>
      </c>
      <c r="N9" s="46">
        <f>Parametrique!D7</f>
        <v>-5071965.5557183595</v>
      </c>
      <c r="O9" s="46">
        <f>Parametrique!E7</f>
        <v>2392753.375491369</v>
      </c>
      <c r="P9" s="46">
        <f>Parametrique!F7</f>
        <v>4573031.3100210363</v>
      </c>
      <c r="Q9" s="46">
        <f>Parametrique!G7</f>
        <v>-5538902.6456405576</v>
      </c>
      <c r="R9" s="61">
        <f>AVERAGEIF(R11:R2010,"&lt;"&amp;R3)</f>
        <v>-94249.474827517624</v>
      </c>
      <c r="S9" s="61">
        <f t="array" ref="S9">PERCENTILE(ABS(R11:R2010),0.9)</f>
        <v>74963.085552099161</v>
      </c>
      <c r="V9" s="46">
        <f>M9</f>
        <v>4586008.5049612271</v>
      </c>
      <c r="W9" s="46">
        <f>N9</f>
        <v>-5071965.5557183595</v>
      </c>
      <c r="X9" s="46">
        <f>O9</f>
        <v>2392753.375491369</v>
      </c>
      <c r="Y9" s="46">
        <f>P9</f>
        <v>4573031.3100210363</v>
      </c>
      <c r="Z9" s="46">
        <f>Q9</f>
        <v>-5538902.6456405576</v>
      </c>
      <c r="AA9" s="61">
        <f ca="1">AVERAGEIF(AA11:AA2010,"&lt;"&amp;AA3)</f>
        <v>-95310.346436337786</v>
      </c>
      <c r="AB9" s="61">
        <f t="array" aca="1" ref="AB9" ca="1">PERCENTILE(ABS(AA11:AA2010),0.9)</f>
        <v>75402.492062046615</v>
      </c>
    </row>
    <row r="10" spans="1:28" ht="22.8">
      <c r="B10" s="93">
        <v>3</v>
      </c>
      <c r="C10" s="94">
        <v>5</v>
      </c>
      <c r="D10" s="94">
        <v>7</v>
      </c>
      <c r="E10" s="94">
        <v>11</v>
      </c>
      <c r="F10" s="94">
        <v>13</v>
      </c>
      <c r="G10" s="21"/>
      <c r="H10" s="140" t="str">
        <f>form(H11)</f>
        <v>=LOI.NORMALE.STANDARD.INVERSE(B11)</v>
      </c>
      <c r="I10" s="21"/>
      <c r="J10" s="21"/>
      <c r="K10" s="21"/>
      <c r="L10" s="21"/>
      <c r="M10" s="140" t="str">
        <f>form(M11)</f>
        <v>=PRODUITMAT(H11:L11;TRANSPOSE(chol))</v>
      </c>
      <c r="T10" s="42" t="s">
        <v>64</v>
      </c>
      <c r="AA10" s="6"/>
    </row>
    <row r="11" spans="1:28" ht="13.8">
      <c r="A11" s="4">
        <v>1</v>
      </c>
      <c r="B11" s="120">
        <f>halton(B$10,$A11)</f>
        <v>0.33333333333333331</v>
      </c>
      <c r="C11" s="120">
        <f>halton(C$10,$A11)</f>
        <v>0.2</v>
      </c>
      <c r="D11" s="120">
        <f>halton(D$10,$A11)</f>
        <v>0.14285714285714285</v>
      </c>
      <c r="E11" s="120">
        <f>halton(E$10,$A11)</f>
        <v>9.0909090909090912E-2</v>
      </c>
      <c r="F11" s="120">
        <f>halton(F$10,$A11)</f>
        <v>7.6923076923076927E-2</v>
      </c>
      <c r="G11" s="22"/>
      <c r="H11" s="142">
        <f>NORMSINV(B11)</f>
        <v>-0.43072729929545767</v>
      </c>
      <c r="I11" s="142">
        <f>NORMSINV(C11)</f>
        <v>-0.84162123357291452</v>
      </c>
      <c r="J11" s="142">
        <f>NORMSINV(D11)</f>
        <v>-1.0675705238781419</v>
      </c>
      <c r="K11" s="142">
        <f>NORMSINV(E11)</f>
        <v>-1.3351777361189361</v>
      </c>
      <c r="L11" s="142">
        <f>NORMSINV(F11)</f>
        <v>-1.4260768722728474</v>
      </c>
      <c r="M11" s="141">
        <f t="array" ref="M11:Q11">MMULT(H11:L11,TRANSPOSE(chol))</f>
        <v>-2.5379259088171525E-3</v>
      </c>
      <c r="N11" s="141">
        <v>-5.8318838150209027E-3</v>
      </c>
      <c r="O11" s="141">
        <v>-7.7055257231352387E-3</v>
      </c>
      <c r="P11" s="141">
        <v>-8.9030235648928421E-3</v>
      </c>
      <c r="Q11" s="141">
        <v>-1.3668159910358246E-2</v>
      </c>
      <c r="R11" s="6">
        <f>SUMPRODUCT($M$9:$Q$9,M11:Q11)</f>
        <v>34495.542920384498</v>
      </c>
      <c r="S11" s="6">
        <f>P11*$P$9+Q11*$Q$9</f>
        <v>34992.80157241143</v>
      </c>
      <c r="T11" s="6">
        <f>-S11</f>
        <v>-34992.80157241143</v>
      </c>
      <c r="V11" s="23">
        <f t="array" aca="1" ref="V11:Z11" ca="1">MMULT(H11:L11,TRANSPOSE(racar))</f>
        <v>-5.9961943421692806E-3</v>
      </c>
      <c r="W11" s="23">
        <f ca="1"/>
        <v>-8.3878502824003779E-3</v>
      </c>
      <c r="X11" s="23">
        <f ca="1"/>
        <v>-8.8255231064024008E-3</v>
      </c>
      <c r="Y11" s="23">
        <f ca="1"/>
        <v>-9.5996328447563607E-3</v>
      </c>
      <c r="Z11" s="23">
        <f ca="1"/>
        <v>-1.2696657557566609E-2</v>
      </c>
      <c r="AA11" s="6">
        <f t="array" aca="1" ref="AA11" ca="1">SUMPRODUCT($V$9:$Z$9,V11:Z11)</f>
        <v>20353.117837567821</v>
      </c>
      <c r="AB11" s="6">
        <f ca="1">Y11*$Y$9+Z11*$Z$9</f>
        <v>26426.128572620721</v>
      </c>
    </row>
    <row r="12" spans="1:28" ht="13.8">
      <c r="A12" s="4">
        <v>2</v>
      </c>
      <c r="B12" s="120">
        <v>0.66666666666666663</v>
      </c>
      <c r="C12" s="120">
        <v>0.4</v>
      </c>
      <c r="D12" s="120">
        <v>0.2857142857142857</v>
      </c>
      <c r="E12" s="120">
        <v>0.18181818181818182</v>
      </c>
      <c r="F12" s="120">
        <v>0.15384615384615385</v>
      </c>
      <c r="H12" s="142">
        <v>0.4307272992954575</v>
      </c>
      <c r="I12" s="142">
        <v>-0.25334710313579978</v>
      </c>
      <c r="J12" s="142">
        <v>-0.56594882193286311</v>
      </c>
      <c r="K12" s="142">
        <v>-0.9084578685373853</v>
      </c>
      <c r="L12" s="142">
        <v>-1.020076232786199</v>
      </c>
      <c r="M12" s="141">
        <f t="array" ref="M12:Q12">MMULT(H12:L12,TRANSPOSE(chol))</f>
        <v>2.5379259088171516E-3</v>
      </c>
      <c r="N12" s="141">
        <v>-4.3897555489128036E-4</v>
      </c>
      <c r="O12" s="141">
        <v>-3.1389105751991574E-3</v>
      </c>
      <c r="P12" s="141">
        <v>-4.9159158960990499E-3</v>
      </c>
      <c r="Q12" s="141">
        <v>-6.8203058881603912E-3</v>
      </c>
      <c r="R12" s="6">
        <f t="shared" ref="R12:R75" si="2">SUMPRODUCT($M$9:$Q$9,M12:Q12)</f>
        <v>21651.152840552888</v>
      </c>
      <c r="S12" s="6">
        <f t="shared" ref="S12:S75" si="3">P12*$P$9+Q12*$Q$9</f>
        <v>15296.37301771839</v>
      </c>
      <c r="T12" s="6">
        <f t="shared" ref="T12:T75" si="4">-S12</f>
        <v>-15296.37301771839</v>
      </c>
      <c r="V12" s="23">
        <f t="array" aca="1" ref="V12:Z12" ca="1">MMULT(H12:L12,TRANSPOSE(racar))</f>
        <v>3.4562171196431471E-4</v>
      </c>
      <c r="W12" s="23">
        <f ca="1"/>
        <v>-3.0594620403273593E-3</v>
      </c>
      <c r="X12" s="23">
        <f ca="1"/>
        <v>-4.5087191081619278E-3</v>
      </c>
      <c r="Y12" s="23">
        <f ca="1"/>
        <v>-6.1356536307976923E-3</v>
      </c>
      <c r="Z12" s="23">
        <f ca="1"/>
        <v>-7.557744563919477E-3</v>
      </c>
      <c r="AA12" s="6">
        <f t="array" aca="1" ref="AA12" ca="1">SUMPRODUCT($V$9:$Z$9,V12:Z12)</f>
        <v>20117.332532025932</v>
      </c>
      <c r="AB12" s="6">
        <f ca="1">Y12*$Y$9+Z12*$Z$9</f>
        <v>13803.075199087034</v>
      </c>
    </row>
    <row r="13" spans="1:28" ht="13.8">
      <c r="A13" s="4">
        <v>3</v>
      </c>
      <c r="B13" s="120">
        <v>0.1111111111111111</v>
      </c>
      <c r="C13" s="120">
        <v>0.60000000000000009</v>
      </c>
      <c r="D13" s="120">
        <v>0.42857142857142855</v>
      </c>
      <c r="E13" s="120">
        <v>0.27272727272727271</v>
      </c>
      <c r="F13" s="120">
        <v>0.23076923076923078</v>
      </c>
      <c r="H13" s="142">
        <v>-1.2206403488473501</v>
      </c>
      <c r="I13" s="142">
        <v>0.25334710313580006</v>
      </c>
      <c r="J13" s="142">
        <v>-0.18001236979270516</v>
      </c>
      <c r="K13" s="142">
        <v>-0.60458534658323715</v>
      </c>
      <c r="L13" s="142">
        <v>-0.73631591737612934</v>
      </c>
      <c r="M13" s="141">
        <f t="array" ref="M13:Q13">MMULT(H13:L13,TRANSPOSE(chol))</f>
        <v>-7.1922415220826161E-3</v>
      </c>
      <c r="N13" s="141">
        <v>-1.4168222619037087E-3</v>
      </c>
      <c r="O13" s="141">
        <v>-2.7065039825156451E-3</v>
      </c>
      <c r="P13" s="141">
        <v>-3.6534697384354004E-3</v>
      </c>
      <c r="Q13" s="141">
        <v>-8.4571034335933042E-3</v>
      </c>
      <c r="R13" s="6">
        <f t="shared" si="2"/>
        <v>-2137.9625402943784</v>
      </c>
      <c r="S13" s="6">
        <f t="shared" si="3"/>
        <v>30135.641078706343</v>
      </c>
      <c r="T13" s="6">
        <f t="shared" si="4"/>
        <v>-30135.641078706343</v>
      </c>
      <c r="V13" s="23">
        <f t="array" aca="1" ref="V13:Z13" ca="1">MMULT(H13:L13,TRANSPOSE(racar))</f>
        <v>-7.7629721630669756E-3</v>
      </c>
      <c r="W13" s="23">
        <f ca="1"/>
        <v>-1.1189363150653066E-3</v>
      </c>
      <c r="X13" s="23">
        <f ca="1"/>
        <v>-2.4756816701047911E-3</v>
      </c>
      <c r="Y13" s="23">
        <f ca="1"/>
        <v>-3.9992146870200919E-3</v>
      </c>
      <c r="Z13" s="23">
        <f ca="1"/>
        <v>-6.7789747677539491E-3</v>
      </c>
      <c r="AA13" s="6">
        <f t="array" aca="1" ref="AA13" ca="1">SUMPRODUCT($V$9:$Z$9,V13:Z13)</f>
        <v>-16589.998290730022</v>
      </c>
      <c r="AB13" s="6">
        <f t="shared" ref="AB13:AB75" ca="1" si="5">Y13*$Y$9+Z13*$Z$9</f>
        <v>19259.547296604072</v>
      </c>
    </row>
    <row r="14" spans="1:28" ht="13.8">
      <c r="A14" s="4">
        <v>4</v>
      </c>
      <c r="B14" s="120">
        <v>0.44444444444444442</v>
      </c>
      <c r="C14" s="120">
        <v>0.8</v>
      </c>
      <c r="D14" s="120">
        <v>0.5714285714285714</v>
      </c>
      <c r="E14" s="120">
        <v>0.36363636363636365</v>
      </c>
      <c r="F14" s="120">
        <v>0.30769230769230771</v>
      </c>
      <c r="H14" s="142">
        <v>-0.13971029888186212</v>
      </c>
      <c r="I14" s="142">
        <v>0.84162123357291474</v>
      </c>
      <c r="J14" s="142">
        <v>0.18001236979270496</v>
      </c>
      <c r="K14" s="142">
        <v>-0.34875569551704472</v>
      </c>
      <c r="L14" s="142">
        <v>-0.50240222337335538</v>
      </c>
      <c r="M14" s="141">
        <f t="array" ref="M14:Q14">MMULT(H14:L14,TRANSPOSE(chol))</f>
        <v>-8.2319924425696875E-4</v>
      </c>
      <c r="N14" s="141">
        <v>4.4917149826212014E-3</v>
      </c>
      <c r="O14" s="141">
        <v>1.2452238001905186E-3</v>
      </c>
      <c r="P14" s="141">
        <v>-4.3224679721672477E-4</v>
      </c>
      <c r="Q14" s="141">
        <v>-2.3356767107910975E-3</v>
      </c>
      <c r="R14" s="6">
        <f t="shared" si="2"/>
        <v>-12617.101186817432</v>
      </c>
      <c r="S14" s="6">
        <f t="shared" si="3"/>
        <v>10960.40777543345</v>
      </c>
      <c r="T14" s="6">
        <f t="shared" si="4"/>
        <v>-10960.40777543345</v>
      </c>
      <c r="V14" s="23">
        <f t="array" aca="1" ref="V14:Z14" ca="1">MMULT(H14:L14,TRANSPOSE(racar))</f>
        <v>-5.2166315278758262E-4</v>
      </c>
      <c r="W14" s="23">
        <f ca="1"/>
        <v>4.0739808539188935E-3</v>
      </c>
      <c r="X14" s="23">
        <f ca="1"/>
        <v>8.6738982477356009E-4</v>
      </c>
      <c r="Y14" s="23">
        <f ca="1"/>
        <v>-1.6150937812884547E-3</v>
      </c>
      <c r="Z14" s="23">
        <f ca="1"/>
        <v>-2.7277675884146745E-3</v>
      </c>
      <c r="AA14" s="6">
        <f t="array" aca="1" ref="AA14" ca="1">SUMPRODUCT($V$9:$Z$9,V14:Z14)</f>
        <v>-13257.027608337405</v>
      </c>
      <c r="AB14" s="6">
        <f t="shared" ca="1" si="5"/>
        <v>7722.9646817102339</v>
      </c>
    </row>
    <row r="15" spans="1:28" ht="13.8">
      <c r="A15" s="4">
        <v>5</v>
      </c>
      <c r="B15" s="120">
        <v>0.77777777777777768</v>
      </c>
      <c r="C15" s="120">
        <v>0.04</v>
      </c>
      <c r="D15" s="120">
        <v>0.71428571428571419</v>
      </c>
      <c r="E15" s="120">
        <v>0.45454545454545459</v>
      </c>
      <c r="F15" s="120">
        <v>0.38461538461538464</v>
      </c>
      <c r="H15" s="142">
        <v>0.76470967378638721</v>
      </c>
      <c r="I15" s="142">
        <v>-1.7506860712521695</v>
      </c>
      <c r="J15" s="142">
        <v>0.56594882193286278</v>
      </c>
      <c r="K15" s="142">
        <v>-0.11418529432142825</v>
      </c>
      <c r="L15" s="142">
        <v>-0.29338123212119332</v>
      </c>
      <c r="M15" s="141">
        <f t="array" ref="M15:Q15">MMULT(H15:L15,TRANSPOSE(chol))</f>
        <v>4.5058126034735226E-3</v>
      </c>
      <c r="N15" s="141">
        <v>-8.2295545186244438E-3</v>
      </c>
      <c r="O15" s="141">
        <v>4.0801920991920147E-3</v>
      </c>
      <c r="P15" s="141">
        <v>-2.3619095539843737E-3</v>
      </c>
      <c r="Q15" s="141">
        <v>-1.7654837135999653E-3</v>
      </c>
      <c r="R15" s="6">
        <f t="shared" si="2"/>
        <v>71144.361466941336</v>
      </c>
      <c r="S15" s="6">
        <f t="shared" si="3"/>
        <v>-1022.2439297141973</v>
      </c>
      <c r="T15" s="6">
        <f t="shared" si="4"/>
        <v>1022.2439297141973</v>
      </c>
      <c r="V15" s="23">
        <f t="array" aca="1" ref="V15:Z15" ca="1">MMULT(H15:L15,TRANSPOSE(racar))</f>
        <v>2.3668761961407208E-3</v>
      </c>
      <c r="W15" s="23">
        <f ca="1"/>
        <v>-9.8515533134964656E-3</v>
      </c>
      <c r="X15" s="23">
        <f ca="1"/>
        <v>3.3764945079662414E-3</v>
      </c>
      <c r="Y15" s="23">
        <f ca="1"/>
        <v>-2.0244762513060609E-3</v>
      </c>
      <c r="Z15" s="23">
        <f ca="1"/>
        <v>-2.4930356657693852E-3</v>
      </c>
      <c r="AA15" s="6">
        <f t="array" aca="1" ref="AA15" ca="1">SUMPRODUCT($V$9:$Z$9,V15:Z15)</f>
        <v>73451.060634522757</v>
      </c>
      <c r="AB15" s="6">
        <f t="shared" ca="1" si="5"/>
        <v>4550.6885611896851</v>
      </c>
    </row>
    <row r="16" spans="1:28" ht="13.8">
      <c r="A16" s="4">
        <v>6</v>
      </c>
      <c r="B16" s="120">
        <v>0.22222222222222221</v>
      </c>
      <c r="C16" s="120">
        <v>0.24000000000000002</v>
      </c>
      <c r="D16" s="120">
        <v>0.8571428571428571</v>
      </c>
      <c r="E16" s="120">
        <v>0.54545454545454541</v>
      </c>
      <c r="F16" s="120">
        <v>0.46153846153846156</v>
      </c>
      <c r="H16" s="142">
        <v>-0.76470967378638721</v>
      </c>
      <c r="I16" s="142">
        <v>-0.7063025628400873</v>
      </c>
      <c r="J16" s="142">
        <v>1.0675705238781419</v>
      </c>
      <c r="K16" s="142">
        <v>0.11418529432142825</v>
      </c>
      <c r="L16" s="142">
        <v>-9.6558615289639077E-2</v>
      </c>
      <c r="M16" s="141">
        <f t="array" ref="M16:Q16">MMULT(H16:L16,TRANSPOSE(chol))</f>
        <v>-4.5058126034735226E-3</v>
      </c>
      <c r="N16" s="141">
        <v>-5.8415648748159528E-3</v>
      </c>
      <c r="O16" s="141">
        <v>5.5953262292248417E-3</v>
      </c>
      <c r="P16" s="141">
        <v>-4.811075964903951E-4</v>
      </c>
      <c r="Q16" s="141">
        <v>-2.7334213300440995E-3</v>
      </c>
      <c r="R16" s="6">
        <f t="shared" si="2"/>
        <v>35292.791171614866</v>
      </c>
      <c r="S16" s="6">
        <f t="shared" si="3"/>
        <v>12940.034534392051</v>
      </c>
      <c r="T16" s="6">
        <f t="shared" si="4"/>
        <v>-12940.034534392051</v>
      </c>
      <c r="V16" s="23">
        <f t="array" aca="1" ref="V16:Z16" ca="1">MMULT(H16:L16,TRANSPOSE(racar))</f>
        <v>-4.5555036499349546E-3</v>
      </c>
      <c r="W16" s="23">
        <f ca="1"/>
        <v>-4.7125977214000662E-3</v>
      </c>
      <c r="X16" s="23">
        <f ca="1"/>
        <v>6.2920223084442567E-3</v>
      </c>
      <c r="Y16" s="23">
        <f ca="1"/>
        <v>1.3723550128385138E-4</v>
      </c>
      <c r="Z16" s="23">
        <f ca="1"/>
        <v>-1.5354597666046377E-3</v>
      </c>
      <c r="AA16" s="6">
        <f t="array" aca="1" ref="AA16" ca="1">SUMPRODUCT($V$9:$Z$9,V16:Z16)</f>
        <v>27198.156862849879</v>
      </c>
      <c r="AB16" s="6">
        <f t="shared" ca="1" si="5"/>
        <v>9132.3444077385466</v>
      </c>
    </row>
    <row r="17" spans="1:28" ht="13.8">
      <c r="A17" s="4">
        <v>7</v>
      </c>
      <c r="B17" s="120">
        <v>0.55555555555555558</v>
      </c>
      <c r="C17" s="120">
        <v>0.44</v>
      </c>
      <c r="D17" s="120">
        <v>2.0408163265306121E-2</v>
      </c>
      <c r="E17" s="120">
        <v>0.63636363636363635</v>
      </c>
      <c r="F17" s="120">
        <v>0.53846153846153855</v>
      </c>
      <c r="H17" s="142">
        <v>0.13971029888186212</v>
      </c>
      <c r="I17" s="142">
        <v>-0.15096921549677725</v>
      </c>
      <c r="J17" s="142">
        <v>-2.045390989873288</v>
      </c>
      <c r="K17" s="142">
        <v>0.34875569551704472</v>
      </c>
      <c r="L17" s="142">
        <v>9.6558615289639368E-2</v>
      </c>
      <c r="M17" s="141">
        <f t="array" ref="M17:Q17">MMULT(H17:L17,TRANSPOSE(chol))</f>
        <v>8.2319924425696875E-4</v>
      </c>
      <c r="N17" s="141">
        <v>-5.363661988201211E-4</v>
      </c>
      <c r="O17" s="141">
        <v>-1.2990124249004194E-2</v>
      </c>
      <c r="P17" s="141">
        <v>4.0329695502427433E-4</v>
      </c>
      <c r="Q17" s="141">
        <v>-3.6903186813173731E-4</v>
      </c>
      <c r="R17" s="6">
        <f t="shared" si="2"/>
        <v>-20698.212830467008</v>
      </c>
      <c r="S17" s="6">
        <f t="shared" si="3"/>
        <v>3888.3211932827094</v>
      </c>
      <c r="T17" s="6">
        <f t="shared" si="4"/>
        <v>-3888.3211932827094</v>
      </c>
      <c r="V17" s="23">
        <f t="array" aca="1" ref="V17:Z17" ca="1">MMULT(H17:L17,TRANSPOSE(racar))</f>
        <v>-3.1189313606614581E-4</v>
      </c>
      <c r="W17" s="23">
        <f ca="1"/>
        <v>-9.2393906688244623E-4</v>
      </c>
      <c r="X17" s="23">
        <f ca="1"/>
        <v>-1.3053074762328086E-2</v>
      </c>
      <c r="Y17" s="23">
        <f ca="1"/>
        <v>1.0393720122561089E-3</v>
      </c>
      <c r="Z17" s="23">
        <f ca="1"/>
        <v>-3.1347896121689076E-4</v>
      </c>
      <c r="AA17" s="6">
        <f t="array" aca="1" ref="AA17" ca="1">SUMPRODUCT($V$9:$Z$9,V17:Z17)</f>
        <v>-21487.535947486125</v>
      </c>
      <c r="AB17" s="6">
        <f t="shared" ca="1" si="5"/>
        <v>6489.4102024436443</v>
      </c>
    </row>
    <row r="18" spans="1:28" ht="13.8">
      <c r="A18" s="4">
        <v>8</v>
      </c>
      <c r="B18" s="120">
        <v>0.88888888888888884</v>
      </c>
      <c r="C18" s="120">
        <v>0.64000000000000012</v>
      </c>
      <c r="D18" s="120">
        <v>0.16326530612244897</v>
      </c>
      <c r="E18" s="120">
        <v>0.72727272727272729</v>
      </c>
      <c r="F18" s="120">
        <v>0.61538461538461542</v>
      </c>
      <c r="H18" s="142">
        <v>1.2206403488473503</v>
      </c>
      <c r="I18" s="142">
        <v>0.35845879325119412</v>
      </c>
      <c r="J18" s="142">
        <v>-0.98112599616217488</v>
      </c>
      <c r="K18" s="142">
        <v>0.60458534658323715</v>
      </c>
      <c r="L18" s="142">
        <v>0.29338123212119344</v>
      </c>
      <c r="M18" s="141">
        <f t="array" ref="M18:Q18">MMULT(H18:L18,TRANSPOSE(chol))</f>
        <v>7.1922415220826178E-3</v>
      </c>
      <c r="N18" s="141">
        <v>4.9206210561756128E-3</v>
      </c>
      <c r="O18" s="141">
        <v>-4.5444591070912255E-3</v>
      </c>
      <c r="P18" s="141">
        <v>3.9171431625470684E-3</v>
      </c>
      <c r="Q18" s="141">
        <v>6.0249118473050933E-3</v>
      </c>
      <c r="R18" s="6">
        <f t="shared" si="2"/>
        <v>-18305.491430560811</v>
      </c>
      <c r="S18" s="6">
        <f t="shared" si="3"/>
        <v>-15458.181842626753</v>
      </c>
      <c r="T18" s="6">
        <f t="shared" si="4"/>
        <v>15458.181842626753</v>
      </c>
      <c r="V18" s="23">
        <f t="array" aca="1" ref="V18:Z18" ca="1">MMULT(H18:L18,TRANSPOSE(racar))</f>
        <v>7.1863179447441425E-3</v>
      </c>
      <c r="W18" s="23">
        <f ca="1"/>
        <v>3.9556747939146061E-3</v>
      </c>
      <c r="X18" s="23">
        <f ca="1"/>
        <v>-5.1841591904406301E-3</v>
      </c>
      <c r="Y18" s="23">
        <f ca="1"/>
        <v>3.5726121610773543E-3</v>
      </c>
      <c r="Z18" s="23">
        <f ca="1"/>
        <v>3.8816727879332873E-3</v>
      </c>
      <c r="AA18" s="6">
        <f t="array" aca="1" ref="AA18" ca="1">SUMPRODUCT($V$9:$Z$9,V18:Z18)</f>
        <v>-4673.4858958434816</v>
      </c>
      <c r="AB18" s="6">
        <f t="shared" ca="1" si="5"/>
        <v>-5162.5404034259846</v>
      </c>
    </row>
    <row r="19" spans="1:28" ht="13.8">
      <c r="A19" s="4">
        <v>9</v>
      </c>
      <c r="B19" s="120">
        <v>3.7037037037037035E-2</v>
      </c>
      <c r="C19" s="120">
        <v>0.84000000000000008</v>
      </c>
      <c r="D19" s="120">
        <v>0.30612244897959184</v>
      </c>
      <c r="E19" s="120">
        <v>0.81818181818181823</v>
      </c>
      <c r="F19" s="120">
        <v>0.69230769230769229</v>
      </c>
      <c r="H19" s="142">
        <v>-1.7861555612610771</v>
      </c>
      <c r="I19" s="142">
        <v>0.99445788320975237</v>
      </c>
      <c r="J19" s="142">
        <v>-0.50687162255793372</v>
      </c>
      <c r="K19" s="142">
        <v>0.90845786853738464</v>
      </c>
      <c r="L19" s="142">
        <v>0.50240222337335538</v>
      </c>
      <c r="M19" s="141">
        <f t="array" ref="M19:Q19">MMULT(H19:L19,TRANSPOSE(chol))</f>
        <v>-1.0524363056433131E-2</v>
      </c>
      <c r="N19" s="141">
        <v>1.4988984040816816E-3</v>
      </c>
      <c r="O19" s="141">
        <v>-5.3176992800209426E-3</v>
      </c>
      <c r="P19" s="141">
        <v>4.3966877665442472E-3</v>
      </c>
      <c r="Q19" s="141">
        <v>2.8162129237291377E-4</v>
      </c>
      <c r="R19" s="6">
        <f t="shared" si="2"/>
        <v>-50044.804569843451</v>
      </c>
      <c r="S19" s="6">
        <f t="shared" si="3"/>
        <v>18546.317895400258</v>
      </c>
      <c r="T19" s="6">
        <f t="shared" si="4"/>
        <v>-18546.317895400258</v>
      </c>
      <c r="V19" s="23">
        <f t="array" aca="1" ref="V19:Z19" ca="1">MMULT(H19:L19,TRANSPOSE(racar))</f>
        <v>-8.4514750345393557E-3</v>
      </c>
      <c r="W19" s="23">
        <f ca="1"/>
        <v>5.1855636168307E-3</v>
      </c>
      <c r="X19" s="23">
        <f ca="1"/>
        <v>-3.3381008553990715E-3</v>
      </c>
      <c r="Y19" s="23">
        <f ca="1"/>
        <v>5.5186511902620078E-3</v>
      </c>
      <c r="Z19" s="23">
        <f ca="1"/>
        <v>2.6147189157452516E-3</v>
      </c>
      <c r="AA19" s="6">
        <f t="array" aca="1" ref="AA19" ca="1">SUMPRODUCT($V$9:$Z$9,V19:Z19)</f>
        <v>-62292.497366778109</v>
      </c>
      <c r="AB19" s="6">
        <f t="shared" ca="1" si="5"/>
        <v>10754.291162125239</v>
      </c>
    </row>
    <row r="20" spans="1:28" ht="13.8">
      <c r="A20" s="4">
        <v>10</v>
      </c>
      <c r="B20" s="120">
        <v>0.37037037037037035</v>
      </c>
      <c r="C20" s="120">
        <v>0.08</v>
      </c>
      <c r="D20" s="120">
        <v>0.44897959183673469</v>
      </c>
      <c r="E20" s="120">
        <v>0.90909090909090917</v>
      </c>
      <c r="F20" s="120">
        <v>0.76923076923076927</v>
      </c>
      <c r="H20" s="142">
        <v>-0.33087257172641926</v>
      </c>
      <c r="I20" s="142">
        <v>-1.4050715603096353</v>
      </c>
      <c r="J20" s="142">
        <v>-0.12823982598031272</v>
      </c>
      <c r="K20" s="142">
        <v>1.3351777361189372</v>
      </c>
      <c r="L20" s="142">
        <v>0.73631591737612956</v>
      </c>
      <c r="M20" s="141">
        <f t="array" ref="M20:Q20">MMULT(H20:L20,TRANSPOSE(chol))</f>
        <v>-1.9495631544018475E-3</v>
      </c>
      <c r="N20" s="141">
        <v>-8.8241556593201299E-3</v>
      </c>
      <c r="O20" s="141">
        <v>-1.728519273225715E-3</v>
      </c>
      <c r="P20" s="141">
        <v>4.1378403510004408E-3</v>
      </c>
      <c r="Q20" s="141">
        <v>3.2531964877004693E-3</v>
      </c>
      <c r="R20" s="6">
        <f t="shared" si="2"/>
        <v>32582.51487819105</v>
      </c>
      <c r="S20" s="6">
        <f t="shared" si="3"/>
        <v>903.33484848075022</v>
      </c>
      <c r="T20" s="6">
        <f t="shared" si="4"/>
        <v>-903.33484848075022</v>
      </c>
      <c r="V20" s="23">
        <f t="array" aca="1" ref="V20:Z20" ca="1">MMULT(H20:L20,TRANSPOSE(racar))</f>
        <v>-2.202283553172246E-3</v>
      </c>
      <c r="W20" s="23">
        <f ca="1"/>
        <v>-6.8324788318350803E-3</v>
      </c>
      <c r="X20" s="23">
        <f ca="1"/>
        <v>-4.329194942880103E-4</v>
      </c>
      <c r="Y20" s="23">
        <f ca="1"/>
        <v>6.3718797066059703E-3</v>
      </c>
      <c r="Z20" s="23">
        <f ca="1"/>
        <v>4.1499870219744179E-3</v>
      </c>
      <c r="AA20" s="6">
        <f t="array" aca="1" ref="AA20" ca="1">SUMPRODUCT($V$9:$Z$9,V20:Z20)</f>
        <v>29670.967915393212</v>
      </c>
      <c r="AB20" s="6">
        <f t="shared" ca="1" si="5"/>
        <v>6152.4313066086761</v>
      </c>
    </row>
    <row r="21" spans="1:28" ht="13.8">
      <c r="A21" s="4">
        <v>11</v>
      </c>
      <c r="B21" s="120">
        <v>0.70370370370370372</v>
      </c>
      <c r="C21" s="120">
        <v>0.28000000000000003</v>
      </c>
      <c r="D21" s="120">
        <v>0.59183673469387754</v>
      </c>
      <c r="E21" s="120">
        <v>8.2644628099173556E-3</v>
      </c>
      <c r="F21" s="120">
        <v>0.84615384615384626</v>
      </c>
      <c r="H21" s="142">
        <v>0.53508281508632238</v>
      </c>
      <c r="I21" s="142">
        <v>-0.58284150727121631</v>
      </c>
      <c r="J21" s="142">
        <v>0.23227229348262593</v>
      </c>
      <c r="K21" s="142">
        <v>-2.3970221251266186</v>
      </c>
      <c r="L21" s="142">
        <v>1.0200762327862034</v>
      </c>
      <c r="M21" s="141">
        <f t="array" ref="M21:Q21">MMULT(H21:L21,TRANSPOSE(chol))</f>
        <v>3.1528081502883191E-3</v>
      </c>
      <c r="N21" s="141">
        <v>-2.0808130056490857E-3</v>
      </c>
      <c r="O21" s="141">
        <v>2.0154601367057393E-3</v>
      </c>
      <c r="P21" s="141">
        <v>-1.2281461504294126E-2</v>
      </c>
      <c r="Q21" s="141">
        <v>1.8704257742727533E-3</v>
      </c>
      <c r="R21" s="6">
        <f t="shared" si="2"/>
        <v>-36688.498332001516</v>
      </c>
      <c r="S21" s="6">
        <f t="shared" si="3"/>
        <v>-66523.614261548733</v>
      </c>
      <c r="T21" s="6">
        <f t="shared" si="4"/>
        <v>66523.614261548733</v>
      </c>
      <c r="V21" s="23">
        <f t="array" aca="1" ref="V21:Z21" ca="1">MMULT(H21:L21,TRANSPOSE(racar))</f>
        <v>3.424888246341299E-3</v>
      </c>
      <c r="W21" s="23">
        <f ca="1"/>
        <v>-3.7247212632942335E-3</v>
      </c>
      <c r="X21" s="23">
        <f ca="1"/>
        <v>1.4365060461064519E-3</v>
      </c>
      <c r="Y21" s="23">
        <f ca="1"/>
        <v>-1.1327515046681742E-2</v>
      </c>
      <c r="Z21" s="23">
        <f ca="1"/>
        <v>3.8994462079056259E-3</v>
      </c>
      <c r="AA21" s="6">
        <f t="array" aca="1" ref="AA21" ca="1">SUMPRODUCT($V$9:$Z$9,V21:Z21)</f>
        <v>-35364.30462163347</v>
      </c>
      <c r="AB21" s="6">
        <f t="shared" ca="1" si="5"/>
        <v>-73399.733890711505</v>
      </c>
    </row>
    <row r="22" spans="1:28" ht="13.8">
      <c r="A22" s="4">
        <v>12</v>
      </c>
      <c r="B22" s="120">
        <v>0.14814814814814814</v>
      </c>
      <c r="C22" s="120">
        <v>0.48000000000000004</v>
      </c>
      <c r="D22" s="120">
        <v>0.73469387755102034</v>
      </c>
      <c r="E22" s="120">
        <v>9.9173553719008267E-2</v>
      </c>
      <c r="F22" s="120">
        <v>0.92307692307692313</v>
      </c>
      <c r="H22" s="142">
        <v>-1.044408794872596</v>
      </c>
      <c r="I22" s="142">
        <v>-5.0153583464733531E-2</v>
      </c>
      <c r="J22" s="142">
        <v>0.62707168766368138</v>
      </c>
      <c r="K22" s="142">
        <v>-1.286274990788737</v>
      </c>
      <c r="L22" s="142">
        <v>1.4260768722728485</v>
      </c>
      <c r="M22" s="141">
        <f t="array" ref="M22:Q22">MMULT(H22:L22,TRANSPOSE(chol))</f>
        <v>-6.1538522035619976E-3</v>
      </c>
      <c r="N22" s="141">
        <v>-2.7409308798438527E-3</v>
      </c>
      <c r="O22" s="141">
        <v>2.6095523898678561E-3</v>
      </c>
      <c r="P22" s="141">
        <v>-6.9047505166169761E-3</v>
      </c>
      <c r="Q22" s="141">
        <v>2.6698451408255566E-3</v>
      </c>
      <c r="R22" s="6">
        <f t="shared" si="2"/>
        <v>-54439.348855601609</v>
      </c>
      <c r="S22" s="6">
        <f t="shared" si="3"/>
        <v>-46363.652614342616</v>
      </c>
      <c r="T22" s="6">
        <f t="shared" si="4"/>
        <v>46363.652614342616</v>
      </c>
      <c r="V22" s="23">
        <f t="array" aca="1" ref="V22:Z22" ca="1">MMULT(H22:L22,TRANSPOSE(racar))</f>
        <v>-3.9427819661669141E-3</v>
      </c>
      <c r="W22" s="23">
        <f ca="1"/>
        <v>-7.5204923449469197E-4</v>
      </c>
      <c r="X22" s="23">
        <f ca="1"/>
        <v>3.9487520496618274E-3</v>
      </c>
      <c r="Y22" s="23">
        <f ca="1"/>
        <v>-4.9063832087171966E-3</v>
      </c>
      <c r="Z22" s="23">
        <f ca="1"/>
        <v>6.5047304290284519E-3</v>
      </c>
      <c r="AA22" s="6">
        <f t="array" aca="1" ref="AA22" ca="1">SUMPRODUCT($V$9:$Z$9,V22:Z22)</f>
        <v>-63284.986635630528</v>
      </c>
      <c r="AB22" s="6">
        <f t="shared" ca="1" si="5"/>
        <v>-58466.112614949554</v>
      </c>
    </row>
    <row r="23" spans="1:28" ht="13.8">
      <c r="A23" s="4">
        <v>13</v>
      </c>
      <c r="B23" s="120">
        <v>0.48148148148148145</v>
      </c>
      <c r="C23" s="120">
        <v>0.68</v>
      </c>
      <c r="D23" s="120">
        <v>0.87755102040816324</v>
      </c>
      <c r="E23" s="120">
        <v>0.19008264462809918</v>
      </c>
      <c r="F23" s="120">
        <v>5.9171597633136102E-3</v>
      </c>
      <c r="H23" s="142">
        <v>-4.6435724770527133E-2</v>
      </c>
      <c r="I23" s="142">
        <v>0.46769879911450835</v>
      </c>
      <c r="J23" s="142">
        <v>1.1628312902007807</v>
      </c>
      <c r="K23" s="142">
        <v>-0.87759178452356446</v>
      </c>
      <c r="L23" s="142">
        <v>-2.5170465418247594</v>
      </c>
      <c r="M23" s="141">
        <f t="array" ref="M23:Q23">MMULT(H23:L23,TRANSPOSE(chol))</f>
        <v>-2.7360798626553656E-4</v>
      </c>
      <c r="N23" s="141">
        <v>2.5694059588569199E-3</v>
      </c>
      <c r="O23" s="141">
        <v>7.5549026341366326E-3</v>
      </c>
      <c r="P23" s="141">
        <v>-2.9920617287144766E-3</v>
      </c>
      <c r="Q23" s="141">
        <v>-1.3681765947123321E-2</v>
      </c>
      <c r="R23" s="6">
        <f t="shared" si="2"/>
        <v>65889.489339949476</v>
      </c>
      <c r="S23" s="6">
        <f t="shared" si="3"/>
        <v>62099.177634629283</v>
      </c>
      <c r="T23" s="6">
        <f t="shared" si="4"/>
        <v>-62099.177634629283</v>
      </c>
      <c r="V23" s="23">
        <f t="array" aca="1" ref="V23:Z23" ca="1">MMULT(H23:L23,TRANSPOSE(racar))</f>
        <v>-2.5767551884117875E-3</v>
      </c>
      <c r="W23" s="23">
        <f ca="1"/>
        <v>-3.8261639821029949E-4</v>
      </c>
      <c r="X23" s="23">
        <f ca="1"/>
        <v>5.679392836966831E-3</v>
      </c>
      <c r="Y23" s="23">
        <f ca="1"/>
        <v>-6.5578769920304715E-3</v>
      </c>
      <c r="Z23" s="23">
        <f ca="1"/>
        <v>-1.5672939656324623E-2</v>
      </c>
      <c r="AA23" s="6">
        <f t="array" aca="1" ref="AA23" ca="1">SUMPRODUCT($V$9:$Z$9,V23:Z23)</f>
        <v>60534.492480469475</v>
      </c>
      <c r="AB23" s="6">
        <f t="shared" ca="1" si="5"/>
        <v>56821.510115559358</v>
      </c>
    </row>
    <row r="24" spans="1:28" ht="13.8">
      <c r="A24" s="4">
        <v>14</v>
      </c>
      <c r="B24" s="120">
        <v>0.81481481481481466</v>
      </c>
      <c r="C24" s="120">
        <v>0.88</v>
      </c>
      <c r="D24" s="120">
        <v>4.0816326530612242E-2</v>
      </c>
      <c r="E24" s="120">
        <v>0.28099173553719003</v>
      </c>
      <c r="F24" s="120">
        <v>8.2840236686390539E-2</v>
      </c>
      <c r="H24" s="142">
        <v>0.89577981888358948</v>
      </c>
      <c r="I24" s="142">
        <v>1.1749867920660904</v>
      </c>
      <c r="J24" s="142">
        <v>-1.7412906000251962</v>
      </c>
      <c r="K24" s="142">
        <v>-0.57989790134318087</v>
      </c>
      <c r="L24" s="142">
        <v>-1.3862175852376637</v>
      </c>
      <c r="M24" s="141">
        <f t="array" ref="M24:Q24">MMULT(H24:L24,TRANSPOSE(chol))</f>
        <v>5.278102443608392E-3</v>
      </c>
      <c r="N24" s="141">
        <v>8.8336412896096936E-3</v>
      </c>
      <c r="O24" s="141">
        <v>-9.5895756782753815E-3</v>
      </c>
      <c r="P24" s="141">
        <v>-1.4064672454427941E-3</v>
      </c>
      <c r="Q24" s="141">
        <v>-5.6145326508982704E-3</v>
      </c>
      <c r="R24" s="6">
        <f t="shared" si="2"/>
        <v>-18877.460225583727</v>
      </c>
      <c r="S24" s="6">
        <f t="shared" si="3"/>
        <v>24666.531004166784</v>
      </c>
      <c r="T24" s="6">
        <f t="shared" si="4"/>
        <v>-24666.531004166784</v>
      </c>
      <c r="V24" s="23">
        <f t="array" aca="1" ref="V24:Z24" ca="1">MMULT(H24:L24,TRANSPOSE(racar))</f>
        <v>3.3908325731277118E-3</v>
      </c>
      <c r="W24" s="23">
        <f ca="1"/>
        <v>5.4673120796194432E-3</v>
      </c>
      <c r="X24" s="23">
        <f ca="1"/>
        <v>-1.1607942105971136E-2</v>
      </c>
      <c r="Y24" s="23">
        <f ca="1"/>
        <v>-4.0470355148367089E-3</v>
      </c>
      <c r="Z24" s="23">
        <f ca="1"/>
        <v>-8.1160952364375503E-3</v>
      </c>
      <c r="AA24" s="6">
        <f t="array" aca="1" ref="AA24" ca="1">SUMPRODUCT($V$9:$Z$9,V24:Z24)</f>
        <v>-13507.532932241003</v>
      </c>
      <c r="AB24" s="6">
        <f t="shared" ca="1" si="5"/>
        <v>26447.041255259304</v>
      </c>
    </row>
    <row r="25" spans="1:28" ht="13.8">
      <c r="A25" s="4">
        <v>15</v>
      </c>
      <c r="B25" s="120">
        <v>0.25925925925925924</v>
      </c>
      <c r="C25" s="120">
        <v>0.12</v>
      </c>
      <c r="D25" s="120">
        <v>0.18367346938775508</v>
      </c>
      <c r="E25" s="120">
        <v>0.37190082644628097</v>
      </c>
      <c r="F25" s="120">
        <v>0.15976331360946747</v>
      </c>
      <c r="H25" s="142">
        <v>-0.64563074927598219</v>
      </c>
      <c r="I25" s="142">
        <v>-1.1749867920660904</v>
      </c>
      <c r="J25" s="142">
        <v>-0.90145407967367686</v>
      </c>
      <c r="K25" s="142">
        <v>-0.32682314476818275</v>
      </c>
      <c r="L25" s="142">
        <v>-0.99543112430267011</v>
      </c>
      <c r="M25" s="141">
        <f t="array" ref="M25:Q25">MMULT(H25:L25,TRANSPOSE(chol))</f>
        <v>-3.8041772806059661E-3</v>
      </c>
      <c r="N25" s="141">
        <v>-8.2459486346846411E-3</v>
      </c>
      <c r="O25" s="141">
        <v>-7.0368552446199214E-3</v>
      </c>
      <c r="P25" s="141">
        <v>-4.4694015381295301E-3</v>
      </c>
      <c r="Q25" s="141">
        <v>-1.0447494816981479E-2</v>
      </c>
      <c r="R25" s="6">
        <f t="shared" si="2"/>
        <v>44968.662457867846</v>
      </c>
      <c r="S25" s="6">
        <f t="shared" si="3"/>
        <v>37428.943511172205</v>
      </c>
      <c r="T25" s="6">
        <f t="shared" si="4"/>
        <v>-37428.943511172205</v>
      </c>
      <c r="V25" s="23">
        <f t="array" aca="1" ref="V25:Z25" ca="1">MMULT(H25:L25,TRANSPOSE(racar))</f>
        <v>-6.7178766243455304E-3</v>
      </c>
      <c r="W25" s="23">
        <f ca="1"/>
        <v>-9.2495413503033523E-3</v>
      </c>
      <c r="X25" s="23">
        <f ca="1"/>
        <v>-7.3068344192394616E-3</v>
      </c>
      <c r="Y25" s="23">
        <f ca="1"/>
        <v>-4.2266455407697018E-3</v>
      </c>
      <c r="Z25" s="23">
        <f ca="1"/>
        <v>-9.3520256746323638E-3</v>
      </c>
      <c r="AA25" s="6">
        <f t="array" aca="1" ref="AA25" ca="1">SUMPRODUCT($V$9:$Z$9,V25:Z25)</f>
        <v>31093.040436629712</v>
      </c>
      <c r="AB25" s="6">
        <f t="shared" ca="1" si="5"/>
        <v>32471.377357018981</v>
      </c>
    </row>
    <row r="26" spans="1:28" ht="13.8">
      <c r="A26" s="4">
        <v>16</v>
      </c>
      <c r="B26" s="120">
        <v>0.59259259259259256</v>
      </c>
      <c r="C26" s="120">
        <v>0.32</v>
      </c>
      <c r="D26" s="120">
        <v>0.32653061224489793</v>
      </c>
      <c r="E26" s="120">
        <v>0.46280991735537191</v>
      </c>
      <c r="F26" s="120">
        <v>0.23668639053254439</v>
      </c>
      <c r="H26" s="142">
        <v>0.23421919391461951</v>
      </c>
      <c r="I26" s="142">
        <v>-0.46769879911450829</v>
      </c>
      <c r="J26" s="142">
        <v>-0.44951356545669074</v>
      </c>
      <c r="K26" s="142">
        <v>-9.3357145503831063E-2</v>
      </c>
      <c r="L26" s="142">
        <v>-0.71700213213782105</v>
      </c>
      <c r="M26" s="141">
        <f t="array" ref="M26:Q26">MMULT(H26:L26,TRANSPOSE(chol))</f>
        <v>1.3800633522660271E-3</v>
      </c>
      <c r="N26" s="141">
        <v>-2.1282331585525203E-3</v>
      </c>
      <c r="O26" s="141">
        <v>-2.7252996217715683E-3</v>
      </c>
      <c r="P26" s="141">
        <v>-1.2745577173843103E-3</v>
      </c>
      <c r="Q26" s="141">
        <v>-4.4574124083650276E-3</v>
      </c>
      <c r="R26" s="6">
        <f t="shared" si="2"/>
        <v>29462.918709750811</v>
      </c>
      <c r="S26" s="6">
        <f t="shared" si="3"/>
        <v>18860.581033376708</v>
      </c>
      <c r="T26" s="6">
        <f t="shared" si="4"/>
        <v>-18860.581033376708</v>
      </c>
      <c r="V26" s="23">
        <f t="array" aca="1" ref="V26:Z26" ca="1">MMULT(H26:L26,TRANSPOSE(racar))</f>
        <v>-3.7664339198059823E-4</v>
      </c>
      <c r="W26" s="23">
        <f ca="1"/>
        <v>-3.5058321138846812E-3</v>
      </c>
      <c r="X26" s="23">
        <f ca="1"/>
        <v>-3.4238225281326882E-3</v>
      </c>
      <c r="Y26" s="23">
        <f ca="1"/>
        <v>-1.8091716921811618E-3</v>
      </c>
      <c r="Z26" s="23">
        <f ca="1"/>
        <v>-5.1202918621146461E-3</v>
      </c>
      <c r="AA26" s="6">
        <f t="array" aca="1" ref="AA26" ca="1">SUMPRODUCT($V$9:$Z$9,V26:Z26)</f>
        <v>27949.206363491474</v>
      </c>
      <c r="AB26" s="6">
        <f t="shared" ca="1" si="5"/>
        <v>20087.399347970437</v>
      </c>
    </row>
    <row r="27" spans="1:28" ht="13.8">
      <c r="A27" s="4">
        <v>17</v>
      </c>
      <c r="B27" s="120">
        <v>0.92592592592592582</v>
      </c>
      <c r="C27" s="120">
        <v>0.52</v>
      </c>
      <c r="D27" s="120">
        <v>0.46938775510204078</v>
      </c>
      <c r="E27" s="120">
        <v>0.55371900826446274</v>
      </c>
      <c r="F27" s="120">
        <v>0.31360946745562129</v>
      </c>
      <c r="H27" s="142">
        <v>1.4461035929181745</v>
      </c>
      <c r="I27" s="142">
        <v>5.0153583464733656E-2</v>
      </c>
      <c r="J27" s="142">
        <v>-7.6808975769408247E-2</v>
      </c>
      <c r="K27" s="142">
        <v>0.13506310158799539</v>
      </c>
      <c r="L27" s="142">
        <v>-0.48564492999423375</v>
      </c>
      <c r="M27" s="141">
        <f t="array" ref="M27:Q27">MMULT(H27:L27,TRANSPOSE(chol))</f>
        <v>8.5207131781612419E-3</v>
      </c>
      <c r="N27" s="141">
        <v>3.684660483568949E-3</v>
      </c>
      <c r="O27" s="141">
        <v>1.4599924955141174E-3</v>
      </c>
      <c r="P27" s="141">
        <v>1.8087344101188863E-3</v>
      </c>
      <c r="Q27" s="141">
        <v>1.8853872815950104E-3</v>
      </c>
      <c r="R27" s="6">
        <f t="shared" si="2"/>
        <v>21709.416504940309</v>
      </c>
      <c r="S27" s="6">
        <f t="shared" si="3"/>
        <v>-2171.5775130975635</v>
      </c>
      <c r="T27" s="6">
        <f t="shared" si="4"/>
        <v>2171.5775130975635</v>
      </c>
      <c r="V27" s="23">
        <f t="array" aca="1" ref="V27:Z27" ca="1">MMULT(H27:L27,TRANSPOSE(racar))</f>
        <v>7.5252670771709367E-3</v>
      </c>
      <c r="W27" s="23">
        <f ca="1"/>
        <v>1.3842391238563696E-3</v>
      </c>
      <c r="X27" s="23">
        <f ca="1"/>
        <v>4.2559087164587407E-5</v>
      </c>
      <c r="Y27" s="23">
        <f ca="1"/>
        <v>4.0236768772006454E-4</v>
      </c>
      <c r="Z27" s="23">
        <f ca="1"/>
        <v>-1.0129901696012225E-3</v>
      </c>
      <c r="AA27" s="6">
        <f t="array" aca="1" ref="AA27" ca="1">SUMPRODUCT($V$9:$Z$9,V27:Z27)</f>
        <v>35042.853024900971</v>
      </c>
      <c r="AB27" s="6">
        <f t="shared" ca="1" si="5"/>
        <v>7450.8939644967104</v>
      </c>
    </row>
    <row r="28" spans="1:28" ht="13.8">
      <c r="A28" s="4">
        <v>18</v>
      </c>
      <c r="B28" s="120">
        <v>7.407407407407407E-2</v>
      </c>
      <c r="C28" s="120">
        <v>0.72000000000000008</v>
      </c>
      <c r="D28" s="120">
        <v>0.61224489795918369</v>
      </c>
      <c r="E28" s="120">
        <v>0.64462809917355368</v>
      </c>
      <c r="F28" s="120">
        <v>0.39053254437869822</v>
      </c>
      <c r="H28" s="142">
        <v>-1.4461035929181751</v>
      </c>
      <c r="I28" s="142">
        <v>0.58284150727121642</v>
      </c>
      <c r="J28" s="142">
        <v>0.28517482834512908</v>
      </c>
      <c r="K28" s="142">
        <v>0.37085732520558196</v>
      </c>
      <c r="L28" s="142">
        <v>-0.27793130966918217</v>
      </c>
      <c r="M28" s="141">
        <f t="array" ref="M28:Q28">MMULT(H28:L28,TRANSPOSE(chol))</f>
        <v>-8.5207131781612454E-3</v>
      </c>
      <c r="N28" s="141">
        <v>-5.9511643392123805E-5</v>
      </c>
      <c r="O28" s="141">
        <v>8.5633694089497572E-5</v>
      </c>
      <c r="P28" s="141">
        <v>1.8110197048759489E-3</v>
      </c>
      <c r="Q28" s="141">
        <v>-3.9101255315675924E-3</v>
      </c>
      <c r="R28" s="6">
        <f t="shared" si="2"/>
        <v>-8629.6673222959907</v>
      </c>
      <c r="S28" s="6">
        <f t="shared" si="3"/>
        <v>29939.6544650492</v>
      </c>
      <c r="T28" s="6">
        <f t="shared" si="4"/>
        <v>-29939.6544650492</v>
      </c>
      <c r="V28" s="23">
        <f t="array" aca="1" ref="V28:Z28" ca="1">MMULT(H28:L28,TRANSPOSE(racar))</f>
        <v>-7.6529569274346489E-3</v>
      </c>
      <c r="W28" s="23">
        <f ca="1"/>
        <v>2.0317610454791421E-3</v>
      </c>
      <c r="X28" s="23">
        <f ca="1"/>
        <v>1.168574741120663E-3</v>
      </c>
      <c r="Y28" s="23">
        <f ca="1"/>
        <v>1.8944883113021806E-3</v>
      </c>
      <c r="Z28" s="23">
        <f ca="1"/>
        <v>-2.4016017267977268E-3</v>
      </c>
      <c r="AA28" s="6">
        <f t="array" aca="1" ref="AA28" ca="1">SUMPRODUCT($V$9:$Z$9,V28:Z28)</f>
        <v>-20639.643918718735</v>
      </c>
      <c r="AB28" s="6">
        <f t="shared" ca="1" si="5"/>
        <v>21965.792522388612</v>
      </c>
    </row>
    <row r="29" spans="1:28" ht="13.8">
      <c r="A29" s="4">
        <v>19</v>
      </c>
      <c r="B29" s="120">
        <v>0.40740740740740738</v>
      </c>
      <c r="C29" s="120">
        <v>0.92</v>
      </c>
      <c r="D29" s="120">
        <v>0.75510204081632648</v>
      </c>
      <c r="E29" s="120">
        <v>0.73553719008264462</v>
      </c>
      <c r="F29" s="120">
        <v>0.46745562130177515</v>
      </c>
      <c r="H29" s="142">
        <v>-0.23421919391461965</v>
      </c>
      <c r="I29" s="142">
        <v>1.4050715603096329</v>
      </c>
      <c r="J29" s="142">
        <v>0.69063345411270594</v>
      </c>
      <c r="K29" s="142">
        <v>0.62964691741688472</v>
      </c>
      <c r="L29" s="142">
        <v>-8.1667349904972222E-2</v>
      </c>
      <c r="M29" s="141">
        <f t="array" ref="M29:Q29">MMULT(H29:L29,TRANSPOSE(chol))</f>
        <v>-1.3800633522660277E-3</v>
      </c>
      <c r="N29" s="141">
        <v>7.4965461641226666E-3</v>
      </c>
      <c r="O29" s="141">
        <v>4.5813125450093603E-3</v>
      </c>
      <c r="P29" s="141">
        <v>5.5360491356633325E-3</v>
      </c>
      <c r="Q29" s="141">
        <v>2.7950058107723769E-3</v>
      </c>
      <c r="R29" s="6">
        <f t="shared" si="2"/>
        <v>-23553.9941945725</v>
      </c>
      <c r="S29" s="6">
        <f t="shared" si="3"/>
        <v>9835.2609513354637</v>
      </c>
      <c r="T29" s="6">
        <f t="shared" si="4"/>
        <v>-9835.2609513354637</v>
      </c>
      <c r="V29" s="23">
        <f t="array" aca="1" ref="V29:Z29" ca="1">MMULT(H29:L29,TRANSPOSE(racar))</f>
        <v>5.4612945366686039E-4</v>
      </c>
      <c r="W29" s="23">
        <f ca="1"/>
        <v>8.7266249500774808E-3</v>
      </c>
      <c r="X29" s="23">
        <f ca="1"/>
        <v>4.9199252345061423E-3</v>
      </c>
      <c r="Y29" s="23">
        <f ca="1"/>
        <v>4.4842861404232378E-3</v>
      </c>
      <c r="Z29" s="23">
        <f ca="1"/>
        <v>1.868309201393809E-3</v>
      </c>
      <c r="AA29" s="6">
        <f t="array" aca="1" ref="AA29" ca="1">SUMPRODUCT($V$9:$Z$9,V29:Z29)</f>
        <v>-19826.020988335549</v>
      </c>
      <c r="AB29" s="6">
        <f t="shared" ca="1" si="5"/>
        <v>10158.398144774088</v>
      </c>
    </row>
    <row r="30" spans="1:28" ht="13.8">
      <c r="A30" s="4">
        <v>20</v>
      </c>
      <c r="B30" s="120">
        <v>0.7407407407407407</v>
      </c>
      <c r="C30" s="120">
        <v>0.16</v>
      </c>
      <c r="D30" s="120">
        <v>0.89795918367346939</v>
      </c>
      <c r="E30" s="120">
        <v>0.82644628099173556</v>
      </c>
      <c r="F30" s="120">
        <v>0.54437869822485219</v>
      </c>
      <c r="H30" s="142">
        <v>0.64563074927598207</v>
      </c>
      <c r="I30" s="142">
        <v>-0.9944578832097497</v>
      </c>
      <c r="J30" s="142">
        <v>1.2700084150701352</v>
      </c>
      <c r="K30" s="142">
        <v>0.94021470974960164</v>
      </c>
      <c r="L30" s="142">
        <v>0.11147132455437264</v>
      </c>
      <c r="M30" s="141">
        <f t="array" ref="M30:Q30">MMULT(H30:L30,TRANSPOSE(chol))</f>
        <v>3.8041772806059657E-3</v>
      </c>
      <c r="N30" s="141">
        <v>-4.1784128864454737E-3</v>
      </c>
      <c r="O30" s="141">
        <v>8.6883288477512012E-3</v>
      </c>
      <c r="P30" s="141">
        <v>4.3781405579683078E-3</v>
      </c>
      <c r="Q30" s="141">
        <v>3.8092702835182688E-3</v>
      </c>
      <c r="R30" s="6">
        <f t="shared" si="2"/>
        <v>58349.980378618871</v>
      </c>
      <c r="S30" s="6">
        <f t="shared" si="3"/>
        <v>-1077.8034000772568</v>
      </c>
      <c r="T30" s="6">
        <f t="shared" si="4"/>
        <v>1077.8034000772568</v>
      </c>
      <c r="V30" s="23">
        <f t="array" aca="1" ref="V30:Z30" ca="1">MMULT(H30:L30,TRANSPOSE(racar))</f>
        <v>3.5985140585198974E-3</v>
      </c>
      <c r="W30" s="23">
        <f ca="1"/>
        <v>-3.9799721071876199E-3</v>
      </c>
      <c r="X30" s="23">
        <f ca="1"/>
        <v>8.742018220737599E-3</v>
      </c>
      <c r="Y30" s="23">
        <f ca="1"/>
        <v>4.6692766242043861E-3</v>
      </c>
      <c r="Z30" s="23">
        <f ca="1"/>
        <v>2.3926459792823406E-3</v>
      </c>
      <c r="AA30" s="6">
        <f t="array" aca="1" ref="AA30" ca="1">SUMPRODUCT($V$9:$Z$9,V30:Z30)</f>
        <v>65706.706177154949</v>
      </c>
      <c r="AB30" s="6">
        <f t="shared" ca="1" si="5"/>
        <v>8100.1150529077859</v>
      </c>
    </row>
    <row r="31" spans="1:28" ht="13.8">
      <c r="A31" s="4">
        <v>21</v>
      </c>
      <c r="B31" s="120">
        <v>0.18518518518518517</v>
      </c>
      <c r="C31" s="120">
        <v>0.36</v>
      </c>
      <c r="D31" s="120">
        <v>6.1224489795918366E-2</v>
      </c>
      <c r="E31" s="120">
        <v>0.9173553719008265</v>
      </c>
      <c r="F31" s="120">
        <v>0.62130177514792906</v>
      </c>
      <c r="H31" s="142">
        <v>-0.89577981888358915</v>
      </c>
      <c r="I31" s="142">
        <v>-0.35845879325119384</v>
      </c>
      <c r="J31" s="142">
        <v>-1.5445754855632547</v>
      </c>
      <c r="K31" s="142">
        <v>1.3875003115198243</v>
      </c>
      <c r="L31" s="142">
        <v>0.30890150793403098</v>
      </c>
      <c r="M31" s="141">
        <f t="array" ref="M31:Q31">MMULT(H31:L31,TRANSPOSE(chol))</f>
        <v>-5.2781024436083894E-3</v>
      </c>
      <c r="N31" s="141">
        <v>-4.1574035569690651E-3</v>
      </c>
      <c r="O31" s="141">
        <v>-1.1230731804487012E-2</v>
      </c>
      <c r="P31" s="141">
        <v>4.7534461790555305E-3</v>
      </c>
      <c r="Q31" s="141">
        <v>-2.0168141421828792E-4</v>
      </c>
      <c r="R31" s="6">
        <f t="shared" si="2"/>
        <v>-7136.8345625901875</v>
      </c>
      <c r="S31" s="6">
        <f t="shared" si="3"/>
        <v>22854.751926111006</v>
      </c>
      <c r="T31" s="6">
        <f t="shared" si="4"/>
        <v>-22854.751926111006</v>
      </c>
      <c r="V31" s="23">
        <f t="array" aca="1" ref="V31:Z31" ca="1">MMULT(H31:L31,TRANSPOSE(racar))</f>
        <v>-5.6075680509500144E-3</v>
      </c>
      <c r="W31" s="23">
        <f ca="1"/>
        <v>-2.0162043744643074E-3</v>
      </c>
      <c r="X31" s="23">
        <f ca="1"/>
        <v>-9.9111946488048032E-3</v>
      </c>
      <c r="Y31" s="23">
        <f ca="1"/>
        <v>6.3947903787786109E-3</v>
      </c>
      <c r="Z31" s="23">
        <f ca="1"/>
        <v>9.7244799555658724E-4</v>
      </c>
      <c r="AA31" s="6">
        <f t="array" aca="1" ref="AA31" ca="1">SUMPRODUCT($V$9:$Z$9,V31:Z31)</f>
        <v>-15347.998236474024</v>
      </c>
      <c r="AB31" s="6">
        <f t="shared" ca="1" si="5"/>
        <v>23857.281847839633</v>
      </c>
    </row>
    <row r="32" spans="1:28" ht="13.8">
      <c r="A32" s="4">
        <v>22</v>
      </c>
      <c r="B32" s="120">
        <v>0.51851851851851849</v>
      </c>
      <c r="C32" s="120">
        <v>0.56000000000000005</v>
      </c>
      <c r="D32" s="120">
        <v>0.2040816326530612</v>
      </c>
      <c r="E32" s="120">
        <v>1.6528925619834711E-2</v>
      </c>
      <c r="F32" s="120">
        <v>0.69822485207100593</v>
      </c>
      <c r="H32" s="142">
        <v>4.6435724770526994E-2</v>
      </c>
      <c r="I32" s="142">
        <v>0.15096921549677741</v>
      </c>
      <c r="J32" s="142">
        <v>-0.82713020584163077</v>
      </c>
      <c r="K32" s="142">
        <v>-2.1313799749848386</v>
      </c>
      <c r="L32" s="142">
        <v>0.51930180357369993</v>
      </c>
      <c r="M32" s="141">
        <f t="array" ref="M32:Q32">MMULT(H32:L32,TRANSPOSE(chol))</f>
        <v>2.7360798626553575E-4</v>
      </c>
      <c r="N32" s="141">
        <v>9.7369203423345186E-4</v>
      </c>
      <c r="O32" s="141">
        <v>-5.1967410088351509E-3</v>
      </c>
      <c r="P32" s="141">
        <v>-1.0820650510690628E-2</v>
      </c>
      <c r="Q32" s="141">
        <v>-1.5346947843503473E-3</v>
      </c>
      <c r="R32" s="6">
        <f t="shared" si="2"/>
        <v>-57100.932076809535</v>
      </c>
      <c r="S32" s="6">
        <f t="shared" si="3"/>
        <v>-40982.648578894456</v>
      </c>
      <c r="T32" s="6">
        <f t="shared" si="4"/>
        <v>40982.648578894456</v>
      </c>
      <c r="V32" s="23">
        <f t="array" aca="1" ref="V32:Z32" ca="1">MMULT(H32:L32,TRANSPOSE(racar))</f>
        <v>2.5893391581091347E-4</v>
      </c>
      <c r="W32" s="23">
        <f ca="1"/>
        <v>-4.9014087242098053E-4</v>
      </c>
      <c r="X32" s="23">
        <f ca="1"/>
        <v>-5.7394083181180654E-3</v>
      </c>
      <c r="Y32" s="23">
        <f ca="1"/>
        <v>-1.0418412409640348E-2</v>
      </c>
      <c r="Z32" s="23">
        <f ca="1"/>
        <v>5.0239824593892356E-4</v>
      </c>
      <c r="AA32" s="6">
        <f t="array" aca="1" ref="AA32" ca="1">SUMPRODUCT($V$9:$Z$9,V32:Z32)</f>
        <v>-60485.998987592815</v>
      </c>
      <c r="AB32" s="6">
        <f t="shared" ca="1" si="5"/>
        <v>-50426.461123593297</v>
      </c>
    </row>
    <row r="33" spans="1:28" ht="13.8">
      <c r="A33" s="4">
        <v>23</v>
      </c>
      <c r="B33" s="120">
        <v>0.85185185185185175</v>
      </c>
      <c r="C33" s="120">
        <v>0.76000000000000012</v>
      </c>
      <c r="D33" s="120">
        <v>0.34693877551020408</v>
      </c>
      <c r="E33" s="120">
        <v>0.10743801652892562</v>
      </c>
      <c r="F33" s="120">
        <v>0.77514792899408291</v>
      </c>
      <c r="H33" s="142">
        <v>1.0444087948725924</v>
      </c>
      <c r="I33" s="142">
        <v>0.70630256284008752</v>
      </c>
      <c r="J33" s="142">
        <v>-0.39359841579692401</v>
      </c>
      <c r="K33" s="142">
        <v>-1.2402686793182192</v>
      </c>
      <c r="L33" s="142">
        <v>0.75590835877876927</v>
      </c>
      <c r="M33" s="141">
        <f t="array" ref="M33:Q33">MMULT(H33:L33,TRANSPOSE(chol))</f>
        <v>6.1538522035619768E-3</v>
      </c>
      <c r="N33" s="141">
        <v>6.4986815265356797E-3</v>
      </c>
      <c r="O33" s="141">
        <v>-8.9516451056780412E-4</v>
      </c>
      <c r="P33" s="141">
        <v>-4.5102208432064098E-3</v>
      </c>
      <c r="Q33" s="141">
        <v>5.5644610135752223E-3</v>
      </c>
      <c r="R33" s="6">
        <f t="shared" si="2"/>
        <v>-58327.767181391682</v>
      </c>
      <c r="S33" s="6">
        <f t="shared" si="3"/>
        <v>-51446.388960747929</v>
      </c>
      <c r="T33" s="6">
        <f t="shared" si="4"/>
        <v>51446.388960747929</v>
      </c>
      <c r="V33" s="23">
        <f t="array" aca="1" ref="V33:Z33" ca="1">MMULT(H33:L33,TRANSPOSE(racar))</f>
        <v>7.1578310620958145E-3</v>
      </c>
      <c r="W33" s="23">
        <f ca="1"/>
        <v>4.9694272481475999E-3</v>
      </c>
      <c r="X33" s="23">
        <f ca="1"/>
        <v>-1.7402794164506367E-3</v>
      </c>
      <c r="Y33" s="23">
        <f ca="1"/>
        <v>-4.813446522875184E-3</v>
      </c>
      <c r="Z33" s="23">
        <f ca="1"/>
        <v>5.205708767687162E-3</v>
      </c>
      <c r="AA33" s="6">
        <f t="array" aca="1" ref="AA33" ca="1">SUMPRODUCT($V$9:$Z$9,V33:Z33)</f>
        <v>-47388.904878413028</v>
      </c>
      <c r="AB33" s="6">
        <f t="shared" ca="1" si="5"/>
        <v>-50845.955723996769</v>
      </c>
    </row>
    <row r="34" spans="1:28" ht="13.8">
      <c r="A34" s="4">
        <v>24</v>
      </c>
      <c r="B34" s="120">
        <v>0.29629629629629628</v>
      </c>
      <c r="C34" s="120">
        <v>0.96000000000000008</v>
      </c>
      <c r="D34" s="120">
        <v>0.48979591836734693</v>
      </c>
      <c r="E34" s="120">
        <v>0.19834710743801653</v>
      </c>
      <c r="F34" s="120">
        <v>0.8520710059171599</v>
      </c>
      <c r="H34" s="142">
        <v>-0.53508281508632238</v>
      </c>
      <c r="I34" s="142">
        <v>1.750686071252171</v>
      </c>
      <c r="J34" s="142">
        <v>-2.5580629123252388E-2</v>
      </c>
      <c r="K34" s="142">
        <v>-0.84753997584057172</v>
      </c>
      <c r="L34" s="142">
        <v>1.0453570311014124</v>
      </c>
      <c r="M34" s="141">
        <f t="array" ref="M34:Q34">MMULT(H34:L34,TRANSPOSE(chol))</f>
        <v>-3.1528081502883191E-3</v>
      </c>
      <c r="N34" s="141">
        <v>8.7690329122208314E-3</v>
      </c>
      <c r="O34" s="141">
        <v>-3.0456477252287868E-4</v>
      </c>
      <c r="P34" s="141">
        <v>-1.9287194276787997E-3</v>
      </c>
      <c r="Q34" s="141">
        <v>5.1463951855898228E-3</v>
      </c>
      <c r="R34" s="6">
        <f t="shared" si="2"/>
        <v>-96989.262506984189</v>
      </c>
      <c r="S34" s="6">
        <f t="shared" si="3"/>
        <v>-37325.4762399963</v>
      </c>
      <c r="T34" s="6">
        <f t="shared" si="4"/>
        <v>37325.4762399963</v>
      </c>
      <c r="V34" s="23">
        <f t="array" aca="1" ref="V34:Z34" ca="1">MMULT(H34:L34,TRANSPOSE(racar))</f>
        <v>3.1092069223800445E-5</v>
      </c>
      <c r="W34" s="23">
        <f ca="1"/>
        <v>1.0254591838757163E-2</v>
      </c>
      <c r="X34" s="23">
        <f ca="1"/>
        <v>4.011179184753112E-4</v>
      </c>
      <c r="Y34" s="23">
        <f ca="1"/>
        <v>-1.7665125812519283E-3</v>
      </c>
      <c r="Z34" s="23">
        <f ca="1"/>
        <v>6.7831192623227076E-3</v>
      </c>
      <c r="AA34" s="6">
        <f t="array" aca="1" ref="AA34" ca="1">SUMPRODUCT($V$9:$Z$9,V34:Z34)</f>
        <v>-96557.926418213683</v>
      </c>
      <c r="AB34" s="6">
        <f t="shared" ca="1" si="5"/>
        <v>-45649.354571385818</v>
      </c>
    </row>
    <row r="35" spans="1:28" ht="13.8">
      <c r="A35" s="4">
        <v>25</v>
      </c>
      <c r="B35" s="120">
        <v>0.62962962962962965</v>
      </c>
      <c r="C35" s="120">
        <v>8.0000000000000002E-3</v>
      </c>
      <c r="D35" s="120">
        <v>0.63265306122448972</v>
      </c>
      <c r="E35" s="120">
        <v>0.28925619834710742</v>
      </c>
      <c r="F35" s="120">
        <v>0.92899408284023677</v>
      </c>
      <c r="H35" s="142">
        <v>0.33087257172641926</v>
      </c>
      <c r="I35" s="142">
        <v>-2.4089155458154612</v>
      </c>
      <c r="J35" s="142">
        <v>0.33888830155331412</v>
      </c>
      <c r="K35" s="142">
        <v>-0.5555589554799828</v>
      </c>
      <c r="L35" s="142">
        <v>1.468340207774151</v>
      </c>
      <c r="M35" s="141">
        <f t="array" ref="M35:Q35">MMULT(H35:L35,TRANSPOSE(chol))</f>
        <v>1.9495631544018475E-3</v>
      </c>
      <c r="N35" s="141">
        <v>-1.3018463875285878E-2</v>
      </c>
      <c r="O35" s="141">
        <v>1.8253326243046829E-3</v>
      </c>
      <c r="P35" s="141">
        <v>-6.0419834948267871E-3</v>
      </c>
      <c r="Q35" s="141">
        <v>4.4439592202128245E-3</v>
      </c>
      <c r="R35" s="6">
        <f t="shared" si="2"/>
        <v>27092.647190630396</v>
      </c>
      <c r="S35" s="6">
        <f t="shared" si="3"/>
        <v>-52244.837178428788</v>
      </c>
      <c r="T35" s="6">
        <f t="shared" si="4"/>
        <v>52244.837178428788</v>
      </c>
      <c r="V35" s="23">
        <f t="array" aca="1" ref="V35:Z35" ca="1">MMULT(H35:L35,TRANSPOSE(racar))</f>
        <v>1.3363429059082893E-3</v>
      </c>
      <c r="W35" s="23">
        <f ca="1"/>
        <v>-1.2750902945153422E-2</v>
      </c>
      <c r="X35" s="23">
        <f ca="1"/>
        <v>2.4771349299589959E-3</v>
      </c>
      <c r="Y35" s="23">
        <f ca="1"/>
        <v>-2.9505208200041743E-3</v>
      </c>
      <c r="Z35" s="23">
        <f ca="1"/>
        <v>6.6825678133844765E-3</v>
      </c>
      <c r="AA35" s="6">
        <f t="array" aca="1" ref="AA35" ca="1">SUMPRODUCT($V$9:$Z$9,V35:Z35)</f>
        <v>26220.876807397181</v>
      </c>
      <c r="AB35" s="6">
        <f t="shared" ca="1" si="5"/>
        <v>-50506.916631975742</v>
      </c>
    </row>
    <row r="36" spans="1:28" ht="13.8">
      <c r="A36" s="4">
        <v>26</v>
      </c>
      <c r="B36" s="120">
        <v>0.96296296296296291</v>
      </c>
      <c r="C36" s="120">
        <v>0.20800000000000002</v>
      </c>
      <c r="D36" s="120">
        <v>0.77551020408163251</v>
      </c>
      <c r="E36" s="120">
        <v>0.38016528925619836</v>
      </c>
      <c r="F36" s="120">
        <v>1.183431952662722E-2</v>
      </c>
      <c r="H36" s="142">
        <v>1.7861555612610764</v>
      </c>
      <c r="I36" s="142">
        <v>-0.81338038821340408</v>
      </c>
      <c r="J36" s="142">
        <v>0.75711729757086088</v>
      </c>
      <c r="K36" s="142">
        <v>-0.30504670823989766</v>
      </c>
      <c r="L36" s="142">
        <v>-2.2624658078718443</v>
      </c>
      <c r="M36" s="141">
        <f t="array" ref="M36:Q36">MMULT(H36:L36,TRANSPOSE(chol))</f>
        <v>1.0524363056433126E-2</v>
      </c>
      <c r="N36" s="141">
        <v>-4.6187160786287287E-4</v>
      </c>
      <c r="O36" s="141">
        <v>6.9833922630967316E-3</v>
      </c>
      <c r="P36" s="141">
        <v>-9.6714987441767677E-4</v>
      </c>
      <c r="Q36" s="141">
        <v>-8.1625167670961226E-3</v>
      </c>
      <c r="R36" s="6">
        <f t="shared" si="2"/>
        <v>108105.52984141099</v>
      </c>
      <c r="S36" s="6">
        <f t="shared" si="3"/>
        <v>40788.579059159179</v>
      </c>
      <c r="T36" s="6">
        <f t="shared" si="4"/>
        <v>-40788.579059159179</v>
      </c>
      <c r="V36" s="23">
        <f t="array" aca="1" ref="V36:Z36" ca="1">MMULT(H36:L36,TRANSPOSE(racar))</f>
        <v>6.5875321146113474E-3</v>
      </c>
      <c r="W36" s="23">
        <f ca="1"/>
        <v>-5.4340085274624693E-3</v>
      </c>
      <c r="X36" s="23">
        <f ca="1"/>
        <v>4.0769716166355781E-3</v>
      </c>
      <c r="Y36" s="23">
        <f ca="1"/>
        <v>-4.2308224441569538E-3</v>
      </c>
      <c r="Z36" s="23">
        <f ca="1"/>
        <v>-1.2658587304442517E-2</v>
      </c>
      <c r="AA36" s="6">
        <f t="array" aca="1" ref="AA36" ca="1">SUMPRODUCT($V$9:$Z$9,V36:Z36)</f>
        <v>118293.76918894879</v>
      </c>
      <c r="AB36" s="6">
        <f t="shared" ca="1" si="5"/>
        <v>50766.999206379158</v>
      </c>
    </row>
    <row r="37" spans="1:28" ht="13.8">
      <c r="A37" s="4">
        <v>27</v>
      </c>
      <c r="B37" s="120">
        <v>1.2345679012345678E-2</v>
      </c>
      <c r="C37" s="120">
        <v>0.40800000000000003</v>
      </c>
      <c r="D37" s="120">
        <v>0.91836734693877542</v>
      </c>
      <c r="E37" s="120">
        <v>0.4710743801652893</v>
      </c>
      <c r="F37" s="120">
        <v>8.8757396449704151E-2</v>
      </c>
      <c r="H37" s="142">
        <v>-2.246197535640817</v>
      </c>
      <c r="I37" s="142">
        <v>-0.23269274918304472</v>
      </c>
      <c r="J37" s="142">
        <v>1.3941732088691257</v>
      </c>
      <c r="K37" s="142">
        <v>-7.2569421899206732E-2</v>
      </c>
      <c r="L37" s="142">
        <v>-1.3484465736477902</v>
      </c>
      <c r="M37" s="141">
        <f t="array" ref="M37:Q37">MMULT(H37:L37,TRANSPOSE(chol))</f>
        <v>-1.3235016520542577E-2</v>
      </c>
      <c r="N37" s="141">
        <v>-6.6097747347305998E-3</v>
      </c>
      <c r="O37" s="141">
        <v>5.8635183559549216E-3</v>
      </c>
      <c r="P37" s="141">
        <v>-1.6157855240799546E-3</v>
      </c>
      <c r="Q37" s="141">
        <v>-1.3188691840236591E-2</v>
      </c>
      <c r="R37" s="6">
        <f t="shared" si="2"/>
        <v>52520.447132095302</v>
      </c>
      <c r="S37" s="6">
        <f t="shared" si="3"/>
        <v>65661.842334528104</v>
      </c>
      <c r="T37" s="6">
        <f t="shared" si="4"/>
        <v>-65661.842334528104</v>
      </c>
      <c r="V37" s="23">
        <f t="array" aca="1" ref="V37:Z37" ca="1">MMULT(H37:L37,TRANSPOSE(racar))</f>
        <v>-1.3872408839519108E-2</v>
      </c>
      <c r="W37" s="23">
        <f ca="1"/>
        <v>-4.8650115564810572E-3</v>
      </c>
      <c r="X37" s="23">
        <f ca="1"/>
        <v>6.8364471824179747E-3</v>
      </c>
      <c r="Y37" s="23">
        <f ca="1"/>
        <v>-2.0080721631583051E-3</v>
      </c>
      <c r="Z37" s="23">
        <f ca="1"/>
        <v>-1.0855697577154216E-2</v>
      </c>
      <c r="AA37" s="6">
        <f t="array" aca="1" ref="AA37" ca="1">SUMPRODUCT($V$9:$Z$9,V37:Z37)</f>
        <v>28359.793347877494</v>
      </c>
      <c r="AB37" s="6">
        <f t="shared" ca="1" si="5"/>
        <v>50945.675155468678</v>
      </c>
    </row>
    <row r="38" spans="1:28" ht="13.8">
      <c r="A38" s="4">
        <v>28</v>
      </c>
      <c r="B38" s="120">
        <v>0.34567901234567899</v>
      </c>
      <c r="C38" s="120">
        <v>0.6080000000000001</v>
      </c>
      <c r="D38" s="120">
        <v>8.1632653061224483E-2</v>
      </c>
      <c r="E38" s="120">
        <v>0.56198347107438007</v>
      </c>
      <c r="F38" s="120">
        <v>0.16568047337278108</v>
      </c>
      <c r="H38" s="142">
        <v>-0.39701279585878191</v>
      </c>
      <c r="I38" s="142">
        <v>0.27411011603514746</v>
      </c>
      <c r="J38" s="142">
        <v>-1.3941732088691241</v>
      </c>
      <c r="K38" s="142">
        <v>0.15599995352913276</v>
      </c>
      <c r="L38" s="142">
        <v>-0.97137625838151342</v>
      </c>
      <c r="M38" s="141">
        <f t="array" ref="M38:Q38">MMULT(H38:L38,TRANSPOSE(chol))</f>
        <v>-2.3392737409262312E-3</v>
      </c>
      <c r="N38" s="141">
        <v>6.3709270330378014E-4</v>
      </c>
      <c r="O38" s="141">
        <v>-9.3893706700706875E-3</v>
      </c>
      <c r="P38" s="141">
        <v>7.6305749785495446E-5</v>
      </c>
      <c r="Q38" s="141">
        <v>-6.871734290116378E-3</v>
      </c>
      <c r="R38" s="6">
        <f t="shared" si="2"/>
        <v>1985.1259397405156</v>
      </c>
      <c r="S38" s="6">
        <f t="shared" si="3"/>
        <v>38410.815822568242</v>
      </c>
      <c r="T38" s="6">
        <f t="shared" si="4"/>
        <v>-38410.815822568242</v>
      </c>
      <c r="V38" s="23">
        <f t="array" aca="1" ref="V38:Z38" ca="1">MMULT(H38:L38,TRANSPOSE(racar))</f>
        <v>-3.9529925768841956E-3</v>
      </c>
      <c r="W38" s="23">
        <f ca="1"/>
        <v>-9.0074130244226528E-5</v>
      </c>
      <c r="X38" s="23">
        <f ca="1"/>
        <v>-9.7752642924660849E-3</v>
      </c>
      <c r="Y38" s="23">
        <f ca="1"/>
        <v>-6.7666990531107542E-4</v>
      </c>
      <c r="Z38" s="23">
        <f ca="1"/>
        <v>-7.0849194982943401E-3</v>
      </c>
      <c r="AA38" s="6">
        <f t="array" aca="1" ref="AA38" ca="1">SUMPRODUCT($V$9:$Z$9,V38:Z38)</f>
        <v>-4913.154633981605</v>
      </c>
      <c r="AB38" s="6">
        <f t="shared" ca="1" si="5"/>
        <v>36148.246689716369</v>
      </c>
    </row>
    <row r="39" spans="1:28" ht="13.8">
      <c r="A39" s="4">
        <v>29</v>
      </c>
      <c r="B39" s="120">
        <v>0.67901234567901225</v>
      </c>
      <c r="C39" s="120">
        <v>0.80800000000000005</v>
      </c>
      <c r="D39" s="120">
        <v>0.22448979591836732</v>
      </c>
      <c r="E39" s="120">
        <v>0.65289256198347112</v>
      </c>
      <c r="F39" s="120">
        <v>0.24260355029585801</v>
      </c>
      <c r="H39" s="142">
        <v>0.46493876548308011</v>
      </c>
      <c r="I39" s="142">
        <v>0.87054983019565435</v>
      </c>
      <c r="J39" s="142">
        <v>-0.75711729757086099</v>
      </c>
      <c r="K39" s="142">
        <v>0.39314163288800763</v>
      </c>
      <c r="L39" s="142">
        <v>-0.69795217954880073</v>
      </c>
      <c r="M39" s="141">
        <f t="array" ref="M39:Q39">MMULT(H39:L39,TRANSPOSE(chol))</f>
        <v>2.7395062743017897E-3</v>
      </c>
      <c r="N39" s="141">
        <v>6.0779326294943849E-3</v>
      </c>
      <c r="O39" s="141">
        <v>-3.950172419328218E-3</v>
      </c>
      <c r="P39" s="141">
        <v>3.2131156801003631E-3</v>
      </c>
      <c r="Q39" s="141">
        <v>-9.6828302250531913E-4</v>
      </c>
      <c r="R39" s="6">
        <f t="shared" si="2"/>
        <v>-7658.5502606480477</v>
      </c>
      <c r="S39" s="6">
        <f t="shared" si="3"/>
        <v>20056.904002902043</v>
      </c>
      <c r="T39" s="6">
        <f t="shared" si="4"/>
        <v>-20056.904002902043</v>
      </c>
      <c r="V39" s="23">
        <f t="array" aca="1" ref="V39:Z39" ca="1">MMULT(H39:L39,TRANSPOSE(racar))</f>
        <v>2.2674549025354707E-3</v>
      </c>
      <c r="W39" s="23">
        <f ca="1"/>
        <v>5.0252164658552267E-3</v>
      </c>
      <c r="X39" s="23">
        <f ca="1"/>
        <v>-4.7329605161135274E-3</v>
      </c>
      <c r="Y39" s="23">
        <f ca="1"/>
        <v>1.7262996645896096E-3</v>
      </c>
      <c r="Z39" s="23">
        <f ca="1"/>
        <v>-2.9015456891951221E-3</v>
      </c>
      <c r="AA39" s="6">
        <f t="array" aca="1" ref="AA39" ca="1">SUMPRODUCT($V$9:$Z$9,V39:Z39)</f>
        <v>-2448.1630972238618</v>
      </c>
      <c r="AB39" s="6">
        <f t="shared" ca="1" si="5"/>
        <v>23965.801510976915</v>
      </c>
    </row>
    <row r="40" spans="1:28" ht="13.8">
      <c r="A40" s="4">
        <v>30</v>
      </c>
      <c r="B40" s="120">
        <v>0.12345679012345678</v>
      </c>
      <c r="C40" s="120">
        <v>4.8000000000000001E-2</v>
      </c>
      <c r="D40" s="120">
        <v>0.36734693877551017</v>
      </c>
      <c r="E40" s="120">
        <v>0.74380165289256195</v>
      </c>
      <c r="F40" s="120">
        <v>0.31952662721893493</v>
      </c>
      <c r="H40" s="142">
        <v>-1.1578786036450242</v>
      </c>
      <c r="I40" s="142">
        <v>-1.6645628612027215</v>
      </c>
      <c r="J40" s="142">
        <v>-0.33888830155331451</v>
      </c>
      <c r="K40" s="142">
        <v>0.65511037265375527</v>
      </c>
      <c r="L40" s="142">
        <v>-0.46902291827914083</v>
      </c>
      <c r="M40" s="141">
        <f t="array" ref="M40:Q40">MMULT(H40:L40,TRANSPOSE(chol))</f>
        <v>-6.8224375660944402E-3</v>
      </c>
      <c r="N40" s="141">
        <v>-1.2253199529295093E-2</v>
      </c>
      <c r="O40" s="141">
        <v>-4.27330982792316E-3</v>
      </c>
      <c r="P40" s="141">
        <v>-4.0274534113367679E-4</v>
      </c>
      <c r="Q40" s="141">
        <v>-7.5369955530367018E-3</v>
      </c>
      <c r="R40" s="6">
        <f t="shared" si="2"/>
        <v>60539.990295896161</v>
      </c>
      <c r="S40" s="6">
        <f t="shared" si="3"/>
        <v>39904.917553926694</v>
      </c>
      <c r="T40" s="6">
        <f t="shared" si="4"/>
        <v>-39904.917553926694</v>
      </c>
      <c r="V40" s="23">
        <f t="array" aca="1" ref="V40:Z40" ca="1">MMULT(H40:L40,TRANSPOSE(racar))</f>
        <v>-8.9353520291920938E-3</v>
      </c>
      <c r="W40" s="23">
        <f ca="1"/>
        <v>-1.1160513915792647E-2</v>
      </c>
      <c r="X40" s="23">
        <f ca="1"/>
        <v>-3.3682147913414152E-3</v>
      </c>
      <c r="Y40" s="23">
        <f ca="1"/>
        <v>1.0838876109141415E-3</v>
      </c>
      <c r="Z40" s="23">
        <f ca="1"/>
        <v>-5.7302593305654853E-3</v>
      </c>
      <c r="AA40" s="6">
        <f t="array" aca="1" ref="AA40" ca="1">SUMPRODUCT($V$9:$Z$9,V40:Z40)</f>
        <v>44264.835000486033</v>
      </c>
      <c r="AB40" s="6">
        <f t="shared" ca="1" si="5"/>
        <v>36696.000547529926</v>
      </c>
    </row>
    <row r="41" spans="1:28" ht="13.8">
      <c r="A41" s="4">
        <v>31</v>
      </c>
      <c r="B41" s="120">
        <v>0.4567901234567901</v>
      </c>
      <c r="C41" s="120">
        <v>0.24800000000000003</v>
      </c>
      <c r="D41" s="120">
        <v>0.51020408163265307</v>
      </c>
      <c r="E41" s="120">
        <v>0.834710743801653</v>
      </c>
      <c r="F41" s="120">
        <v>0.39644970414201186</v>
      </c>
      <c r="H41" s="142">
        <v>-0.1085237437982694</v>
      </c>
      <c r="I41" s="142">
        <v>-0.68079691876457493</v>
      </c>
      <c r="J41" s="142">
        <v>2.5580629123252388E-2</v>
      </c>
      <c r="K41" s="142">
        <v>0.97294927678299692</v>
      </c>
      <c r="L41" s="142">
        <v>-0.26254744980218575</v>
      </c>
      <c r="M41" s="141">
        <f t="array" ref="M41:Q41">MMULT(H41:L41,TRANSPOSE(chol))</f>
        <v>-6.3944222146582489E-4</v>
      </c>
      <c r="N41" s="141">
        <v>-4.1538712485832798E-3</v>
      </c>
      <c r="O41" s="141">
        <v>-2.0518773565920316E-4</v>
      </c>
      <c r="P41" s="141">
        <v>3.7179287225405284E-3</v>
      </c>
      <c r="Q41" s="141">
        <v>-9.2904126076076695E-4</v>
      </c>
      <c r="R41" s="6">
        <f t="shared" si="2"/>
        <v>39792.914336263049</v>
      </c>
      <c r="S41" s="6">
        <f t="shared" si="3"/>
        <v>22148.073553741404</v>
      </c>
      <c r="T41" s="6">
        <f t="shared" si="4"/>
        <v>-22148.073553741404</v>
      </c>
      <c r="V41" s="23">
        <f t="array" aca="1" ref="V41:Z41" ca="1">MMULT(H41:L41,TRANSPOSE(racar))</f>
        <v>-1.4785406309072357E-3</v>
      </c>
      <c r="W41" s="23">
        <f ca="1"/>
        <v>-3.6280374937909176E-3</v>
      </c>
      <c r="X41" s="23">
        <f ca="1"/>
        <v>1.0044121861378451E-4</v>
      </c>
      <c r="Y41" s="23">
        <f ca="1"/>
        <v>4.0755495796567422E-3</v>
      </c>
      <c r="Z41" s="23">
        <f ca="1"/>
        <v>-1.3936407369970773E-3</v>
      </c>
      <c r="AA41" s="6">
        <f t="array" aca="1" ref="AA41" ca="1">SUMPRODUCT($V$9:$Z$9,V41:Z41)</f>
        <v>38217.868558506503</v>
      </c>
      <c r="AB41" s="6">
        <f t="shared" ca="1" si="5"/>
        <v>26356.856198538924</v>
      </c>
    </row>
    <row r="42" spans="1:28" ht="13.8">
      <c r="A42" s="4">
        <v>32</v>
      </c>
      <c r="B42" s="120">
        <v>0.79012345679012341</v>
      </c>
      <c r="C42" s="120">
        <v>0.44800000000000001</v>
      </c>
      <c r="D42" s="120">
        <v>0.65306122448979587</v>
      </c>
      <c r="E42" s="120">
        <v>0.92561983471074383</v>
      </c>
      <c r="F42" s="120">
        <v>0.47337278106508879</v>
      </c>
      <c r="H42" s="142">
        <v>0.80684969106197912</v>
      </c>
      <c r="I42" s="142">
        <v>-0.13071596811986319</v>
      </c>
      <c r="J42" s="142">
        <v>0.39359841579692401</v>
      </c>
      <c r="K42" s="142">
        <v>1.4439240859642075</v>
      </c>
      <c r="L42" s="142">
        <v>-6.6794173243109337E-2</v>
      </c>
      <c r="M42" s="141">
        <f t="array" ref="M42:Q42">MMULT(H42:L42,TRANSPOSE(chol))</f>
        <v>4.7541094767310629E-3</v>
      </c>
      <c r="N42" s="141">
        <v>1.1469808006915568E-3</v>
      </c>
      <c r="O42" s="141">
        <v>3.5635768638519506E-3</v>
      </c>
      <c r="P42" s="141">
        <v>7.8285395621281451E-3</v>
      </c>
      <c r="Q42" s="141">
        <v>4.8535500300480646E-3</v>
      </c>
      <c r="R42" s="6">
        <f t="shared" si="2"/>
        <v>33428.515376600626</v>
      </c>
      <c r="S42" s="6">
        <f t="shared" si="3"/>
        <v>8916.8154271683488</v>
      </c>
      <c r="T42" s="6">
        <f t="shared" si="4"/>
        <v>-8916.8154271683488</v>
      </c>
      <c r="V42" s="23">
        <f t="array" aca="1" ref="V42:Z42" ca="1">MMULT(H42:L42,TRANSPOSE(racar))</f>
        <v>4.7856604518673211E-3</v>
      </c>
      <c r="W42" s="23">
        <f ca="1"/>
        <v>1.3035375727384075E-3</v>
      </c>
      <c r="X42" s="23">
        <f ca="1"/>
        <v>3.4470515575040057E-3</v>
      </c>
      <c r="Y42" s="23">
        <f ca="1"/>
        <v>7.4522172314598857E-3</v>
      </c>
      <c r="Z42" s="23">
        <f ca="1"/>
        <v>2.412203176426239E-3</v>
      </c>
      <c r="AA42" s="6">
        <f t="array" aca="1" ref="AA42" ca="1">SUMPRODUCT($V$9:$Z$9,V42:Z42)</f>
        <v>44301.790287131182</v>
      </c>
      <c r="AB42" s="6">
        <f t="shared" ca="1" si="5"/>
        <v>20718.264172814492</v>
      </c>
    </row>
    <row r="43" spans="1:28" ht="13.8">
      <c r="A43" s="4">
        <v>33</v>
      </c>
      <c r="B43" s="120">
        <v>0.23456790123456789</v>
      </c>
      <c r="C43" s="120">
        <v>0.64800000000000013</v>
      </c>
      <c r="D43" s="120">
        <v>0.79591836734693866</v>
      </c>
      <c r="E43" s="120">
        <v>2.4793388429752067E-2</v>
      </c>
      <c r="F43" s="120">
        <v>0.55029585798816572</v>
      </c>
      <c r="H43" s="142">
        <v>-0.72388587485264355</v>
      </c>
      <c r="I43" s="142">
        <v>0.37992646704130778</v>
      </c>
      <c r="J43" s="142">
        <v>0.82713020584162955</v>
      </c>
      <c r="K43" s="142">
        <v>-1.9635114370458411</v>
      </c>
      <c r="L43" s="142">
        <v>0.12640886647301744</v>
      </c>
      <c r="M43" s="141">
        <f t="array" ref="M43:Q43">MMULT(H43:L43,TRANSPOSE(chol))</f>
        <v>-4.2652711351715087E-3</v>
      </c>
      <c r="N43" s="141">
        <v>4.7515487673372206E-4</v>
      </c>
      <c r="O43" s="141">
        <v>4.4642910304980334E-3</v>
      </c>
      <c r="P43" s="141">
        <v>-9.2451042589641493E-3</v>
      </c>
      <c r="Q43" s="141">
        <v>-3.8539427292622603E-3</v>
      </c>
      <c r="R43" s="6">
        <f t="shared" si="2"/>
        <v>-32220.129099281159</v>
      </c>
      <c r="S43" s="6">
        <f t="shared" si="3"/>
        <v>-20931.537661393962</v>
      </c>
      <c r="T43" s="6">
        <f t="shared" si="4"/>
        <v>20931.537661393962</v>
      </c>
      <c r="V43" s="23">
        <f t="array" aca="1" ref="V43:Z43" ca="1">MMULT(H43:L43,TRANSPOSE(racar))</f>
        <v>-3.4005898866415617E-3</v>
      </c>
      <c r="W43" s="23">
        <f ca="1"/>
        <v>2.3594561255303311E-4</v>
      </c>
      <c r="X43" s="23">
        <f ca="1"/>
        <v>4.4423424056753797E-3</v>
      </c>
      <c r="Y43" s="23">
        <f ca="1"/>
        <v>-9.3609959077246424E-3</v>
      </c>
      <c r="Z43" s="23">
        <f ca="1"/>
        <v>-1.4555502422501736E-3</v>
      </c>
      <c r="AA43" s="6">
        <f t="array" aca="1" ref="AA43" ca="1">SUMPRODUCT($V$9:$Z$9,V43:Z43)</f>
        <v>-40908.388666988314</v>
      </c>
      <c r="AB43" s="6">
        <f t="shared" ca="1" si="5"/>
        <v>-34745.976291341343</v>
      </c>
    </row>
    <row r="44" spans="1:28" ht="13.8">
      <c r="A44" s="4">
        <v>34</v>
      </c>
      <c r="B44" s="120">
        <v>0.56790123456790131</v>
      </c>
      <c r="C44" s="120">
        <v>0.84800000000000009</v>
      </c>
      <c r="D44" s="120">
        <v>0.93877551020408156</v>
      </c>
      <c r="E44" s="120">
        <v>0.11570247933884298</v>
      </c>
      <c r="F44" s="120">
        <v>0.62721893491124259</v>
      </c>
      <c r="H44" s="142">
        <v>0.17103336471311087</v>
      </c>
      <c r="I44" s="142">
        <v>1.0278933458021431</v>
      </c>
      <c r="J44" s="142">
        <v>1.5445754855632543</v>
      </c>
      <c r="K44" s="142">
        <v>-1.1967475721392287</v>
      </c>
      <c r="L44" s="142">
        <v>0.32449655475937389</v>
      </c>
      <c r="M44" s="141">
        <f t="array" ref="M44:Q44">MMULT(H44:L44,TRANSPOSE(chol))</f>
        <v>1.0077606139373739E-3</v>
      </c>
      <c r="N44" s="141">
        <v>6.2885429969972264E-3</v>
      </c>
      <c r="O44" s="141">
        <v>1.0480540001198484E-2</v>
      </c>
      <c r="P44" s="141">
        <v>-3.3213067201265209E-3</v>
      </c>
      <c r="Q44" s="141">
        <v>2.8825491171235876E-3</v>
      </c>
      <c r="R44" s="6">
        <f t="shared" si="2"/>
        <v>-33350.925817448646</v>
      </c>
      <c r="S44" s="6">
        <f t="shared" si="3"/>
        <v>-31154.59855234655</v>
      </c>
      <c r="T44" s="6">
        <f t="shared" si="4"/>
        <v>31154.59855234655</v>
      </c>
      <c r="V44" s="23">
        <f t="array" aca="1" ref="V44:Z44" ca="1">MMULT(H44:L44,TRANSPOSE(racar))</f>
        <v>3.1002826868676389E-3</v>
      </c>
      <c r="W44" s="23">
        <f ca="1"/>
        <v>6.0718634828919064E-3</v>
      </c>
      <c r="X44" s="23">
        <f ca="1"/>
        <v>1.0182840613230748E-2</v>
      </c>
      <c r="Y44" s="23">
        <f ca="1"/>
        <v>-4.2713355690164791E-3</v>
      </c>
      <c r="Z44" s="23">
        <f ca="1"/>
        <v>3.0133311068537231E-3</v>
      </c>
      <c r="AA44" s="6">
        <f t="array" aca="1" ref="AA44" ca="1">SUMPRODUCT($V$9:$Z$9,V44:Z44)</f>
        <v>-28436.832357756302</v>
      </c>
      <c r="AB44" s="6">
        <f t="shared" ca="1" si="5"/>
        <v>-36223.498932661954</v>
      </c>
    </row>
    <row r="45" spans="1:28" ht="13.8">
      <c r="A45" s="4">
        <v>35</v>
      </c>
      <c r="B45" s="120">
        <v>0.90123456790123457</v>
      </c>
      <c r="C45" s="120">
        <v>8.7999999999999995E-2</v>
      </c>
      <c r="D45" s="120">
        <v>0.1020408163265306</v>
      </c>
      <c r="E45" s="120">
        <v>0.20661157024793389</v>
      </c>
      <c r="F45" s="120">
        <v>0.70414201183431946</v>
      </c>
      <c r="H45" s="142">
        <v>1.2886181677160637</v>
      </c>
      <c r="I45" s="142">
        <v>-1.3531741545480023</v>
      </c>
      <c r="J45" s="142">
        <v>-1.2700084150701352</v>
      </c>
      <c r="K45" s="142">
        <v>-0.81823477749177675</v>
      </c>
      <c r="L45" s="142">
        <v>0.5363510191381734</v>
      </c>
      <c r="M45" s="141">
        <f t="array" ref="M45:Q45">MMULT(H45:L45,TRANSPOSE(chol))</f>
        <v>7.5927795609159665E-3</v>
      </c>
      <c r="N45" s="141">
        <v>-4.7221578285906417E-3</v>
      </c>
      <c r="O45" s="141">
        <v>-6.8707909637223067E-3</v>
      </c>
      <c r="P45" s="141">
        <v>-5.929767759930404E-3</v>
      </c>
      <c r="Q45" s="141">
        <v>1.9895651958593275E-3</v>
      </c>
      <c r="R45" s="6">
        <f t="shared" si="2"/>
        <v>4194.0436728571331</v>
      </c>
      <c r="S45" s="6">
        <f t="shared" si="3"/>
        <v>-38137.021554334642</v>
      </c>
      <c r="T45" s="6">
        <f t="shared" si="4"/>
        <v>38137.021554334642</v>
      </c>
      <c r="V45" s="23">
        <f t="array" aca="1" ref="V45:Z45" ca="1">MMULT(H45:L45,TRANSPOSE(racar))</f>
        <v>5.6738911873661672E-3</v>
      </c>
      <c r="W45" s="23">
        <f ca="1"/>
        <v>-7.1389522523791996E-3</v>
      </c>
      <c r="X45" s="23">
        <f ca="1"/>
        <v>-7.8559654015170257E-3</v>
      </c>
      <c r="Y45" s="23">
        <f ca="1"/>
        <v>-4.8999667749209611E-3</v>
      </c>
      <c r="Z45" s="23">
        <f ca="1"/>
        <v>1.834910575073791E-3</v>
      </c>
      <c r="AA45" s="6">
        <f t="array" aca="1" ref="AA45" ca="1">SUMPRODUCT($V$9:$Z$9,V45:Z45)</f>
        <v>10860.55291868142</v>
      </c>
      <c r="AB45" s="6">
        <f t="shared" ca="1" si="5"/>
        <v>-32571.092518566413</v>
      </c>
    </row>
    <row r="46" spans="1:28" ht="13.8">
      <c r="A46" s="4">
        <v>36</v>
      </c>
      <c r="B46" s="120">
        <v>4.9382716049382713E-2</v>
      </c>
      <c r="C46" s="120">
        <v>0.28800000000000003</v>
      </c>
      <c r="D46" s="120">
        <v>0.24489795918367346</v>
      </c>
      <c r="E46" s="120">
        <v>0.2975206611570248</v>
      </c>
      <c r="F46" s="120">
        <v>0.78106508875739644</v>
      </c>
      <c r="H46" s="142">
        <v>-1.650868485473737</v>
      </c>
      <c r="I46" s="142">
        <v>-0.55923697761190683</v>
      </c>
      <c r="J46" s="142">
        <v>-0.69063345411270638</v>
      </c>
      <c r="K46" s="142">
        <v>-0.53154477496102159</v>
      </c>
      <c r="L46" s="142">
        <v>0.77579536266055593</v>
      </c>
      <c r="M46" s="141">
        <f t="array" ref="M46:Q46">MMULT(H46:L46,TRANSPOSE(chol))</f>
        <v>-9.7272262709764933E-3</v>
      </c>
      <c r="N46" s="141">
        <v>-7.0812382292807508E-3</v>
      </c>
      <c r="O46" s="141">
        <v>-6.8272477760624364E-3</v>
      </c>
      <c r="P46" s="141">
        <v>-5.177799396180083E-3</v>
      </c>
      <c r="Q46" s="141">
        <v>-3.0933099864141264E-3</v>
      </c>
      <c r="R46" s="6">
        <f t="shared" si="2"/>
        <v>-31573.962067325756</v>
      </c>
      <c r="S46" s="6">
        <f t="shared" si="3"/>
        <v>-6544.6958882039726</v>
      </c>
      <c r="T46" s="6">
        <f t="shared" si="4"/>
        <v>6544.6958882039726</v>
      </c>
      <c r="V46" s="23">
        <f t="array" aca="1" ref="V46:Z46" ca="1">MMULT(H46:L46,TRANSPOSE(racar))</f>
        <v>-9.3252885175666052E-3</v>
      </c>
      <c r="W46" s="23">
        <f ca="1"/>
        <v>-4.8524821434578888E-3</v>
      </c>
      <c r="X46" s="23">
        <f ca="1"/>
        <v>-5.2328983288957038E-3</v>
      </c>
      <c r="Y46" s="23">
        <f ca="1"/>
        <v>-2.8250846245426518E-3</v>
      </c>
      <c r="Z46" s="23">
        <f ca="1"/>
        <v>1.0669368763979599E-3</v>
      </c>
      <c r="AA46" s="6">
        <f t="array" aca="1" ref="AA46" ca="1">SUMPRODUCT($V$9:$Z$9,V46:Z46)</f>
        <v>-49504.125230393955</v>
      </c>
      <c r="AB46" s="6">
        <f t="shared" ca="1" si="5"/>
        <v>-18828.859928904705</v>
      </c>
    </row>
    <row r="47" spans="1:28" ht="13.8">
      <c r="A47" s="4">
        <v>37</v>
      </c>
      <c r="B47" s="120">
        <v>0.38271604938271603</v>
      </c>
      <c r="C47" s="120">
        <v>0.48800000000000004</v>
      </c>
      <c r="D47" s="120">
        <v>0.38775510204081631</v>
      </c>
      <c r="E47" s="120">
        <v>0.38842975206611574</v>
      </c>
      <c r="F47" s="120">
        <v>0.85798816568047342</v>
      </c>
      <c r="H47" s="142">
        <v>-0.29835517279388102</v>
      </c>
      <c r="I47" s="142">
        <v>-3.0084076620188967E-2</v>
      </c>
      <c r="J47" s="142">
        <v>-0.28517482834512908</v>
      </c>
      <c r="K47" s="142">
        <v>-0.28341399162697428</v>
      </c>
      <c r="L47" s="142">
        <v>1.0713242302209931</v>
      </c>
      <c r="M47" s="141">
        <f t="array" ref="M47:Q47">MMULT(H47:L47,TRANSPOSE(chol))</f>
        <v>-1.757964550428472E-3</v>
      </c>
      <c r="N47" s="141">
        <v>-8.7323745441060183E-4</v>
      </c>
      <c r="O47" s="141">
        <v>-2.2397040313043948E-3</v>
      </c>
      <c r="P47" s="141">
        <v>-1.8522651806033349E-3</v>
      </c>
      <c r="Q47" s="141">
        <v>4.0905734687383E-3</v>
      </c>
      <c r="R47" s="6">
        <f t="shared" si="2"/>
        <v>-40119.82434349924</v>
      </c>
      <c r="S47" s="6">
        <f t="shared" si="3"/>
        <v>-31127.754873542464</v>
      </c>
      <c r="T47" s="6">
        <f t="shared" si="4"/>
        <v>31127.754873542464</v>
      </c>
      <c r="V47" s="23">
        <f t="array" aca="1" ref="V47:Z47" ca="1">MMULT(H47:L47,TRANSPOSE(racar))</f>
        <v>-5.1587078661404807E-4</v>
      </c>
      <c r="W47" s="23">
        <f ca="1"/>
        <v>3.4678173367105425E-4</v>
      </c>
      <c r="X47" s="23">
        <f ca="1"/>
        <v>-1.4238828906011011E-3</v>
      </c>
      <c r="Y47" s="23">
        <f ca="1"/>
        <v>-3.9281348125178354E-4</v>
      </c>
      <c r="Z47" s="23">
        <f ca="1"/>
        <v>5.8189887197817288E-3</v>
      </c>
      <c r="AA47" s="6">
        <f t="array" aca="1" ref="AA47" ca="1">SUMPRODUCT($V$9:$Z$9,V47:Z47)</f>
        <v>-41558.813779909484</v>
      </c>
      <c r="AB47" s="6">
        <f t="shared" ca="1" si="5"/>
        <v>-34027.160363714349</v>
      </c>
    </row>
    <row r="48" spans="1:28" ht="13.8">
      <c r="A48" s="4">
        <v>38</v>
      </c>
      <c r="B48" s="120">
        <v>0.71604938271604945</v>
      </c>
      <c r="C48" s="120">
        <v>0.68800000000000006</v>
      </c>
      <c r="D48" s="120">
        <v>0.53061224489795911</v>
      </c>
      <c r="E48" s="120">
        <v>0.47933884297520668</v>
      </c>
      <c r="F48" s="120">
        <v>0.9349112426035503</v>
      </c>
      <c r="H48" s="142">
        <v>0.57114518055950669</v>
      </c>
      <c r="I48" s="142">
        <v>0.49018923171520951</v>
      </c>
      <c r="J48" s="142">
        <v>7.6808975769407983E-2</v>
      </c>
      <c r="K48" s="142">
        <v>-5.1813013821815322E-2</v>
      </c>
      <c r="L48" s="142">
        <v>1.5134022462094865</v>
      </c>
      <c r="M48" s="141">
        <f t="array" ref="M48:Q48">MMULT(H48:L48,TRANSPOSE(chol))</f>
        <v>3.3652943609773864E-3</v>
      </c>
      <c r="N48" s="141">
        <v>4.1491340590829049E-3</v>
      </c>
      <c r="O48" s="141">
        <v>1.4190964859105571E-3</v>
      </c>
      <c r="P48" s="141">
        <v>9.82802160130203E-4</v>
      </c>
      <c r="Q48" s="141">
        <v>1.0567703502231657E-2</v>
      </c>
      <c r="R48" s="6">
        <f t="shared" si="2"/>
        <v>-56254.544402799809</v>
      </c>
      <c r="S48" s="6">
        <f t="shared" si="3"/>
        <v>-54039.095837024186</v>
      </c>
      <c r="T48" s="6">
        <f t="shared" si="4"/>
        <v>54039.095837024186</v>
      </c>
      <c r="V48" s="23">
        <f t="array" aca="1" ref="V48:Z48" ca="1">MMULT(H48:L48,TRANSPOSE(racar))</f>
        <v>5.7348660018970588E-3</v>
      </c>
      <c r="W48" s="23">
        <f ca="1"/>
        <v>5.1181484847230736E-3</v>
      </c>
      <c r="X48" s="23">
        <f ca="1"/>
        <v>1.9244419343659668E-3</v>
      </c>
      <c r="Y48" s="23">
        <f ca="1"/>
        <v>2.0137980345406739E-3</v>
      </c>
      <c r="Z48" s="23">
        <f ca="1"/>
        <v>1.080657968916599E-2</v>
      </c>
      <c r="AA48" s="6">
        <f t="array" aca="1" ref="AA48" ca="1">SUMPRODUCT($V$9:$Z$9,V48:Z48)</f>
        <v>-45701.644996297022</v>
      </c>
      <c r="AB48" s="6">
        <f t="shared" ca="1" si="5"/>
        <v>-50647.431366633689</v>
      </c>
    </row>
    <row r="49" spans="1:28" ht="13.8">
      <c r="A49" s="4">
        <v>39</v>
      </c>
      <c r="B49" s="120">
        <v>0.16049382716049382</v>
      </c>
      <c r="C49" s="120">
        <v>0.88800000000000001</v>
      </c>
      <c r="D49" s="120">
        <v>0.67346938775510201</v>
      </c>
      <c r="E49" s="120">
        <v>0.57024793388429751</v>
      </c>
      <c r="F49" s="120">
        <v>1.7751479289940829E-2</v>
      </c>
      <c r="H49" s="142">
        <v>-0.99243032051921043</v>
      </c>
      <c r="I49" s="142">
        <v>1.2159604197073186</v>
      </c>
      <c r="J49" s="142">
        <v>0.44951356545669063</v>
      </c>
      <c r="K49" s="142">
        <v>0.17700542003611422</v>
      </c>
      <c r="L49" s="142">
        <v>-2.102574755575267</v>
      </c>
      <c r="M49" s="141">
        <f t="array" ref="M49:Q49">MMULT(H49:L49,TRANSPOSE(chol))</f>
        <v>-5.8475852987755518E-3</v>
      </c>
      <c r="N49" s="141">
        <v>4.6321925794788003E-3</v>
      </c>
      <c r="O49" s="141">
        <v>1.9562370875723504E-3</v>
      </c>
      <c r="P49" s="141">
        <v>2.2704103037734487E-3</v>
      </c>
      <c r="Q49" s="141">
        <v>-1.1687588055955728E-2</v>
      </c>
      <c r="R49" s="6">
        <f t="shared" si="2"/>
        <v>29488.465580349097</v>
      </c>
      <c r="S49" s="6">
        <f t="shared" si="3"/>
        <v>75119.069810040528</v>
      </c>
      <c r="T49" s="6">
        <f t="shared" si="4"/>
        <v>-75119.069810040528</v>
      </c>
      <c r="V49" s="23">
        <f t="array" aca="1" ref="V49:Z49" ca="1">MMULT(H49:L49,TRANSPOSE(racar))</f>
        <v>-6.7683862217471462E-3</v>
      </c>
      <c r="W49" s="23">
        <f ca="1"/>
        <v>4.1915556720699462E-3</v>
      </c>
      <c r="X49" s="23">
        <f ca="1"/>
        <v>1.391486415517447E-3</v>
      </c>
      <c r="Y49" s="23">
        <f ca="1"/>
        <v>-5.2479984070824071E-4</v>
      </c>
      <c r="Z49" s="23">
        <f ca="1"/>
        <v>-1.2746848427704264E-2</v>
      </c>
      <c r="AA49" s="6">
        <f t="array" aca="1" ref="AA49" ca="1">SUMPRODUCT($V$9:$Z$9,V49:Z49)</f>
        <v>19233.807423007769</v>
      </c>
      <c r="AB49" s="6">
        <f t="shared" ca="1" si="5"/>
        <v>68203.626376737491</v>
      </c>
    </row>
    <row r="50" spans="1:28" ht="13.8">
      <c r="A50" s="4">
        <v>40</v>
      </c>
      <c r="B50" s="120">
        <v>0.49382716049382713</v>
      </c>
      <c r="C50" s="120">
        <v>0.128</v>
      </c>
      <c r="D50" s="120">
        <v>0.81632653061224481</v>
      </c>
      <c r="E50" s="120">
        <v>0.66115702479338845</v>
      </c>
      <c r="F50" s="120">
        <v>9.4674556213017763E-2</v>
      </c>
      <c r="H50" s="142">
        <v>-1.5473631502458951E-2</v>
      </c>
      <c r="I50" s="142">
        <v>-1.135896221167312</v>
      </c>
      <c r="J50" s="142">
        <v>0.90145407967367652</v>
      </c>
      <c r="K50" s="142">
        <v>0.41562292259776851</v>
      </c>
      <c r="L50" s="142">
        <v>-1.3125070395141463</v>
      </c>
      <c r="M50" s="141">
        <f t="array" ref="M50:Q50">MMULT(H50:L50,TRANSPOSE(chol))</f>
        <v>-9.1173534525941294E-5</v>
      </c>
      <c r="N50" s="141">
        <v>-6.5416057377646192E-3</v>
      </c>
      <c r="O50" s="141">
        <v>5.3910891236325434E-3</v>
      </c>
      <c r="P50" s="141">
        <v>8.2751973403652652E-4</v>
      </c>
      <c r="Q50" s="141">
        <v>-7.3345227871727163E-3</v>
      </c>
      <c r="R50" s="6">
        <f t="shared" si="2"/>
        <v>90069.704398206202</v>
      </c>
      <c r="S50" s="6">
        <f t="shared" si="3"/>
        <v>44409.481323791231</v>
      </c>
      <c r="T50" s="6">
        <f t="shared" si="4"/>
        <v>-44409.481323791231</v>
      </c>
      <c r="V50" s="23">
        <f t="array" aca="1" ref="V50:Z50" ca="1">MMULT(H50:L50,TRANSPOSE(racar))</f>
        <v>-2.4232922900279293E-3</v>
      </c>
      <c r="W50" s="23">
        <f ca="1"/>
        <v>-7.5826356399212765E-3</v>
      </c>
      <c r="X50" s="23">
        <f ca="1"/>
        <v>4.8188359581036438E-3</v>
      </c>
      <c r="Y50" s="23">
        <f ca="1"/>
        <v>-8.9650937635714443E-6</v>
      </c>
      <c r="Z50" s="23">
        <f ca="1"/>
        <v>-8.4471767685536433E-3</v>
      </c>
      <c r="AA50" s="6">
        <f t="array" aca="1" ref="AA50" ca="1">SUMPRODUCT($V$9:$Z$9,V50:Z50)</f>
        <v>85623.005836916927</v>
      </c>
      <c r="AB50" s="6">
        <f t="shared" ca="1" si="5"/>
        <v>46747.092097057146</v>
      </c>
    </row>
    <row r="51" spans="1:28" ht="13.8">
      <c r="A51" s="4">
        <v>41</v>
      </c>
      <c r="B51" s="120">
        <v>0.82716049382716039</v>
      </c>
      <c r="C51" s="120">
        <v>0.32800000000000001</v>
      </c>
      <c r="D51" s="120">
        <v>0.95918367346938771</v>
      </c>
      <c r="E51" s="120">
        <v>0.75206611570247939</v>
      </c>
      <c r="F51" s="120">
        <v>0.17159763313609469</v>
      </c>
      <c r="H51" s="142">
        <v>0.94300369618010571</v>
      </c>
      <c r="I51" s="142">
        <v>-0.44544250629171983</v>
      </c>
      <c r="J51" s="142">
        <v>1.7412906000251953</v>
      </c>
      <c r="K51" s="142">
        <v>0.68100588196621514</v>
      </c>
      <c r="L51" s="142">
        <v>-0.94787073231092778</v>
      </c>
      <c r="M51" s="141">
        <f t="array" ref="M51:Q51">MMULT(H51:L51,TRANSPOSE(chol))</f>
        <v>5.5563543721526727E-3</v>
      </c>
      <c r="N51" s="141">
        <v>-3.3557500071109683E-4</v>
      </c>
      <c r="O51" s="141">
        <v>1.2291949118885244E-2</v>
      </c>
      <c r="P51" s="141">
        <v>4.4435492829585756E-3</v>
      </c>
      <c r="Q51" s="141">
        <v>-2.8697730871139835E-4</v>
      </c>
      <c r="R51" s="6">
        <f t="shared" si="2"/>
        <v>78505.145370869781</v>
      </c>
      <c r="S51" s="6">
        <f t="shared" si="3"/>
        <v>21910.029373051464</v>
      </c>
      <c r="T51" s="6">
        <f t="shared" si="4"/>
        <v>-21910.029373051464</v>
      </c>
      <c r="V51" s="23">
        <f t="array" aca="1" ref="V51:Z51" ca="1">MMULT(H51:L51,TRANSPOSE(racar))</f>
        <v>4.6742753220045796E-3</v>
      </c>
      <c r="W51" s="23">
        <f ca="1"/>
        <v>-1.6298086362109721E-3</v>
      </c>
      <c r="X51" s="23">
        <f ca="1"/>
        <v>1.1327088861445365E-2</v>
      </c>
      <c r="Y51" s="23">
        <f ca="1"/>
        <v>2.8119002570835567E-3</v>
      </c>
      <c r="Z51" s="23">
        <f ca="1"/>
        <v>-3.2957298413526927E-3</v>
      </c>
      <c r="AA51" s="6">
        <f t="array" aca="1" ref="AA51" ca="1">SUMPRODUCT($V$9:$Z$9,V51:Z51)</f>
        <v>87919.164408116092</v>
      </c>
      <c r="AB51" s="6">
        <f t="shared" ca="1" si="5"/>
        <v>31113.63465388427</v>
      </c>
    </row>
    <row r="52" spans="1:28" ht="13.8">
      <c r="A52" s="4">
        <v>42</v>
      </c>
      <c r="B52" s="120">
        <v>0.27160493827160492</v>
      </c>
      <c r="C52" s="120">
        <v>0.52800000000000002</v>
      </c>
      <c r="D52" s="120">
        <v>0.12244897959183673</v>
      </c>
      <c r="E52" s="120">
        <v>0.84297520661157033</v>
      </c>
      <c r="F52" s="120">
        <v>0.24852071005917162</v>
      </c>
      <c r="H52" s="142">
        <v>-0.60796622258963939</v>
      </c>
      <c r="I52" s="142">
        <v>7.0243313821916731E-2</v>
      </c>
      <c r="J52" s="142">
        <v>-1.1628312902007807</v>
      </c>
      <c r="K52" s="142">
        <v>1.0067611115486148</v>
      </c>
      <c r="L52" s="142">
        <v>-0.67915221645723933</v>
      </c>
      <c r="M52" s="141">
        <f t="array" ref="M52:Q52">MMULT(H52:L52,TRANSPOSE(chol))</f>
        <v>-3.5822508360157093E-3</v>
      </c>
      <c r="N52" s="141">
        <v>-1.02605554727594E-3</v>
      </c>
      <c r="O52" s="141">
        <v>-8.2541701991666085E-3</v>
      </c>
      <c r="P52" s="141">
        <v>3.9679350913732116E-3</v>
      </c>
      <c r="Q52" s="141">
        <v>-4.4297420307938028E-3</v>
      </c>
      <c r="R52" s="6">
        <f t="shared" si="2"/>
        <v>11707.093250078491</v>
      </c>
      <c r="S52" s="6">
        <f t="shared" si="3"/>
        <v>42681.401262849846</v>
      </c>
      <c r="T52" s="6">
        <f t="shared" si="4"/>
        <v>-42681.401262849846</v>
      </c>
      <c r="V52" s="23">
        <f t="array" aca="1" ref="V52:Z52" ca="1">MMULT(H52:L52,TRANSPOSE(racar))</f>
        <v>-4.689852132540669E-3</v>
      </c>
      <c r="W52" s="23">
        <f ca="1"/>
        <v>-4.3963161631537418E-4</v>
      </c>
      <c r="X52" s="23">
        <f ca="1"/>
        <v>-7.9435422535987475E-3</v>
      </c>
      <c r="Y52" s="23">
        <f ca="1"/>
        <v>3.8668515192023961E-3</v>
      </c>
      <c r="Z52" s="23">
        <f ca="1"/>
        <v>-4.6069785627132105E-3</v>
      </c>
      <c r="AA52" s="6">
        <f t="array" aca="1" ref="AA52" ca="1">SUMPRODUCT($V$9:$Z$9,V52:Z52)</f>
        <v>4915.9959255940958</v>
      </c>
      <c r="AB52" s="6">
        <f t="shared" ca="1" si="5"/>
        <v>43200.838817936499</v>
      </c>
    </row>
    <row r="53" spans="1:28" ht="13.8">
      <c r="A53" s="4">
        <v>43</v>
      </c>
      <c r="B53" s="120">
        <v>0.60493827160493829</v>
      </c>
      <c r="C53" s="120">
        <v>0.72800000000000009</v>
      </c>
      <c r="D53" s="120">
        <v>0.26530612244897955</v>
      </c>
      <c r="E53" s="120">
        <v>0.93388429752066127</v>
      </c>
      <c r="F53" s="120">
        <v>0.32544378698224852</v>
      </c>
      <c r="H53" s="142">
        <v>0.26615030120687433</v>
      </c>
      <c r="I53" s="142">
        <v>0.60677536351426531</v>
      </c>
      <c r="J53" s="142">
        <v>-0.6270716876636816</v>
      </c>
      <c r="K53" s="142">
        <v>1.5053605530744103</v>
      </c>
      <c r="L53" s="142">
        <v>-0.45252950043192625</v>
      </c>
      <c r="M53" s="141">
        <f t="array" ref="M53:Q53">MMULT(H53:L53,TRANSPOSE(chol))</f>
        <v>1.5682074161012872E-3</v>
      </c>
      <c r="N53" s="141">
        <v>4.1002745083901313E-3</v>
      </c>
      <c r="O53" s="141">
        <v>-3.4685270410039961E-3</v>
      </c>
      <c r="P53" s="141">
        <v>8.2622605235560236E-3</v>
      </c>
      <c r="Q53" s="141">
        <v>1.5711541701872388E-3</v>
      </c>
      <c r="R53" s="6">
        <f t="shared" si="2"/>
        <v>7177.1377627067959</v>
      </c>
      <c r="S53" s="6">
        <f t="shared" si="3"/>
        <v>29081.106075813204</v>
      </c>
      <c r="T53" s="6">
        <f t="shared" si="4"/>
        <v>-29081.106075813204</v>
      </c>
      <c r="V53" s="23">
        <f t="array" aca="1" ref="V53:Z53" ca="1">MMULT(H53:L53,TRANSPOSE(racar))</f>
        <v>1.4660793459936854E-3</v>
      </c>
      <c r="W53" s="23">
        <f ca="1"/>
        <v>4.4706780087590929E-3</v>
      </c>
      <c r="X53" s="23">
        <f ca="1"/>
        <v>-3.5040530443024367E-3</v>
      </c>
      <c r="Y53" s="23">
        <f ca="1"/>
        <v>7.4622072928678665E-3</v>
      </c>
      <c r="Z53" s="23">
        <f ca="1"/>
        <v>-5.3304038216592893E-4</v>
      </c>
      <c r="AA53" s="6">
        <f t="array" aca="1" ref="AA53" ca="1">SUMPRODUCT($V$9:$Z$9,V53:Z53)</f>
        <v>12741.3591040501</v>
      </c>
      <c r="AB53" s="6">
        <f t="shared" ca="1" si="5"/>
        <v>37077.366375164187</v>
      </c>
    </row>
    <row r="54" spans="1:28" ht="13.8">
      <c r="A54" s="4">
        <v>44</v>
      </c>
      <c r="B54" s="120">
        <v>0.93827160493827155</v>
      </c>
      <c r="C54" s="120">
        <v>0.92800000000000005</v>
      </c>
      <c r="D54" s="120">
        <v>0.4081632653061224</v>
      </c>
      <c r="E54" s="120">
        <v>3.3057851239669422E-2</v>
      </c>
      <c r="F54" s="120">
        <v>0.40236686390532544</v>
      </c>
      <c r="H54" s="142">
        <v>1.5404250053004735</v>
      </c>
      <c r="I54" s="142">
        <v>1.4610562691869071</v>
      </c>
      <c r="J54" s="142">
        <v>-0.2322722934826261</v>
      </c>
      <c r="K54" s="142">
        <v>-1.8376384268780581</v>
      </c>
      <c r="L54" s="142">
        <v>-0.2472254790014124</v>
      </c>
      <c r="M54" s="141">
        <f t="array" ref="M54:Q54">MMULT(H54:L54,TRANSPOSE(chol))</f>
        <v>9.0764726032843308E-3</v>
      </c>
      <c r="N54" s="141">
        <v>1.1986464732741125E-2</v>
      </c>
      <c r="O54" s="141">
        <v>1.0528333430088394E-3</v>
      </c>
      <c r="P54" s="141">
        <v>-5.8392471224430632E-3</v>
      </c>
      <c r="Q54" s="141">
        <v>1.7726452674735719E-3</v>
      </c>
      <c r="R54" s="6">
        <f t="shared" si="2"/>
        <v>-53172.554649946032</v>
      </c>
      <c r="S54" s="6">
        <f t="shared" si="3"/>
        <v>-36521.569479673948</v>
      </c>
      <c r="T54" s="6">
        <f t="shared" si="4"/>
        <v>36521.569479673948</v>
      </c>
      <c r="V54" s="23">
        <f t="array" aca="1" ref="V54:Z54" ca="1">MMULT(H54:L54,TRANSPOSE(racar))</f>
        <v>9.4075274620943859E-3</v>
      </c>
      <c r="W54" s="23">
        <f ca="1"/>
        <v>8.4449597043813104E-3</v>
      </c>
      <c r="X54" s="23">
        <f ca="1"/>
        <v>-1.0875593389767747E-3</v>
      </c>
      <c r="Y54" s="23">
        <f ca="1"/>
        <v>-8.2341806947880524E-3</v>
      </c>
      <c r="Z54" s="23">
        <f ca="1"/>
        <v>-2.3989048046366558E-4</v>
      </c>
      <c r="AA54" s="6">
        <f t="array" aca="1" ref="AA54" ca="1">SUMPRODUCT($V$9:$Z$9,V54:Z54)</f>
        <v>-38618.241180346537</v>
      </c>
      <c r="AB54" s="6">
        <f t="shared" ca="1" si="5"/>
        <v>-36326.43611273235</v>
      </c>
    </row>
    <row r="55" spans="1:28" ht="13.8">
      <c r="A55" s="4">
        <v>45</v>
      </c>
      <c r="B55" s="120">
        <v>8.6419753086419748E-2</v>
      </c>
      <c r="C55" s="120">
        <v>0.16800000000000001</v>
      </c>
      <c r="D55" s="120">
        <v>0.55102040816326525</v>
      </c>
      <c r="E55" s="120">
        <v>0.12396694214876033</v>
      </c>
      <c r="F55" s="120">
        <v>0.47928994082840237</v>
      </c>
      <c r="H55" s="142">
        <v>-1.3631364655496254</v>
      </c>
      <c r="I55" s="142">
        <v>-0.96209875391314137</v>
      </c>
      <c r="J55" s="142">
        <v>0.12823982598031258</v>
      </c>
      <c r="K55" s="142">
        <v>-1.1553823552329276</v>
      </c>
      <c r="L55" s="142">
        <v>-5.1935758364541382E-2</v>
      </c>
      <c r="M55" s="141">
        <f t="array" ref="M55:Q55">MMULT(H55:L55,TRANSPOSE(chol))</f>
        <v>-8.0318553266315283E-3</v>
      </c>
      <c r="N55" s="141">
        <v>-8.7124297825490488E-3</v>
      </c>
      <c r="O55" s="141">
        <v>-1.3189172866156854E-3</v>
      </c>
      <c r="P55" s="141">
        <v>-8.2030656504247929E-3</v>
      </c>
      <c r="Q55" s="141">
        <v>-7.8206587755234418E-3</v>
      </c>
      <c r="R55" s="6">
        <f t="shared" si="2"/>
        <v>10004.134660457836</v>
      </c>
      <c r="S55" s="6">
        <f t="shared" si="3"/>
        <v>5804.9915248481848</v>
      </c>
      <c r="T55" s="6">
        <f t="shared" si="4"/>
        <v>-5804.9915248481848</v>
      </c>
      <c r="V55" s="23">
        <f t="array" aca="1" ref="V55:Z55" ca="1">MMULT(H55:L55,TRANSPOSE(racar))</f>
        <v>-8.8742319684093456E-3</v>
      </c>
      <c r="W55" s="23">
        <f ca="1"/>
        <v>-8.1241827004151553E-3</v>
      </c>
      <c r="X55" s="23">
        <f ca="1"/>
        <v>-6.4108808465681232E-4</v>
      </c>
      <c r="Y55" s="23">
        <f ca="1"/>
        <v>-6.9350127724818831E-3</v>
      </c>
      <c r="Z55" s="23">
        <f ca="1"/>
        <v>-4.3887569841390408E-3</v>
      </c>
      <c r="AA55" s="6">
        <f t="array" aca="1" ref="AA55" ca="1">SUMPRODUCT($V$9:$Z$9,V55:Z55)</f>
        <v>-8430.8270092395542</v>
      </c>
      <c r="AB55" s="6">
        <f t="shared" ca="1" si="5"/>
        <v>-7405.1328734342351</v>
      </c>
    </row>
    <row r="56" spans="1:28" ht="13.8">
      <c r="A56" s="4">
        <v>46</v>
      </c>
      <c r="B56" s="120">
        <v>0.41975308641975306</v>
      </c>
      <c r="C56" s="120">
        <v>0.36799999999999999</v>
      </c>
      <c r="D56" s="120">
        <v>0.69387755102040816</v>
      </c>
      <c r="E56" s="120">
        <v>0.21487603305785125</v>
      </c>
      <c r="F56" s="120">
        <v>0.55621301775147935</v>
      </c>
      <c r="H56" s="142">
        <v>-0.20252518334641723</v>
      </c>
      <c r="I56" s="142">
        <v>-0.3371550769952773</v>
      </c>
      <c r="J56" s="142">
        <v>0.50687162255793372</v>
      </c>
      <c r="K56" s="142">
        <v>-0.78961599165977403</v>
      </c>
      <c r="L56" s="142">
        <v>0.14137466897259204</v>
      </c>
      <c r="M56" s="141">
        <f t="array" ref="M56:Q56">MMULT(H56:L56,TRANSPOSE(chol))</f>
        <v>-1.1933163067294741E-3</v>
      </c>
      <c r="N56" s="141">
        <v>-2.4066861829673369E-3</v>
      </c>
      <c r="O56" s="141">
        <v>2.8710000059395295E-3</v>
      </c>
      <c r="P56" s="141">
        <v>-4.3063495109582394E-3</v>
      </c>
      <c r="Q56" s="141">
        <v>-1.4060050566134991E-3</v>
      </c>
      <c r="R56" s="6">
        <f t="shared" si="2"/>
        <v>1698.3196292655939</v>
      </c>
      <c r="S56" s="6">
        <f t="shared" si="3"/>
        <v>-11905.346017645295</v>
      </c>
      <c r="T56" s="6">
        <f t="shared" si="4"/>
        <v>11905.346017645295</v>
      </c>
      <c r="V56" s="23">
        <f t="array" aca="1" ref="V56:Z56" ca="1">MMULT(H56:L56,TRANSPOSE(racar))</f>
        <v>-1.169754673652439E-3</v>
      </c>
      <c r="W56" s="23">
        <f ca="1"/>
        <v>-2.577229684251585E-3</v>
      </c>
      <c r="X56" s="23">
        <f ca="1"/>
        <v>2.890316592336295E-3</v>
      </c>
      <c r="Y56" s="23">
        <f ca="1"/>
        <v>-3.9866007830214531E-3</v>
      </c>
      <c r="Z56" s="23">
        <f ca="1"/>
        <v>-3.1128545732256698E-4</v>
      </c>
      <c r="AA56" s="6">
        <f t="array" aca="1" ref="AA56" ca="1">SUMPRODUCT($V$9:$Z$9,V56:Z56)</f>
        <v>-1883.7402700359949</v>
      </c>
      <c r="AB56" s="6">
        <f t="shared" ca="1" si="5"/>
        <v>-16506.670358198087</v>
      </c>
    </row>
    <row r="57" spans="1:28" ht="13.8">
      <c r="A57" s="4">
        <v>47</v>
      </c>
      <c r="B57" s="120">
        <v>0.75308641975308643</v>
      </c>
      <c r="C57" s="120">
        <v>0.56800000000000006</v>
      </c>
      <c r="D57" s="120">
        <v>0.83673469387755095</v>
      </c>
      <c r="E57" s="120">
        <v>0.30578512396694213</v>
      </c>
      <c r="F57" s="120">
        <v>0.63313609467455623</v>
      </c>
      <c r="H57" s="142">
        <v>0.68423440435168836</v>
      </c>
      <c r="I57" s="142">
        <v>0.17128458593150678</v>
      </c>
      <c r="J57" s="142">
        <v>0.98112599616217655</v>
      </c>
      <c r="K57" s="142">
        <v>-0.50783330925506964</v>
      </c>
      <c r="L57" s="142">
        <v>0.34017092737581961</v>
      </c>
      <c r="M57" s="141">
        <f t="array" ref="M57:Q57">MMULT(H57:L57,TRANSPOSE(chol))</f>
        <v>4.0316372455348913E-3</v>
      </c>
      <c r="N57" s="141">
        <v>2.5884626287537077E-3</v>
      </c>
      <c r="O57" s="141">
        <v>7.2695815801393634E-3</v>
      </c>
      <c r="P57" s="141">
        <v>-1.1606757952797155E-3</v>
      </c>
      <c r="Q57" s="141">
        <v>3.9788578484988724E-3</v>
      </c>
      <c r="R57" s="6">
        <f t="shared" si="2"/>
        <v>-4591.4677503489984</v>
      </c>
      <c r="S57" s="6">
        <f t="shared" si="3"/>
        <v>-27346.313016275806</v>
      </c>
      <c r="T57" s="6">
        <f t="shared" si="4"/>
        <v>27346.313016275806</v>
      </c>
      <c r="V57" s="23">
        <f t="array" aca="1" ref="V57:Z57" ca="1">MMULT(H57:L57,TRANSPOSE(racar))</f>
        <v>4.918460481917953E-3</v>
      </c>
      <c r="W57" s="23">
        <f ca="1"/>
        <v>1.9529051899988723E-3</v>
      </c>
      <c r="X57" s="23">
        <f ca="1"/>
        <v>6.8322628988005812E-3</v>
      </c>
      <c r="Y57" s="23">
        <f ca="1"/>
        <v>-1.5701364018437588E-3</v>
      </c>
      <c r="Z57" s="23">
        <f ca="1"/>
        <v>3.2837286943796316E-3</v>
      </c>
      <c r="AA57" s="6">
        <f t="array" aca="1" ref="AA57" ca="1">SUMPRODUCT($V$9:$Z$9,V57:Z57)</f>
        <v>3630.4173779826306</v>
      </c>
      <c r="AB57" s="6">
        <f t="shared" ca="1" si="5"/>
        <v>-25368.536479500435</v>
      </c>
    </row>
    <row r="58" spans="1:28" ht="13.8">
      <c r="A58" s="4">
        <v>48</v>
      </c>
      <c r="B58" s="120">
        <v>0.19753086419753085</v>
      </c>
      <c r="C58" s="120">
        <v>0.76800000000000013</v>
      </c>
      <c r="D58" s="120">
        <v>0.97959183673469385</v>
      </c>
      <c r="E58" s="120">
        <v>0.39669421487603307</v>
      </c>
      <c r="F58" s="120">
        <v>0.7100591715976331</v>
      </c>
      <c r="H58" s="142">
        <v>-0.85047378635746862</v>
      </c>
      <c r="I58" s="142">
        <v>0.73227620472309973</v>
      </c>
      <c r="J58" s="142">
        <v>2.0453909898732876</v>
      </c>
      <c r="K58" s="142">
        <v>-0.26191311295444308</v>
      </c>
      <c r="L58" s="142">
        <v>0.55355759050367925</v>
      </c>
      <c r="M58" s="141">
        <f t="array" ref="M58:Q58">MMULT(H58:L58,TRANSPOSE(chol))</f>
        <v>-5.0111508156019165E-3</v>
      </c>
      <c r="N58" s="141">
        <v>2.1956521978481725E-3</v>
      </c>
      <c r="O58" s="141">
        <v>1.2229654811680596E-2</v>
      </c>
      <c r="P58" s="141">
        <v>3.8612940370891962E-4</v>
      </c>
      <c r="Q58" s="141">
        <v>2.8504826085134008E-3</v>
      </c>
      <c r="R58" s="6">
        <f t="shared" si="2"/>
        <v>-18877.668556840643</v>
      </c>
      <c r="S58" s="6">
        <f t="shared" si="3"/>
        <v>-14022.763808766631</v>
      </c>
      <c r="T58" s="6">
        <f t="shared" si="4"/>
        <v>14022.763808766631</v>
      </c>
      <c r="V58" s="23">
        <f t="array" aca="1" ref="V58:Z58" ca="1">MMULT(H58:L58,TRANSPOSE(racar))</f>
        <v>-2.206175740610496E-3</v>
      </c>
      <c r="W58" s="23">
        <f ca="1"/>
        <v>4.402626186035109E-3</v>
      </c>
      <c r="X58" s="23">
        <f ca="1"/>
        <v>1.3281071796448848E-2</v>
      </c>
      <c r="Y58" s="23">
        <f ca="1"/>
        <v>5.0400671204173545E-4</v>
      </c>
      <c r="Z58" s="23">
        <f ca="1"/>
        <v>4.2086238043953037E-3</v>
      </c>
      <c r="AA58" s="6">
        <f t="array" aca="1" ref="AA58" ca="1">SUMPRODUCT($V$9:$Z$9,V58:Z58)</f>
        <v>-21675.498759099792</v>
      </c>
      <c r="AB58" s="6">
        <f t="shared" ca="1" si="5"/>
        <v>-21006.319050043363</v>
      </c>
    </row>
    <row r="59" spans="1:28" ht="13.8">
      <c r="A59" s="4">
        <v>49</v>
      </c>
      <c r="B59" s="120">
        <v>0.53086419753086411</v>
      </c>
      <c r="C59" s="120">
        <v>0.96800000000000008</v>
      </c>
      <c r="D59" s="120">
        <v>2.9154518950437317E-3</v>
      </c>
      <c r="E59" s="120">
        <v>0.48760330578512401</v>
      </c>
      <c r="F59" s="120">
        <v>0.78698224852071008</v>
      </c>
      <c r="H59" s="142">
        <v>7.7442408521528394E-2</v>
      </c>
      <c r="I59" s="142">
        <v>1.8521798587690481</v>
      </c>
      <c r="J59" s="142">
        <v>-2.7571419207939845</v>
      </c>
      <c r="K59" s="142">
        <v>-3.1078906684079151E-2</v>
      </c>
      <c r="L59" s="142">
        <v>0.79599403417998682</v>
      </c>
      <c r="M59" s="141">
        <f t="array" ref="M59:Q59">MMULT(H59:L59,TRANSPOSE(chol))</f>
        <v>4.563051734809367E-4</v>
      </c>
      <c r="N59" s="141">
        <v>1.0789333807519398E-2</v>
      </c>
      <c r="O59" s="141">
        <v>-1.698237659591809E-2</v>
      </c>
      <c r="P59" s="141">
        <v>1.1492198178813936E-3</v>
      </c>
      <c r="Q59" s="141">
        <v>4.9848390588420975E-3</v>
      </c>
      <c r="R59" s="6">
        <f t="shared" si="2"/>
        <v>-115620.26900003785</v>
      </c>
      <c r="S59" s="6">
        <f t="shared" si="3"/>
        <v>-22355.120041844595</v>
      </c>
      <c r="T59" s="6">
        <f t="shared" si="4"/>
        <v>22355.120041844595</v>
      </c>
      <c r="V59" s="23">
        <f t="array" aca="1" ref="V59:Z59" ca="1">MMULT(H59:L59,TRANSPOSE(racar))</f>
        <v>1.8946879124374051E-3</v>
      </c>
      <c r="W59" s="23">
        <f ca="1"/>
        <v>1.1152152192923899E-2</v>
      </c>
      <c r="X59" s="23">
        <f ca="1"/>
        <v>-1.6832672251971416E-2</v>
      </c>
      <c r="Y59" s="23">
        <f ca="1"/>
        <v>1.2989109323081911E-3</v>
      </c>
      <c r="Z59" s="23">
        <f ca="1"/>
        <v>5.2654039619242938E-3</v>
      </c>
      <c r="AA59" s="6">
        <f t="array" aca="1" ref="AA59" ca="1">SUMPRODUCT($V$9:$Z$9,V59:Z59)</f>
        <v>-111375.3098360931</v>
      </c>
      <c r="AB59" s="6">
        <f t="shared" ca="1" si="5"/>
        <v>-23224.599572694773</v>
      </c>
    </row>
    <row r="60" spans="1:28" ht="13.8">
      <c r="A60" s="4">
        <v>50</v>
      </c>
      <c r="B60" s="120">
        <v>0.86419753086419737</v>
      </c>
      <c r="C60" s="120">
        <v>1.6E-2</v>
      </c>
      <c r="D60" s="120">
        <v>0.14577259475218657</v>
      </c>
      <c r="E60" s="120">
        <v>0.57851239669421484</v>
      </c>
      <c r="F60" s="120">
        <v>0.86390532544378706</v>
      </c>
      <c r="H60" s="142">
        <v>1.0993740652715549</v>
      </c>
      <c r="I60" s="142">
        <v>-2.1444106209118399</v>
      </c>
      <c r="J60" s="142">
        <v>-1.054737951466779</v>
      </c>
      <c r="K60" s="142">
        <v>0.19808928684734636</v>
      </c>
      <c r="L60" s="142">
        <v>1.0980346730653041</v>
      </c>
      <c r="M60" s="141">
        <f t="array" ref="M60:Q60">MMULT(H60:L60,TRANSPOSE(chol))</f>
        <v>6.4777178699797879E-3</v>
      </c>
      <c r="N60" s="141">
        <v>-9.6981558840188963E-3</v>
      </c>
      <c r="O60" s="141">
        <v>-6.0029663067861861E-3</v>
      </c>
      <c r="P60" s="141">
        <v>-2.117035935709841E-3</v>
      </c>
      <c r="Q60" s="141">
        <v>5.3469331772806735E-3</v>
      </c>
      <c r="R60" s="6">
        <f t="shared" si="2"/>
        <v>25234.550008530223</v>
      </c>
      <c r="S60" s="6">
        <f t="shared" si="3"/>
        <v>-39297.413940143975</v>
      </c>
      <c r="T60" s="6">
        <f t="shared" si="4"/>
        <v>39297.413940143975</v>
      </c>
      <c r="V60" s="23">
        <f t="array" aca="1" ref="V60:Z60" ca="1">MMULT(H60:L60,TRANSPOSE(racar))</f>
        <v>4.8155189196049933E-3</v>
      </c>
      <c r="W60" s="23">
        <f ca="1"/>
        <v>-1.053276147466593E-2</v>
      </c>
      <c r="X60" s="23">
        <f ca="1"/>
        <v>-6.0418268184350317E-3</v>
      </c>
      <c r="Y60" s="23">
        <f ca="1"/>
        <v>3.0761572470881836E-4</v>
      </c>
      <c r="Z60" s="23">
        <f ca="1"/>
        <v>5.5881844566455872E-3</v>
      </c>
      <c r="AA60" s="6">
        <f t="array" aca="1" ref="AA60" ca="1">SUMPRODUCT($V$9:$Z$9,V60:Z60)</f>
        <v>31503.539282574962</v>
      </c>
      <c r="AB60" s="6">
        <f t="shared" ca="1" si="5"/>
        <v>-29545.673330693444</v>
      </c>
    </row>
    <row r="61" spans="1:28" ht="13.8">
      <c r="A61" s="4">
        <v>51</v>
      </c>
      <c r="B61" s="120">
        <v>0.30864197530864196</v>
      </c>
      <c r="C61" s="120">
        <v>0.21600000000000003</v>
      </c>
      <c r="D61" s="120">
        <v>0.28862973760932942</v>
      </c>
      <c r="E61" s="120">
        <v>0.66942148760330578</v>
      </c>
      <c r="F61" s="120">
        <v>0.94082840236686394</v>
      </c>
      <c r="H61" s="142">
        <v>-0.49970338220778376</v>
      </c>
      <c r="I61" s="142">
        <v>-0.78577383152448332</v>
      </c>
      <c r="J61" s="142">
        <v>-0.55739222683362499</v>
      </c>
      <c r="K61" s="142">
        <v>0.43831628174460124</v>
      </c>
      <c r="L61" s="142">
        <v>1.561765698350283</v>
      </c>
      <c r="M61" s="141">
        <f t="array" ref="M61:Q61">MMULT(H61:L61,TRANSPOSE(chol))</f>
        <v>-2.9443459063382121E-3</v>
      </c>
      <c r="N61" s="141">
        <v>-5.6740973046546239E-3</v>
      </c>
      <c r="O61" s="141">
        <v>-4.5051359171303408E-3</v>
      </c>
      <c r="P61" s="141">
        <v>2.5369635480640548E-4</v>
      </c>
      <c r="Q61" s="141">
        <v>6.1170166371297963E-3</v>
      </c>
      <c r="R61" s="6">
        <f t="shared" si="2"/>
        <v>-28225.046712830841</v>
      </c>
      <c r="S61" s="6">
        <f t="shared" si="3"/>
        <v>-32721.398261057635</v>
      </c>
      <c r="T61" s="6">
        <f t="shared" si="4"/>
        <v>32721.398261057635</v>
      </c>
      <c r="V61" s="23">
        <f t="array" aca="1" ref="V61:Z61" ca="1">MMULT(H61:L61,TRANSPOSE(racar))</f>
        <v>-1.8197242681207561E-3</v>
      </c>
      <c r="W61" s="23">
        <f ca="1"/>
        <v>-3.3041890710513574E-3</v>
      </c>
      <c r="X61" s="23">
        <f ca="1"/>
        <v>-2.925766057506626E-3</v>
      </c>
      <c r="Y61" s="23">
        <f ca="1"/>
        <v>3.0828647834831679E-3</v>
      </c>
      <c r="Z61" s="23">
        <f ca="1"/>
        <v>8.4864286237080356E-3</v>
      </c>
      <c r="AA61" s="6">
        <f t="array" aca="1" ref="AA61" ca="1">SUMPRODUCT($V$9:$Z$9,V61:Z61)</f>
        <v>-31494.639198796103</v>
      </c>
      <c r="AB61" s="6">
        <f t="shared" ca="1" si="5"/>
        <v>-32907.464776466441</v>
      </c>
    </row>
    <row r="62" spans="1:28" ht="13.8">
      <c r="A62" s="4">
        <v>52</v>
      </c>
      <c r="B62" s="120">
        <v>0.64197530864197527</v>
      </c>
      <c r="C62" s="120">
        <v>0.41600000000000004</v>
      </c>
      <c r="D62" s="120">
        <v>0.43148688046647227</v>
      </c>
      <c r="E62" s="120">
        <v>0.76033057851239672</v>
      </c>
      <c r="F62" s="120">
        <v>2.3668639053254441E-2</v>
      </c>
      <c r="H62" s="142">
        <v>0.36374373325425924</v>
      </c>
      <c r="I62" s="142">
        <v>-0.21213719831752414</v>
      </c>
      <c r="J62" s="142">
        <v>-0.17258993874717157</v>
      </c>
      <c r="K62" s="142">
        <v>0.70736634958121491</v>
      </c>
      <c r="L62" s="142">
        <v>-1.98327000379157</v>
      </c>
      <c r="M62" s="141">
        <f t="array" ref="M62:Q62">MMULT(H62:L62,TRANSPOSE(chol))</f>
        <v>2.1432461938350957E-3</v>
      </c>
      <c r="N62" s="141">
        <v>-3.603365075493353E-4</v>
      </c>
      <c r="O62" s="141">
        <v>-6.9042846457003271E-4</v>
      </c>
      <c r="P62" s="141">
        <v>3.3665144597548585E-3</v>
      </c>
      <c r="Q62" s="141">
        <v>-8.7837441277845169E-3</v>
      </c>
      <c r="R62" s="6">
        <f t="shared" si="2"/>
        <v>74052.014206889231</v>
      </c>
      <c r="S62" s="6">
        <f t="shared" si="3"/>
        <v>64047.479618112899</v>
      </c>
      <c r="T62" s="6">
        <f t="shared" si="4"/>
        <v>-64047.479618112899</v>
      </c>
      <c r="V62" s="23">
        <f t="array" aca="1" ref="V62:Z62" ca="1">MMULT(H62:L62,TRANSPOSE(racar))</f>
        <v>-7.3901213398797506E-4</v>
      </c>
      <c r="W62" s="23">
        <f ca="1"/>
        <v>-2.4737935548142481E-3</v>
      </c>
      <c r="X62" s="23">
        <f ca="1"/>
        <v>-2.0233321490103987E-3</v>
      </c>
      <c r="Y62" s="23">
        <f ca="1"/>
        <v>1.1455236363610496E-3</v>
      </c>
      <c r="Z62" s="23">
        <f ca="1"/>
        <v>-1.1556918568153612E-2</v>
      </c>
      <c r="AA62" s="6">
        <f t="array" aca="1" ref="AA62" ca="1">SUMPRODUCT($V$9:$Z$9,V62:Z62)</f>
        <v>73567.707228999468</v>
      </c>
      <c r="AB62" s="6">
        <f t="shared" ca="1" si="5"/>
        <v>69251.162288046762</v>
      </c>
    </row>
    <row r="63" spans="1:28" ht="13.8">
      <c r="A63" s="4">
        <v>53</v>
      </c>
      <c r="B63" s="120">
        <v>0.97530864197530853</v>
      </c>
      <c r="C63" s="120">
        <v>0.6160000000000001</v>
      </c>
      <c r="D63" s="120">
        <v>0.57434402332361512</v>
      </c>
      <c r="E63" s="120">
        <v>0.85123966942148765</v>
      </c>
      <c r="F63" s="120">
        <v>0.10059171597633138</v>
      </c>
      <c r="H63" s="142">
        <v>1.9652724189717756</v>
      </c>
      <c r="I63" s="142">
        <v>0.29499198822262651</v>
      </c>
      <c r="J63" s="142">
        <v>0.18744473157378044</v>
      </c>
      <c r="K63" s="142">
        <v>1.0417649647363962</v>
      </c>
      <c r="L63" s="142">
        <v>-1.2781871895192038</v>
      </c>
      <c r="M63" s="141">
        <f t="array" ref="M63:Q63">MMULT(H63:L63,TRANSPOSE(chol))</f>
        <v>1.1579753124890515E-2</v>
      </c>
      <c r="N63" s="141">
        <v>6.3065641258119223E-3</v>
      </c>
      <c r="O63" s="141">
        <v>3.9317846103360515E-3</v>
      </c>
      <c r="P63" s="141">
        <v>7.25051806881373E-3</v>
      </c>
      <c r="Q63" s="141">
        <v>1.4324700289721475E-3</v>
      </c>
      <c r="R63" s="6">
        <f t="shared" si="2"/>
        <v>55748.495302422525</v>
      </c>
      <c r="S63" s="6">
        <f t="shared" si="3"/>
        <v>25222.534109283813</v>
      </c>
      <c r="T63" s="6">
        <f t="shared" si="4"/>
        <v>-25222.534109283813</v>
      </c>
      <c r="V63" s="23">
        <f t="array" aca="1" ref="V63:Z63" ca="1">MMULT(H63:L63,TRANSPOSE(racar))</f>
        <v>9.9722478358652972E-3</v>
      </c>
      <c r="W63" s="23">
        <f ca="1"/>
        <v>3.3554744331441683E-3</v>
      </c>
      <c r="X63" s="23">
        <f ca="1"/>
        <v>1.9224628133665466E-3</v>
      </c>
      <c r="Y63" s="23">
        <f ca="1"/>
        <v>4.4978658122805651E-3</v>
      </c>
      <c r="Z63" s="23">
        <f ca="1"/>
        <v>-3.8514858553769437E-3</v>
      </c>
      <c r="AA63" s="6">
        <f t="array" aca="1" ref="AA63" ca="1">SUMPRODUCT($V$9:$Z$9,V63:Z63)</f>
        <v>75215.828408624846</v>
      </c>
      <c r="AB63" s="6">
        <f t="shared" ca="1" si="5"/>
        <v>41901.886381826771</v>
      </c>
    </row>
    <row r="64" spans="1:28" ht="13.8">
      <c r="A64" s="4">
        <v>54</v>
      </c>
      <c r="B64" s="120">
        <v>2.4691358024691357E-2</v>
      </c>
      <c r="C64" s="120">
        <v>0.81600000000000006</v>
      </c>
      <c r="D64" s="120">
        <v>0.71720116618075791</v>
      </c>
      <c r="E64" s="120">
        <v>0.94214876033057859</v>
      </c>
      <c r="F64" s="120">
        <v>0.1775147928994083</v>
      </c>
      <c r="H64" s="142">
        <v>-1.9652724189717774</v>
      </c>
      <c r="I64" s="142">
        <v>0.90022598570143342</v>
      </c>
      <c r="J64" s="142">
        <v>0.57454705564256991</v>
      </c>
      <c r="K64" s="142">
        <v>1.5730705667117029</v>
      </c>
      <c r="L64" s="142">
        <v>-0.92487758806096909</v>
      </c>
      <c r="M64" s="141">
        <f t="array" ref="M64:Q64">MMULT(H64:L64,TRANSPOSE(chol))</f>
        <v>-1.1579753124890525E-2</v>
      </c>
      <c r="N64" s="141">
        <v>5.3842269216123392E-4</v>
      </c>
      <c r="O64" s="141">
        <v>1.3520912583174895E-3</v>
      </c>
      <c r="P64" s="141">
        <v>8.0570089031130939E-3</v>
      </c>
      <c r="Q64" s="141">
        <v>-5.9340326404648119E-3</v>
      </c>
      <c r="R64" s="6">
        <f t="shared" si="2"/>
        <v>17112.496327795721</v>
      </c>
      <c r="S64" s="6">
        <f t="shared" si="3"/>
        <v>69712.983070642396</v>
      </c>
      <c r="T64" s="6">
        <f t="shared" si="4"/>
        <v>-69712.983070642396</v>
      </c>
      <c r="V64" s="23">
        <f t="array" aca="1" ref="V64:Z64" ca="1">MMULT(H64:L64,TRANSPOSE(racar))</f>
        <v>-1.0706775675276047E-2</v>
      </c>
      <c r="W64" s="23">
        <f ca="1"/>
        <v>3.7523087404757525E-3</v>
      </c>
      <c r="X64" s="23">
        <f ca="1"/>
        <v>2.8628669332912762E-3</v>
      </c>
      <c r="Y64" s="23">
        <f ca="1"/>
        <v>7.5438983937049084E-3</v>
      </c>
      <c r="Z64" s="23">
        <f ca="1"/>
        <v>-5.2448435360503767E-3</v>
      </c>
      <c r="AA64" s="6">
        <f t="array" aca="1" ref="AA64" ca="1">SUMPRODUCT($V$9:$Z$9,V64:Z64)</f>
        <v>2266.3508164035811</v>
      </c>
      <c r="AB64" s="6">
        <f t="shared" ca="1" si="5"/>
        <v>63549.161291830154</v>
      </c>
    </row>
    <row r="65" spans="1:28" ht="13.8">
      <c r="A65" s="4">
        <v>55</v>
      </c>
      <c r="B65" s="120">
        <v>0.35802469135802467</v>
      </c>
      <c r="C65" s="120">
        <v>5.6000000000000001E-2</v>
      </c>
      <c r="D65" s="120">
        <v>0.86005830903790081</v>
      </c>
      <c r="E65" s="120">
        <v>4.1322314049586778E-2</v>
      </c>
      <c r="F65" s="120">
        <v>0.25443786982248523</v>
      </c>
      <c r="H65" s="142">
        <v>-0.36374373325425935</v>
      </c>
      <c r="I65" s="142">
        <v>-1.5892675570513919</v>
      </c>
      <c r="J65" s="142">
        <v>1.0805813506687365</v>
      </c>
      <c r="K65" s="142">
        <v>-1.735543248322875</v>
      </c>
      <c r="L65" s="142">
        <v>-0.66058928935782979</v>
      </c>
      <c r="M65" s="141">
        <f t="array" ref="M65:Q65">MMULT(H65:L65,TRANSPOSE(chol))</f>
        <v>-2.1432461938350965E-3</v>
      </c>
      <c r="N65" s="141">
        <v>-9.956268558095234E-3</v>
      </c>
      <c r="O65" s="141">
        <v>5.9251823106484629E-3</v>
      </c>
      <c r="P65" s="141">
        <v>-1.0736323690488587E-2</v>
      </c>
      <c r="Q65" s="141">
        <v>-9.426971428654448E-3</v>
      </c>
      <c r="R65" s="6">
        <f t="shared" si="2"/>
        <v>57963.938486620209</v>
      </c>
      <c r="S65" s="6">
        <f t="shared" si="3"/>
        <v>3117.5325954271611</v>
      </c>
      <c r="T65" s="6">
        <f t="shared" si="4"/>
        <v>-3117.5325954271611</v>
      </c>
      <c r="V65" s="23">
        <f t="array" aca="1" ref="V65:Z65" ca="1">MMULT(H65:L65,TRANSPOSE(racar))</f>
        <v>-4.2921796663989526E-3</v>
      </c>
      <c r="W65" s="23">
        <f ca="1"/>
        <v>-1.1672610215442197E-2</v>
      </c>
      <c r="X65" s="23">
        <f ca="1"/>
        <v>5.3072031171498973E-3</v>
      </c>
      <c r="Y65" s="23">
        <f ca="1"/>
        <v>-1.0579746396376559E-2</v>
      </c>
      <c r="Z65" s="23">
        <f ca="1"/>
        <v>-7.6363842261469436E-3</v>
      </c>
      <c r="AA65" s="6">
        <f t="array" aca="1" ref="AA65" ca="1">SUMPRODUCT($V$9:$Z$9,V65:Z65)</f>
        <v>46133.609946721466</v>
      </c>
      <c r="AB65" s="6">
        <f t="shared" ca="1" si="5"/>
        <v>-6084.322729379106</v>
      </c>
    </row>
    <row r="66" spans="1:28" ht="13.8">
      <c r="A66" s="4">
        <v>56</v>
      </c>
      <c r="B66" s="120">
        <v>0.69135802469135799</v>
      </c>
      <c r="C66" s="120">
        <v>0.25600000000000001</v>
      </c>
      <c r="D66" s="120">
        <v>2.3323615160349854E-2</v>
      </c>
      <c r="E66" s="120">
        <v>0.13223140495867769</v>
      </c>
      <c r="F66" s="120">
        <v>0.33136094674556216</v>
      </c>
      <c r="H66" s="142">
        <v>0.49970338220778371</v>
      </c>
      <c r="I66" s="142">
        <v>-0.65572667879825364</v>
      </c>
      <c r="J66" s="142">
        <v>-1.9894892216915676</v>
      </c>
      <c r="K66" s="142">
        <v>-1.1159049799773455</v>
      </c>
      <c r="L66" s="142">
        <v>-0.43615828220988639</v>
      </c>
      <c r="M66" s="141">
        <f t="array" ref="M66:Q66">MMULT(H66:L66,TRANSPOSE(chol))</f>
        <v>2.9443459063382116E-3</v>
      </c>
      <c r="N66" s="141">
        <v>-2.5813441349230217E-3</v>
      </c>
      <c r="O66" s="141">
        <v>-1.2315391117277018E-2</v>
      </c>
      <c r="P66" s="141">
        <v>-7.3566758946808346E-3</v>
      </c>
      <c r="Q66" s="141">
        <v>-5.6727100671425824E-3</v>
      </c>
      <c r="R66" s="6">
        <f t="shared" si="2"/>
        <v>-5094.1301637656325</v>
      </c>
      <c r="S66" s="6">
        <f t="shared" si="3"/>
        <v>-2221.7204052046036</v>
      </c>
      <c r="T66" s="6">
        <f t="shared" si="4"/>
        <v>2221.7204052046036</v>
      </c>
      <c r="V66" s="23">
        <f t="array" aca="1" ref="V66:Z66" ca="1">MMULT(H66:L66,TRANSPOSE(racar))</f>
        <v>2.5206923329531238E-4</v>
      </c>
      <c r="W66" s="23">
        <f ca="1"/>
        <v>-5.3155161823716509E-3</v>
      </c>
      <c r="X66" s="23">
        <f ca="1"/>
        <v>-1.3516143923453327E-2</v>
      </c>
      <c r="Y66" s="23">
        <f ca="1"/>
        <v>-7.3603320297681773E-3</v>
      </c>
      <c r="Z66" s="23">
        <f ca="1"/>
        <v>-5.3926024716168426E-3</v>
      </c>
      <c r="AA66" s="6">
        <f t="array" aca="1" ref="AA66" ca="1">SUMPRODUCT($V$9:$Z$9,V66:Z66)</f>
        <v>-8014.6210882404048</v>
      </c>
      <c r="AB66" s="6">
        <f t="shared" ca="1" si="5"/>
        <v>-3789.9287273542213</v>
      </c>
    </row>
    <row r="67" spans="1:28" ht="13.8">
      <c r="A67" s="4">
        <v>57</v>
      </c>
      <c r="B67" s="120">
        <v>0.13580246913580246</v>
      </c>
      <c r="C67" s="120">
        <v>0.45600000000000002</v>
      </c>
      <c r="D67" s="120">
        <v>0.16618075801749269</v>
      </c>
      <c r="E67" s="120">
        <v>0.2231404958677686</v>
      </c>
      <c r="F67" s="120">
        <v>0.40828402366863908</v>
      </c>
      <c r="H67" s="142">
        <v>-1.0993740652715556</v>
      </c>
      <c r="I67" s="142">
        <v>-0.11051620356204166</v>
      </c>
      <c r="J67" s="142">
        <v>-0.9693681932883309</v>
      </c>
      <c r="K67" s="142">
        <v>-0.76162978689434568</v>
      </c>
      <c r="L67" s="142">
        <v>-0.2319613319580546</v>
      </c>
      <c r="M67" s="141">
        <f t="array" ref="M67:Q67">MMULT(H67:L67,TRANSPOSE(chol))</f>
        <v>-6.4777178699797922E-3</v>
      </c>
      <c r="N67" s="141">
        <v>-3.2157600089481567E-3</v>
      </c>
      <c r="O67" s="141">
        <v>-7.7300276247558482E-3</v>
      </c>
      <c r="P67" s="141">
        <v>-5.3704408051365171E-3</v>
      </c>
      <c r="Q67" s="141">
        <v>-6.8971256954856426E-3</v>
      </c>
      <c r="R67" s="6">
        <f t="shared" si="2"/>
        <v>-18249.381123864099</v>
      </c>
      <c r="S67" s="6">
        <f t="shared" si="3"/>
        <v>13643.313811537024</v>
      </c>
      <c r="T67" s="6">
        <f t="shared" si="4"/>
        <v>-13643.313811537024</v>
      </c>
      <c r="V67" s="23">
        <f t="array" aca="1" ref="V67:Z67" ca="1">MMULT(H67:L67,TRANSPOSE(racar))</f>
        <v>-7.267668320143434E-3</v>
      </c>
      <c r="W67" s="23">
        <f ca="1"/>
        <v>-2.959487650380455E-3</v>
      </c>
      <c r="X67" s="23">
        <f ca="1"/>
        <v>-7.3602543132611567E-3</v>
      </c>
      <c r="Y67" s="23">
        <f ca="1"/>
        <v>-4.786074571097078E-3</v>
      </c>
      <c r="Z67" s="23">
        <f ca="1"/>
        <v>-4.5311257697097842E-3</v>
      </c>
      <c r="AA67" s="6">
        <f t="array" aca="1" ref="AA67" ca="1">SUMPRODUCT($V$9:$Z$9,V67:Z67)</f>
        <v>-32719.847006788881</v>
      </c>
      <c r="AB67" s="6">
        <f t="shared" ca="1" si="5"/>
        <v>3210.5956478531916</v>
      </c>
    </row>
    <row r="68" spans="1:28" ht="13.8">
      <c r="A68" s="4">
        <v>58</v>
      </c>
      <c r="B68" s="120">
        <v>0.46913580246913578</v>
      </c>
      <c r="C68" s="120">
        <v>0.65600000000000014</v>
      </c>
      <c r="D68" s="120">
        <v>0.30903790087463556</v>
      </c>
      <c r="E68" s="120">
        <v>0.31404958677685946</v>
      </c>
      <c r="F68" s="120">
        <v>0.48520710059171601</v>
      </c>
      <c r="H68" s="142">
        <v>-7.7442408521528686E-2</v>
      </c>
      <c r="I68" s="142">
        <v>0.4015706956301488</v>
      </c>
      <c r="J68" s="142">
        <v>-0.49857928463296158</v>
      </c>
      <c r="K68" s="142">
        <v>-0.48440400936612632</v>
      </c>
      <c r="L68" s="142">
        <v>-3.7088801263494647E-2</v>
      </c>
      <c r="M68" s="141">
        <f t="array" ref="M68:Q68">MMULT(H68:L68,TRANSPOSE(chol))</f>
        <v>-4.5630517348093844E-4</v>
      </c>
      <c r="N68" s="141">
        <v>2.117845612828221E-3</v>
      </c>
      <c r="O68" s="141">
        <v>-3.1714806362270523E-3</v>
      </c>
      <c r="P68" s="141">
        <v>-2.1405957617942027E-3</v>
      </c>
      <c r="Q68" s="141">
        <v>-1.1428594435392253E-3</v>
      </c>
      <c r="R68" s="6">
        <f t="shared" si="2"/>
        <v>-23881.654650041677</v>
      </c>
      <c r="S68" s="6">
        <f t="shared" si="3"/>
        <v>-3458.8242453685107</v>
      </c>
      <c r="T68" s="6">
        <f t="shared" si="4"/>
        <v>3458.8242453685107</v>
      </c>
      <c r="V68" s="23">
        <f t="array" aca="1" ref="V68:Z68" ca="1">MMULT(H68:L68,TRANSPOSE(racar))</f>
        <v>-4.2397262225849072E-4</v>
      </c>
      <c r="W68" s="23">
        <f ca="1"/>
        <v>1.7252616539940075E-3</v>
      </c>
      <c r="X68" s="23">
        <f ca="1"/>
        <v>-3.3695352130952306E-3</v>
      </c>
      <c r="Y68" s="23">
        <f ca="1"/>
        <v>-2.3712478757822782E-3</v>
      </c>
      <c r="Z68" s="23">
        <f ca="1"/>
        <v>-7.8776869662649661E-4</v>
      </c>
      <c r="AA68" s="6">
        <f t="array" aca="1" ref="AA68" ca="1">SUMPRODUCT($V$9:$Z$9,V68:Z68)</f>
        <v>-25237.693152054002</v>
      </c>
      <c r="AB68" s="6">
        <f t="shared" ca="1" si="5"/>
        <v>-6480.4166618759155</v>
      </c>
    </row>
    <row r="69" spans="1:28" ht="13.8">
      <c r="A69" s="4">
        <v>59</v>
      </c>
      <c r="B69" s="120">
        <v>0.80246913580246904</v>
      </c>
      <c r="C69" s="120">
        <v>0.85600000000000009</v>
      </c>
      <c r="D69" s="120">
        <v>0.45189504373177841</v>
      </c>
      <c r="E69" s="120">
        <v>0.4049586776859504</v>
      </c>
      <c r="F69" s="120">
        <v>0.56213017751479299</v>
      </c>
      <c r="H69" s="142">
        <v>0.8504737863574684</v>
      </c>
      <c r="I69" s="142">
        <v>1.0625193022708677</v>
      </c>
      <c r="J69" s="142">
        <v>-0.12087494520945609</v>
      </c>
      <c r="K69" s="142">
        <v>-0.24053264956697124</v>
      </c>
      <c r="L69" s="142">
        <v>0.15637220483165726</v>
      </c>
      <c r="M69" s="141">
        <f t="array" ref="M69:Q69">MMULT(H69:L69,TRANSPOSE(chol))</f>
        <v>5.0111508156019148E-3</v>
      </c>
      <c r="N69" s="141">
        <v>8.0831018489946095E-3</v>
      </c>
      <c r="O69" s="141">
        <v>7.1273462845044091E-4</v>
      </c>
      <c r="P69" s="141">
        <v>1.0272387492503549E-3</v>
      </c>
      <c r="Q69" s="141">
        <v>4.4152231615638329E-3</v>
      </c>
      <c r="R69" s="6">
        <f t="shared" si="2"/>
        <v>-36068.532000906547</v>
      </c>
      <c r="S69" s="6">
        <f t="shared" si="3"/>
        <v>-19757.896287490657</v>
      </c>
      <c r="T69" s="6">
        <f t="shared" si="4"/>
        <v>19757.896287490657</v>
      </c>
      <c r="V69" s="23">
        <f t="array" aca="1" ref="V69:Z69" ca="1">MMULT(H69:L69,TRANSPOSE(racar))</f>
        <v>5.9885887628766043E-3</v>
      </c>
      <c r="W69" s="23">
        <f ca="1"/>
        <v>7.1407853111398216E-3</v>
      </c>
      <c r="X69" s="23">
        <f ca="1"/>
        <v>-6.8341490734533523E-6</v>
      </c>
      <c r="Y69" s="23">
        <f ca="1"/>
        <v>-5.5385953538557547E-5</v>
      </c>
      <c r="Z69" s="23">
        <f ca="1"/>
        <v>2.8844267993705626E-3</v>
      </c>
      <c r="AA69" s="6">
        <f t="array" aca="1" ref="AA69" ca="1">SUMPRODUCT($V$9:$Z$9,V69:Z69)</f>
        <v>-25000.291502734886</v>
      </c>
      <c r="AB69" s="6">
        <f t="shared" ca="1" si="5"/>
        <v>-16229.84092985733</v>
      </c>
    </row>
    <row r="70" spans="1:28" ht="13.8">
      <c r="A70" s="4">
        <v>60</v>
      </c>
      <c r="B70" s="120">
        <v>0.24691358024691357</v>
      </c>
      <c r="C70" s="120">
        <v>9.6000000000000002E-2</v>
      </c>
      <c r="D70" s="120">
        <v>0.59475218658892126</v>
      </c>
      <c r="E70" s="120">
        <v>0.49586776859504134</v>
      </c>
      <c r="F70" s="120">
        <v>0.63905325443786987</v>
      </c>
      <c r="H70" s="142">
        <v>-0.68423440435168836</v>
      </c>
      <c r="I70" s="142">
        <v>-1.3046853852287905</v>
      </c>
      <c r="J70" s="142">
        <v>0.23978668872856976</v>
      </c>
      <c r="K70" s="142">
        <v>-1.0358153297364085E-2</v>
      </c>
      <c r="L70" s="142">
        <v>0.35592932863882765</v>
      </c>
      <c r="M70" s="141">
        <f t="array" ref="M70:Q70">MMULT(H70:L70,TRANSPOSE(chol))</f>
        <v>-4.0316372455348913E-3</v>
      </c>
      <c r="N70" s="141">
        <v>-9.0794238591970795E-3</v>
      </c>
      <c r="O70" s="141">
        <v>1.9336679265537443E-4</v>
      </c>
      <c r="P70" s="141">
        <v>-2.4533684058365775E-3</v>
      </c>
      <c r="Q70" s="141">
        <v>-1.9043450638989814E-3</v>
      </c>
      <c r="R70" s="6">
        <f t="shared" si="2"/>
        <v>27352.73280624321</v>
      </c>
      <c r="S70" s="6">
        <f t="shared" si="3"/>
        <v>-671.34862226446057</v>
      </c>
      <c r="T70" s="6">
        <f t="shared" si="4"/>
        <v>671.34862226446057</v>
      </c>
      <c r="V70" s="23">
        <f t="array" aca="1" ref="V70:Z70" ca="1">MMULT(H70:L70,TRANSPOSE(racar))</f>
        <v>-4.6187187267042341E-3</v>
      </c>
      <c r="W70" s="23">
        <f ca="1"/>
        <v>-8.0287748523808974E-3</v>
      </c>
      <c r="X70" s="23">
        <f ca="1"/>
        <v>1.0483345274591698E-3</v>
      </c>
      <c r="Y70" s="23">
        <f ca="1"/>
        <v>-7.5948627126771345E-4</v>
      </c>
      <c r="Z70" s="23">
        <f ca="1"/>
        <v>9.192134984156719E-5</v>
      </c>
      <c r="AA70" s="6">
        <f t="array" aca="1" ref="AA70" ca="1">SUMPRODUCT($V$9:$Z$9,V70:Z70)</f>
        <v>18066.294216559745</v>
      </c>
      <c r="AB70" s="6">
        <f t="shared" ca="1" si="5"/>
        <v>-3982.2979058666915</v>
      </c>
    </row>
    <row r="71" spans="1:28" ht="13.8">
      <c r="A71" s="4">
        <v>61</v>
      </c>
      <c r="B71" s="120">
        <v>0.58024691358024694</v>
      </c>
      <c r="C71" s="120">
        <v>0.29600000000000004</v>
      </c>
      <c r="D71" s="120">
        <v>0.73760932944606405</v>
      </c>
      <c r="E71" s="120">
        <v>0.58677685950413216</v>
      </c>
      <c r="F71" s="120">
        <v>0.71597633136094674</v>
      </c>
      <c r="H71" s="142">
        <v>0.20252518334641723</v>
      </c>
      <c r="I71" s="142">
        <v>-0.5359400266474903</v>
      </c>
      <c r="J71" s="142">
        <v>0.6359924529407226</v>
      </c>
      <c r="K71" s="142">
        <v>0.21926158952767397</v>
      </c>
      <c r="L71" s="142">
        <v>0.57092964129707258</v>
      </c>
      <c r="M71" s="141">
        <f t="array" ref="M71:Q71">MMULT(H71:L71,TRANSPOSE(chol))</f>
        <v>1.1933163067294741E-3</v>
      </c>
      <c r="N71" s="141">
        <v>-2.5935101039497553E-3</v>
      </c>
      <c r="O71" s="141">
        <v>4.1766888531397754E-3</v>
      </c>
      <c r="P71" s="141">
        <v>7.8997199766325733E-4</v>
      </c>
      <c r="Q71" s="141">
        <v>3.8035504125847278E-3</v>
      </c>
      <c r="R71" s="6">
        <f t="shared" si="2"/>
        <v>11165.610235399523</v>
      </c>
      <c r="S71" s="6">
        <f t="shared" si="3"/>
        <v>-17454.928763738841</v>
      </c>
      <c r="T71" s="6">
        <f t="shared" si="4"/>
        <v>17454.928763738841</v>
      </c>
      <c r="V71" s="23">
        <f t="array" aca="1" ref="V71:Z71" ca="1">MMULT(H71:L71,TRANSPOSE(racar))</f>
        <v>1.711540303067389E-3</v>
      </c>
      <c r="W71" s="23">
        <f ca="1"/>
        <v>-1.9995429252274276E-3</v>
      </c>
      <c r="X71" s="23">
        <f ca="1"/>
        <v>4.5472642640961482E-3</v>
      </c>
      <c r="Y71" s="23">
        <f ca="1"/>
        <v>1.5972571073564427E-3</v>
      </c>
      <c r="Z71" s="23">
        <f ca="1"/>
        <v>3.9578468625842793E-3</v>
      </c>
      <c r="AA71" s="6">
        <f t="array" aca="1" ref="AA71" ca="1">SUMPRODUCT($V$9:$Z$9,V71:Z71)</f>
        <v>14253.411451438544</v>
      </c>
      <c r="AB71" s="6">
        <f t="shared" ca="1" si="5"/>
        <v>-14617.8216961136</v>
      </c>
    </row>
    <row r="72" spans="1:28" ht="13.8">
      <c r="A72" s="4">
        <v>62</v>
      </c>
      <c r="B72" s="120">
        <v>0.9135802469135802</v>
      </c>
      <c r="C72" s="120">
        <v>0.49600000000000005</v>
      </c>
      <c r="D72" s="120">
        <v>0.88046647230320696</v>
      </c>
      <c r="E72" s="120">
        <v>0.6776859504132231</v>
      </c>
      <c r="F72" s="120">
        <v>0.79289940828402372</v>
      </c>
      <c r="H72" s="142">
        <v>1.363136465549625</v>
      </c>
      <c r="I72" s="142">
        <v>-1.0026681100274625E-2</v>
      </c>
      <c r="J72" s="142">
        <v>1.1773218841523343</v>
      </c>
      <c r="K72" s="142">
        <v>0.46123766846867187</v>
      </c>
      <c r="L72" s="142">
        <v>0.81652280924327081</v>
      </c>
      <c r="M72" s="141">
        <f t="array" ref="M72:Q72">MMULT(H72:L72,TRANSPOSE(chol))</f>
        <v>8.0318553266315266E-3</v>
      </c>
      <c r="N72" s="141">
        <v>3.145088985090424E-3</v>
      </c>
      <c r="O72" s="141">
        <v>9.3782259465079419E-3</v>
      </c>
      <c r="P72" s="141">
        <v>4.013328192060764E-3</v>
      </c>
      <c r="Q72" s="141">
        <v>1.0252889936451418E-2</v>
      </c>
      <c r="R72" s="6">
        <f t="shared" si="2"/>
        <v>4885.4719113418687</v>
      </c>
      <c r="S72" s="6">
        <f t="shared" si="3"/>
        <v>-38436.683714788218</v>
      </c>
      <c r="T72" s="6">
        <f t="shared" si="4"/>
        <v>38436.683714788218</v>
      </c>
      <c r="V72" s="23">
        <f t="array" aca="1" ref="V72:Z72" ca="1">MMULT(H72:L72,TRANSPOSE(racar))</f>
        <v>9.4478030117876137E-3</v>
      </c>
      <c r="W72" s="23">
        <f ca="1"/>
        <v>2.9578318962088235E-3</v>
      </c>
      <c r="X72" s="23">
        <f ca="1"/>
        <v>9.096658800042701E-3</v>
      </c>
      <c r="Y72" s="23">
        <f ca="1"/>
        <v>3.9531727090875365E-3</v>
      </c>
      <c r="Z72" s="23">
        <f ca="1"/>
        <v>8.2229223104498522E-3</v>
      </c>
      <c r="AA72" s="6">
        <f t="array" aca="1" ref="AA72" ca="1">SUMPRODUCT($V$9:$Z$9,V72:Z72)</f>
        <v>22623.760949905984</v>
      </c>
      <c r="AB72" s="6">
        <f t="shared" ca="1" si="5"/>
        <v>-27467.983567669467</v>
      </c>
    </row>
    <row r="73" spans="1:28" ht="13.8">
      <c r="A73" s="4">
        <v>63</v>
      </c>
      <c r="B73" s="120">
        <v>6.1728395061728392E-2</v>
      </c>
      <c r="C73" s="120">
        <v>0.69600000000000006</v>
      </c>
      <c r="D73" s="120">
        <v>4.3731778425655975E-2</v>
      </c>
      <c r="E73" s="120">
        <v>0.76859504132231404</v>
      </c>
      <c r="F73" s="120">
        <v>0.8698224852071007</v>
      </c>
      <c r="H73" s="142">
        <v>-1.5404250053004738</v>
      </c>
      <c r="I73" s="142">
        <v>0.51293041061472855</v>
      </c>
      <c r="J73" s="142">
        <v>-1.7089319423307616</v>
      </c>
      <c r="K73" s="142">
        <v>0.73422779277518924</v>
      </c>
      <c r="L73" s="142">
        <v>1.1255523907939227</v>
      </c>
      <c r="M73" s="141">
        <f t="array" ref="M73:Q73">MMULT(H73:L73,TRANSPOSE(chol))</f>
        <v>-9.0764726032843308E-3</v>
      </c>
      <c r="N73" s="141">
        <v>-6.8148681500166059E-4</v>
      </c>
      <c r="O73" s="141">
        <v>-1.2862056023946708E-2</v>
      </c>
      <c r="P73" s="141">
        <v>2.2640178389745449E-3</v>
      </c>
      <c r="Q73" s="141">
        <v>2.2873249620184773E-3</v>
      </c>
      <c r="R73" s="6">
        <f t="shared" si="2"/>
        <v>-71259.87668788954</v>
      </c>
      <c r="S73" s="6">
        <f t="shared" si="3"/>
        <v>-2315.8458194870727</v>
      </c>
      <c r="T73" s="6">
        <f t="shared" si="4"/>
        <v>2315.8458194870727</v>
      </c>
      <c r="V73" s="23">
        <f t="array" aca="1" ref="V73:Z73" ca="1">MMULT(H73:L73,TRANSPOSE(racar))</f>
        <v>-7.4556361271064268E-3</v>
      </c>
      <c r="W73" s="23">
        <f ca="1"/>
        <v>2.7758916876937552E-3</v>
      </c>
      <c r="X73" s="23">
        <f ca="1"/>
        <v>-1.079423986968361E-2</v>
      </c>
      <c r="Y73" s="23">
        <f ca="1"/>
        <v>4.5552342445448653E-3</v>
      </c>
      <c r="Z73" s="23">
        <f ca="1"/>
        <v>5.356800667631556E-3</v>
      </c>
      <c r="AA73" s="6">
        <f t="array" aca="1" ref="AA73" ca="1">SUMPRODUCT($V$9:$Z$9,V73:Z73)</f>
        <v>-82938.360164572703</v>
      </c>
      <c r="AB73" s="6">
        <f t="shared" ca="1" si="5"/>
        <v>-8839.5685653298387</v>
      </c>
    </row>
    <row r="74" spans="1:28" ht="13.8">
      <c r="A74" s="4">
        <v>64</v>
      </c>
      <c r="B74" s="120">
        <v>0.39506172839506171</v>
      </c>
      <c r="C74" s="120">
        <v>0.89600000000000002</v>
      </c>
      <c r="D74" s="120">
        <v>0.1865889212827988</v>
      </c>
      <c r="E74" s="120">
        <v>0.85950413223140498</v>
      </c>
      <c r="F74" s="120">
        <v>0.94674556213017758</v>
      </c>
      <c r="H74" s="142">
        <v>-0.26615030120687433</v>
      </c>
      <c r="I74" s="142">
        <v>1.2590839804270715</v>
      </c>
      <c r="J74" s="142">
        <v>-0.89053656714298901</v>
      </c>
      <c r="K74" s="142">
        <v>1.078094164570701</v>
      </c>
      <c r="L74" s="142">
        <v>1.6140855291852145</v>
      </c>
      <c r="M74" s="141">
        <f t="array" ref="M74:Q74">MMULT(H74:L74,TRANSPOSE(chol))</f>
        <v>-1.5682074161012872E-3</v>
      </c>
      <c r="N74" s="141">
        <v>6.5854605559337708E-3</v>
      </c>
      <c r="O74" s="141">
        <v>-5.6575977019366524E-3</v>
      </c>
      <c r="P74" s="141">
        <v>6.58528411711922E-3</v>
      </c>
      <c r="Q74" s="141">
        <v>1.114529904626071E-2</v>
      </c>
      <c r="R74" s="6">
        <f t="shared" si="2"/>
        <v>-85748.293575321077</v>
      </c>
      <c r="S74" s="6">
        <f t="shared" si="3"/>
        <v>-31618.015920818201</v>
      </c>
      <c r="T74" s="6">
        <f t="shared" si="4"/>
        <v>31618.015920818201</v>
      </c>
      <c r="V74" s="23">
        <f t="array" aca="1" ref="V74:Z74" ca="1">MMULT(H74:L74,TRANSPOSE(racar))</f>
        <v>1.6390548086956866E-3</v>
      </c>
      <c r="W74" s="23">
        <f ca="1"/>
        <v>9.583496630161439E-3</v>
      </c>
      <c r="X74" s="23">
        <f ca="1"/>
        <v>-4.1256659561970197E-3</v>
      </c>
      <c r="Y74" s="23">
        <f ca="1"/>
        <v>8.0131328629974401E-3</v>
      </c>
      <c r="Z74" s="23">
        <f ca="1"/>
        <v>1.1838275002557918E-2</v>
      </c>
      <c r="AA74" s="6">
        <f t="array" aca="1" ref="AA74" ca="1">SUMPRODUCT($V$9:$Z$9,V74:Z74)</f>
        <v>-79888.891919228743</v>
      </c>
      <c r="AB74" s="6">
        <f t="shared" ca="1" si="5"/>
        <v>-28926.745257642724</v>
      </c>
    </row>
    <row r="75" spans="1:28" ht="13.8">
      <c r="A75" s="4">
        <v>65</v>
      </c>
      <c r="B75" s="120">
        <v>0.72839506172839508</v>
      </c>
      <c r="C75" s="120">
        <v>0.13600000000000001</v>
      </c>
      <c r="D75" s="120">
        <v>0.32944606413994165</v>
      </c>
      <c r="E75" s="120">
        <v>0.95041322314049592</v>
      </c>
      <c r="F75" s="120">
        <v>2.9585798816568053E-2</v>
      </c>
      <c r="H75" s="142">
        <v>0.60796622258963939</v>
      </c>
      <c r="I75" s="142">
        <v>-1.0984684203398629</v>
      </c>
      <c r="J75" s="142">
        <v>-0.44144326228895986</v>
      </c>
      <c r="K75" s="142">
        <v>1.6488734972429597</v>
      </c>
      <c r="L75" s="142">
        <v>-1.8869162013386451</v>
      </c>
      <c r="M75" s="141">
        <f t="array" ref="M75:Q75">MMULT(H75:L75,TRANSPOSE(chol))</f>
        <v>3.5822508360157093E-3</v>
      </c>
      <c r="N75" s="141">
        <v>-4.8625668241874696E-3</v>
      </c>
      <c r="O75" s="141">
        <v>-2.3806054549319841E-3</v>
      </c>
      <c r="P75" s="141">
        <v>6.7057358567842772E-3</v>
      </c>
      <c r="Q75" s="141">
        <v>-7.3627463134461994E-3</v>
      </c>
      <c r="R75" s="6">
        <f t="shared" si="2"/>
        <v>106841.87757206114</v>
      </c>
      <c r="S75" s="6">
        <f t="shared" si="3"/>
        <v>71447.075064532663</v>
      </c>
      <c r="T75" s="6">
        <f t="shared" si="4"/>
        <v>-71447.075064532663</v>
      </c>
      <c r="V75" s="23">
        <f t="array" aca="1" ref="V75:Z75" ca="1">MMULT(H75:L75,TRANSPOSE(racar))</f>
        <v>-1.5013088438705973E-4</v>
      </c>
      <c r="W75" s="23">
        <f ca="1"/>
        <v>-6.6741166370452298E-3</v>
      </c>
      <c r="X75" s="23">
        <f ca="1"/>
        <v>-3.4726163661209144E-3</v>
      </c>
      <c r="Y75" s="23">
        <f ca="1"/>
        <v>5.2595825718888354E-3</v>
      </c>
      <c r="Z75" s="23">
        <f ca="1"/>
        <v>-1.067732927377691E-2</v>
      </c>
      <c r="AA75" s="6">
        <f t="array" aca="1" ref="AA75" ca="1">SUMPRODUCT($V$9:$Z$9,V75:Z75)</f>
        <v>108046.19679524837</v>
      </c>
      <c r="AB75" s="6">
        <f t="shared" ca="1" si="5"/>
        <v>83192.923141786916</v>
      </c>
    </row>
    <row r="76" spans="1:28" ht="13.8">
      <c r="A76" s="4">
        <v>66</v>
      </c>
      <c r="B76" s="120">
        <v>0.1728395061728395</v>
      </c>
      <c r="C76" s="120">
        <v>0.33600000000000002</v>
      </c>
      <c r="D76" s="120">
        <v>0.4723032069970845</v>
      </c>
      <c r="E76" s="120">
        <v>4.9586776859504134E-2</v>
      </c>
      <c r="F76" s="120">
        <v>0.10650887573964497</v>
      </c>
      <c r="H76" s="142">
        <v>-0.94300369618010627</v>
      </c>
      <c r="I76" s="142">
        <v>-0.4234047223941827</v>
      </c>
      <c r="J76" s="142">
        <v>-6.9481429554806226E-2</v>
      </c>
      <c r="K76" s="142">
        <v>-1.6488734972429591</v>
      </c>
      <c r="L76" s="142">
        <v>-1.2453101898381351</v>
      </c>
      <c r="M76" s="141">
        <f t="array" ref="M76:Q76">MMULT(H76:L76,TRANSPOSE(chol))</f>
        <v>-5.5563543721526753E-3</v>
      </c>
      <c r="N76" s="141">
        <v>-4.6402938005770129E-3</v>
      </c>
      <c r="O76" s="141">
        <v>-1.8480393917909277E-3</v>
      </c>
      <c r="P76" s="141">
        <v>-9.6193308105061662E-3</v>
      </c>
      <c r="Q76" s="141">
        <v>-1.3301318469957142E-2</v>
      </c>
      <c r="R76" s="6">
        <f t="shared" ref="R76:R139" si="6">SUMPRODUCT($M$9:$Q$9,M76:Q76)</f>
        <v>23317.226510779132</v>
      </c>
      <c r="S76" s="6">
        <f t="shared" ref="S76:S139" si="7">P76*$P$9+Q76*$Q$9</f>
        <v>29685.207085858507</v>
      </c>
      <c r="T76" s="6">
        <f t="shared" ref="T76:T139" si="8">-S76</f>
        <v>-29685.207085858507</v>
      </c>
      <c r="V76" s="23">
        <f t="array" aca="1" ref="V76:Z76" ca="1">MMULT(H76:L76,TRANSPOSE(racar))</f>
        <v>-7.7055925564750993E-3</v>
      </c>
      <c r="W76" s="23">
        <f ca="1"/>
        <v>-6.2299635307694768E-3</v>
      </c>
      <c r="X76" s="23">
        <f ca="1"/>
        <v>-2.508067998350458E-3</v>
      </c>
      <c r="Y76" s="23">
        <f ca="1"/>
        <v>-1.0369572870075748E-2</v>
      </c>
      <c r="Z76" s="23">
        <f ca="1"/>
        <v>-1.1481789925449556E-2</v>
      </c>
      <c r="AA76" s="6">
        <f t="array" aca="1" ref="AA76" ca="1">SUMPRODUCT($V$9:$Z$9,V76:Z76)</f>
        <v>6435.1944610292048</v>
      </c>
      <c r="AB76" s="6">
        <f t="shared" ref="AB76:AB139" ca="1" si="9">Y76*$Y$9+Z76*$Z$9</f>
        <v>16176.135188360553</v>
      </c>
    </row>
    <row r="77" spans="1:28" ht="13.8">
      <c r="A77" s="4">
        <v>67</v>
      </c>
      <c r="B77" s="120">
        <v>0.50617283950617287</v>
      </c>
      <c r="C77" s="120">
        <v>0.53600000000000003</v>
      </c>
      <c r="D77" s="120">
        <v>0.61516034985422741</v>
      </c>
      <c r="E77" s="120">
        <v>0.14049586776859505</v>
      </c>
      <c r="F77" s="120">
        <v>0.18343195266272191</v>
      </c>
      <c r="H77" s="142">
        <v>1.5473631502458951E-2</v>
      </c>
      <c r="I77" s="142">
        <v>9.0361437129258787E-2</v>
      </c>
      <c r="J77" s="142">
        <v>0.29279441129587552</v>
      </c>
      <c r="K77" s="142">
        <v>-1.078094164570701</v>
      </c>
      <c r="L77" s="142">
        <v>-0.90236330860435698</v>
      </c>
      <c r="M77" s="141">
        <f t="array" ref="M77:Q77">MMULT(H77:L77,TRANSPOSE(chol))</f>
        <v>9.1173534525941294E-5</v>
      </c>
      <c r="N77" s="141">
        <v>5.5385122719900132E-4</v>
      </c>
      <c r="O77" s="141">
        <v>1.9296417022646156E-3</v>
      </c>
      <c r="P77" s="141">
        <v>-5.0389310533571251E-3</v>
      </c>
      <c r="Q77" s="141">
        <v>-6.4702188241521647E-3</v>
      </c>
      <c r="R77" s="6">
        <f t="shared" si="6"/>
        <v>15020.887640930585</v>
      </c>
      <c r="S77" s="6">
        <f t="shared" si="7"/>
        <v>12794.722686930349</v>
      </c>
      <c r="T77" s="6">
        <f t="shared" si="8"/>
        <v>-12794.722686930349</v>
      </c>
      <c r="V77" s="23">
        <f t="array" aca="1" ref="V77:Z77" ca="1">MMULT(H77:L77,TRANSPOSE(racar))</f>
        <v>-1.0301461118167271E-3</v>
      </c>
      <c r="W77" s="23">
        <f ca="1"/>
        <v>-1.2294729835334972E-3</v>
      </c>
      <c r="X77" s="23">
        <f ca="1"/>
        <v>9.4809163537003542E-4</v>
      </c>
      <c r="Y77" s="23">
        <f ca="1"/>
        <v>-6.3400936512670375E-3</v>
      </c>
      <c r="Z77" s="23">
        <f ca="1"/>
        <v>-6.6196019874786511E-3</v>
      </c>
      <c r="AA77" s="6">
        <f t="array" aca="1" ref="AA77" ca="1">SUMPRODUCT($V$9:$Z$9,V77:Z77)</f>
        <v>11452.019440653956</v>
      </c>
      <c r="AB77" s="6">
        <f t="shared" ca="1" si="9"/>
        <v>7671.8841858232372</v>
      </c>
    </row>
    <row r="78" spans="1:28" ht="13.8">
      <c r="A78" s="4">
        <v>68</v>
      </c>
      <c r="B78" s="120">
        <v>0.83950617283950602</v>
      </c>
      <c r="C78" s="120">
        <v>0.7360000000000001</v>
      </c>
      <c r="D78" s="120">
        <v>0.7580174927113702</v>
      </c>
      <c r="E78" s="120">
        <v>0.23140495867768596</v>
      </c>
      <c r="F78" s="120">
        <v>0.26035502958579881</v>
      </c>
      <c r="H78" s="142">
        <v>0.99243032051920643</v>
      </c>
      <c r="I78" s="142">
        <v>0.63106197905949912</v>
      </c>
      <c r="J78" s="142">
        <v>0.69993961751934597</v>
      </c>
      <c r="K78" s="142">
        <v>-0.73422779277518924</v>
      </c>
      <c r="L78" s="142">
        <v>-0.64225125380648052</v>
      </c>
      <c r="M78" s="141">
        <f t="array" ref="M78:Q78">MMULT(H78:L78,TRANSPOSE(chol))</f>
        <v>5.8475852987755275E-3</v>
      </c>
      <c r="N78" s="141">
        <v>5.9456637177720505E-3</v>
      </c>
      <c r="O78" s="141">
        <v>6.0289082044011257E-3</v>
      </c>
      <c r="P78" s="141">
        <v>-1.5050896370579045E-3</v>
      </c>
      <c r="Q78" s="141">
        <v>-3.7994986692162268E-4</v>
      </c>
      <c r="R78" s="6">
        <f t="shared" si="6"/>
        <v>6308.2480763039657</v>
      </c>
      <c r="S78" s="6">
        <f t="shared" si="7"/>
        <v>-4778.3167115510405</v>
      </c>
      <c r="T78" s="6">
        <f t="shared" si="8"/>
        <v>4778.3167115510405</v>
      </c>
      <c r="V78" s="23">
        <f t="array" aca="1" ref="V78:Z78" ca="1">MMULT(H78:L78,TRANSPOSE(racar))</f>
        <v>5.6530588881309133E-3</v>
      </c>
      <c r="W78" s="23">
        <f ca="1"/>
        <v>3.6858080467772865E-3</v>
      </c>
      <c r="X78" s="23">
        <f ca="1"/>
        <v>4.5759441679526208E-3</v>
      </c>
      <c r="Y78" s="23">
        <f ca="1"/>
        <v>-3.5186991214546399E-3</v>
      </c>
      <c r="Z78" s="23">
        <f ca="1"/>
        <v>-2.4580759195263441E-3</v>
      </c>
      <c r="AA78" s="6">
        <f t="array" aca="1" ref="AA78" ca="1">SUMPRODUCT($V$9:$Z$9,V78:Z78)</f>
        <v>15703.712496593975</v>
      </c>
      <c r="AB78" s="6">
        <f t="shared" ca="1" si="9"/>
        <v>-2476.0780391057688</v>
      </c>
    </row>
    <row r="79" spans="1:28" ht="13.8">
      <c r="A79" s="4">
        <v>69</v>
      </c>
      <c r="B79" s="120">
        <v>0.2839506172839506</v>
      </c>
      <c r="C79" s="120">
        <v>0.93600000000000005</v>
      </c>
      <c r="D79" s="120">
        <v>0.9008746355685131</v>
      </c>
      <c r="E79" s="120">
        <v>0.32231404958677684</v>
      </c>
      <c r="F79" s="120">
        <v>0.33727810650887574</v>
      </c>
      <c r="H79" s="142">
        <v>-0.5711451805595068</v>
      </c>
      <c r="I79" s="142">
        <v>1.5220362417358568</v>
      </c>
      <c r="J79" s="142">
        <v>1.2865512956053633</v>
      </c>
      <c r="K79" s="142">
        <v>-0.46123766846867198</v>
      </c>
      <c r="L79" s="142">
        <v>-0.41990314109898746</v>
      </c>
      <c r="M79" s="141">
        <f t="array" ref="M79:Q79">MMULT(H79:L79,TRANSPOSE(chol))</f>
        <v>-3.3652943609773873E-3</v>
      </c>
      <c r="N79" s="141">
        <v>7.3748365814702965E-3</v>
      </c>
      <c r="O79" s="141">
        <v>7.9932929449760583E-3</v>
      </c>
      <c r="P79" s="141">
        <v>3.8406672891351306E-4</v>
      </c>
      <c r="Q79" s="141">
        <v>-1.3900490021316609E-3</v>
      </c>
      <c r="R79" s="6">
        <f t="shared" si="6"/>
        <v>-24256.511734090695</v>
      </c>
      <c r="S79" s="6">
        <f t="shared" si="7"/>
        <v>9455.6952719359306</v>
      </c>
      <c r="T79" s="6">
        <f t="shared" si="8"/>
        <v>-9455.6952719359306</v>
      </c>
      <c r="V79" s="23">
        <f t="array" aca="1" ref="V79:Z79" ca="1">MMULT(H79:L79,TRANSPOSE(racar))</f>
        <v>-1.5340533274639514E-3</v>
      </c>
      <c r="W79" s="23">
        <f ca="1"/>
        <v>7.9654488954164406E-3</v>
      </c>
      <c r="X79" s="23">
        <f ca="1"/>
        <v>8.0149883943027352E-3</v>
      </c>
      <c r="Y79" s="23">
        <f ca="1"/>
        <v>-1.2027289241027784E-3</v>
      </c>
      <c r="Z79" s="23">
        <f ca="1"/>
        <v>-1.4420797715064191E-3</v>
      </c>
      <c r="AA79" s="6">
        <f t="array" aca="1" ref="AA79" ca="1">SUMPRODUCT($V$9:$Z$9,V79:Z79)</f>
        <v>-25770.351070977056</v>
      </c>
      <c r="AB79" s="6">
        <f t="shared" ca="1" si="9"/>
        <v>2487.4224342317157</v>
      </c>
    </row>
    <row r="80" spans="1:28" ht="13.8">
      <c r="A80" s="4">
        <v>70</v>
      </c>
      <c r="B80" s="120">
        <v>0.61728395061728392</v>
      </c>
      <c r="C80" s="120">
        <v>0.17599999999999999</v>
      </c>
      <c r="D80" s="120">
        <v>6.4139941690962099E-2</v>
      </c>
      <c r="E80" s="120">
        <v>0.41322314049586778</v>
      </c>
      <c r="F80" s="120">
        <v>0.41420118343195267</v>
      </c>
      <c r="H80" s="142">
        <v>0.29835517279388085</v>
      </c>
      <c r="I80" s="142">
        <v>-0.93071694890433931</v>
      </c>
      <c r="J80" s="142">
        <v>-1.5209201233278917</v>
      </c>
      <c r="K80" s="142">
        <v>-0.21926158952767411</v>
      </c>
      <c r="L80" s="142">
        <v>-0.2167510430432385</v>
      </c>
      <c r="M80" s="141">
        <f t="array" ref="M80:Q80">MMULT(H80:L80,TRANSPOSE(chol))</f>
        <v>1.7579645504284709E-3</v>
      </c>
      <c r="N80" s="141">
        <v>-4.6292487011635186E-3</v>
      </c>
      <c r="O80" s="141">
        <v>-9.6681866100292238E-3</v>
      </c>
      <c r="P80" s="141">
        <v>-3.1999056142241545E-3</v>
      </c>
      <c r="Q80" s="141">
        <v>-3.4185798167538613E-3</v>
      </c>
      <c r="R80" s="6">
        <f t="shared" si="6"/>
        <v>12709.756423204966</v>
      </c>
      <c r="S80" s="6">
        <f t="shared" si="7"/>
        <v>4301.9122283922225</v>
      </c>
      <c r="T80" s="6">
        <f t="shared" si="8"/>
        <v>-4301.9122283922225</v>
      </c>
      <c r="V80" s="23">
        <f t="array" aca="1" ref="V80:Z80" ca="1">MMULT(H80:L80,TRANSPOSE(racar))</f>
        <v>-4.6165571513443951E-4</v>
      </c>
      <c r="W80" s="23">
        <f ca="1"/>
        <v>-6.05216942721585E-3</v>
      </c>
      <c r="X80" s="23">
        <f ca="1"/>
        <v>-1.0189789788388109E-2</v>
      </c>
      <c r="Y80" s="23">
        <f ca="1"/>
        <v>-2.6376384856640345E-3</v>
      </c>
      <c r="Z80" s="23">
        <f ca="1"/>
        <v>-3.2291117727854678E-3</v>
      </c>
      <c r="AA80" s="6">
        <f t="array" aca="1" ref="AA80" ca="1">SUMPRODUCT($V$9:$Z$9,V80:Z80)</f>
        <v>10021.316286419273</v>
      </c>
      <c r="AB80" s="6">
        <f t="shared" ca="1" si="9"/>
        <v>5823.7323618923965</v>
      </c>
    </row>
    <row r="81" spans="1:28" ht="13.8">
      <c r="A81" s="4">
        <v>71</v>
      </c>
      <c r="B81" s="120">
        <v>0.95061728395061718</v>
      </c>
      <c r="C81" s="120">
        <v>0.376</v>
      </c>
      <c r="D81" s="120">
        <v>0.20699708454810492</v>
      </c>
      <c r="E81" s="120">
        <v>0.50413223140495877</v>
      </c>
      <c r="F81" s="120">
        <v>0.4911242603550296</v>
      </c>
      <c r="H81" s="142">
        <v>1.6508684854737359</v>
      </c>
      <c r="I81" s="142">
        <v>-0.31600330441248298</v>
      </c>
      <c r="J81" s="142">
        <v>-0.81688496776484543</v>
      </c>
      <c r="K81" s="142">
        <v>1.0358153297364362E-2</v>
      </c>
      <c r="L81" s="142">
        <v>-2.2250015676675419E-2</v>
      </c>
      <c r="M81" s="141">
        <f t="array" ref="M81:Q81">MMULT(H81:L81,TRANSPOSE(chol))</f>
        <v>9.7272262709764863E-3</v>
      </c>
      <c r="N81" s="141">
        <v>2.0687565533678764E-3</v>
      </c>
      <c r="O81" s="141">
        <v>-3.1361913125786496E-3</v>
      </c>
      <c r="P81" s="141">
        <v>3.4187818848389645E-4</v>
      </c>
      <c r="Q81" s="141">
        <v>3.5679597723101736E-3</v>
      </c>
      <c r="R81" s="6">
        <f t="shared" si="6"/>
        <v>8413.1859149349038</v>
      </c>
      <c r="S81" s="6">
        <f t="shared" si="7"/>
        <v>-18199.162162237772</v>
      </c>
      <c r="T81" s="6">
        <f t="shared" si="8"/>
        <v>18199.162162237772</v>
      </c>
      <c r="V81" s="23">
        <f t="array" aca="1" ref="V81:Z81" ca="1">MMULT(H81:L81,TRANSPOSE(racar))</f>
        <v>8.4667696908686287E-3</v>
      </c>
      <c r="W81" s="23">
        <f ca="1"/>
        <v>-3.8591122516297823E-4</v>
      </c>
      <c r="X81" s="23">
        <f ca="1"/>
        <v>-4.4917951227150584E-3</v>
      </c>
      <c r="Y81" s="23">
        <f ca="1"/>
        <v>-2.3591221712977338E-4</v>
      </c>
      <c r="Z81" s="23">
        <f ca="1"/>
        <v>1.1528490712286227E-3</v>
      </c>
      <c r="AA81" s="6">
        <f t="array" aca="1" ref="AA81" ca="1">SUMPRODUCT($V$9:$Z$9,V81:Z81)</f>
        <v>22573.895585567636</v>
      </c>
      <c r="AB81" s="6">
        <f t="shared" ca="1" si="9"/>
        <v>-7464.3527260034125</v>
      </c>
    </row>
    <row r="82" spans="1:28" ht="13.8">
      <c r="A82" s="4">
        <v>72</v>
      </c>
      <c r="B82" s="120">
        <v>9.8765432098765427E-2</v>
      </c>
      <c r="C82" s="120">
        <v>0.57600000000000007</v>
      </c>
      <c r="D82" s="120">
        <v>0.3498542274052478</v>
      </c>
      <c r="E82" s="120">
        <v>0.5950413223140496</v>
      </c>
      <c r="F82" s="120">
        <v>0.56804733727810663</v>
      </c>
      <c r="H82" s="142">
        <v>-1.2886181677160637</v>
      </c>
      <c r="I82" s="142">
        <v>0.19167090224842021</v>
      </c>
      <c r="J82" s="142">
        <v>-0.38571405184042873</v>
      </c>
      <c r="K82" s="142">
        <v>0.24053264956697124</v>
      </c>
      <c r="L82" s="142">
        <v>0.17140499756577743</v>
      </c>
      <c r="M82" s="141">
        <f t="array" ref="M82:Q82">MMULT(H82:L82,TRANSPOSE(chol))</f>
        <v>-7.5927795609159665E-3</v>
      </c>
      <c r="N82" s="141">
        <v>-1.9297455266786274E-3</v>
      </c>
      <c r="O82" s="141">
        <v>-4.1380432623178637E-3</v>
      </c>
      <c r="P82" s="141">
        <v>2.8210651361541741E-4</v>
      </c>
      <c r="Q82" s="141">
        <v>-2.4327744540136058E-3</v>
      </c>
      <c r="R82" s="6">
        <f t="shared" si="6"/>
        <v>-20169.28300477429</v>
      </c>
      <c r="S82" s="6">
        <f t="shared" si="7"/>
        <v>14764.982779106904</v>
      </c>
      <c r="T82" s="6">
        <f t="shared" si="8"/>
        <v>-14764.982779106904</v>
      </c>
      <c r="V82" s="23">
        <f t="array" aca="1" ref="V82:Z82" ca="1">MMULT(H82:L82,TRANSPOSE(racar))</f>
        <v>-6.9846212672895844E-3</v>
      </c>
      <c r="W82" s="23">
        <f ca="1"/>
        <v>6.2752434661613002E-5</v>
      </c>
      <c r="X82" s="23">
        <f ca="1"/>
        <v>-2.9608777708267013E-3</v>
      </c>
      <c r="Y82" s="23">
        <f ca="1"/>
        <v>1.2074736377701684E-3</v>
      </c>
      <c r="Z82" s="23">
        <f ca="1"/>
        <v>-3.741197638639001E-4</v>
      </c>
      <c r="AA82" s="6">
        <f t="array" aca="1" ref="AA82" ca="1">SUMPRODUCT($V$9:$Z$9,V82:Z82)</f>
        <v>-31840.433302027064</v>
      </c>
      <c r="AB82" s="6">
        <f t="shared" ca="1" si="9"/>
        <v>7594.0277014001567</v>
      </c>
    </row>
    <row r="83" spans="1:28" ht="13.8">
      <c r="A83" s="4">
        <v>73</v>
      </c>
      <c r="B83" s="120">
        <v>0.43209876543209874</v>
      </c>
      <c r="C83" s="120">
        <v>0.77600000000000013</v>
      </c>
      <c r="D83" s="120">
        <v>0.49271137026239065</v>
      </c>
      <c r="E83" s="120">
        <v>0.68595041322314043</v>
      </c>
      <c r="F83" s="120">
        <v>0.64497041420118351</v>
      </c>
      <c r="H83" s="142">
        <v>-0.17103336471311076</v>
      </c>
      <c r="I83" s="142">
        <v>0.75875354450437105</v>
      </c>
      <c r="J83" s="142">
        <v>-1.8270901882616302E-2</v>
      </c>
      <c r="K83" s="142">
        <v>0.48440400936612604</v>
      </c>
      <c r="L83" s="142">
        <v>0.37177662120340682</v>
      </c>
      <c r="M83" s="141">
        <f t="array" ref="M83:Q83">MMULT(H83:L83,TRANSPOSE(chol))</f>
        <v>-1.0077606139373733E-3</v>
      </c>
      <c r="N83" s="141">
        <v>3.9435441028725197E-3</v>
      </c>
      <c r="O83" s="141">
        <v>-9.6593490073197709E-5</v>
      </c>
      <c r="P83" s="141">
        <v>3.4433858503327228E-3</v>
      </c>
      <c r="Q83" s="141">
        <v>3.5662697429155246E-3</v>
      </c>
      <c r="R83" s="6">
        <f t="shared" si="6"/>
        <v>-28860.752611178279</v>
      </c>
      <c r="S83" s="6">
        <f t="shared" si="7"/>
        <v>-4006.5096080477215</v>
      </c>
      <c r="T83" s="6">
        <f t="shared" si="8"/>
        <v>4006.5096080477215</v>
      </c>
      <c r="V83" s="23">
        <f t="array" aca="1" ref="V83:Z83" ca="1">MMULT(H83:L83,TRANSPOSE(racar))</f>
        <v>3.9849543656661637E-4</v>
      </c>
      <c r="W83" s="23">
        <f ca="1"/>
        <v>5.124317671182179E-3</v>
      </c>
      <c r="X83" s="23">
        <f ca="1"/>
        <v>4.1829027348600444E-4</v>
      </c>
      <c r="Y83" s="23">
        <f ca="1"/>
        <v>3.483903693726427E-3</v>
      </c>
      <c r="Z83" s="23">
        <f ca="1"/>
        <v>3.48183910590177E-3</v>
      </c>
      <c r="AA83" s="6">
        <f t="array" aca="1" ref="AA83" ca="1">SUMPRODUCT($V$9:$Z$9,V83:Z83)</f>
        <v>-26515.56096255852</v>
      </c>
      <c r="AB83" s="6">
        <f t="shared" ca="1" si="9"/>
        <v>-3353.5671628651762</v>
      </c>
    </row>
    <row r="84" spans="1:28" ht="13.8">
      <c r="A84" s="4">
        <v>74</v>
      </c>
      <c r="B84" s="120">
        <v>0.76543209876543206</v>
      </c>
      <c r="C84" s="120">
        <v>0.97600000000000009</v>
      </c>
      <c r="D84" s="120">
        <v>0.63556851311953344</v>
      </c>
      <c r="E84" s="120">
        <v>0.77685950413223148</v>
      </c>
      <c r="F84" s="120">
        <v>0.72189349112426038</v>
      </c>
      <c r="H84" s="142">
        <v>0.72388587485264322</v>
      </c>
      <c r="I84" s="142">
        <v>1.9773684281819481</v>
      </c>
      <c r="J84" s="142">
        <v>0.34663842626829355</v>
      </c>
      <c r="K84" s="142">
        <v>0.76162978689434602</v>
      </c>
      <c r="L84" s="142">
        <v>0.58847573276662424</v>
      </c>
      <c r="M84" s="141">
        <f t="array" ref="M84:Q84">MMULT(H84:L84,TRANSPOSE(chol))</f>
        <v>4.265271135171507E-3</v>
      </c>
      <c r="N84" s="141">
        <v>1.3025020686141316E-2</v>
      </c>
      <c r="O84" s="141">
        <v>3.8448394798621423E-3</v>
      </c>
      <c r="P84" s="141">
        <v>7.6080368015523491E-3</v>
      </c>
      <c r="Q84" s="141">
        <v>1.0060809615514978E-2</v>
      </c>
      <c r="R84" s="6">
        <f t="shared" si="6"/>
        <v>-58236.188432473769</v>
      </c>
      <c r="S84" s="6">
        <f t="shared" si="7"/>
        <v>-20934.054495370678</v>
      </c>
      <c r="T84" s="6">
        <f t="shared" si="8"/>
        <v>20934.054495370678</v>
      </c>
      <c r="V84" s="23">
        <f t="array" aca="1" ref="V84:Z84" ca="1">MMULT(H84:L84,TRANSPOSE(racar))</f>
        <v>7.2403991112907646E-3</v>
      </c>
      <c r="W84" s="23">
        <f ca="1"/>
        <v>1.3867397250395375E-2</v>
      </c>
      <c r="X84" s="23">
        <f ca="1"/>
        <v>3.8616118292346445E-3</v>
      </c>
      <c r="Y84" s="23">
        <f ca="1"/>
        <v>6.4475383875721454E-3</v>
      </c>
      <c r="Z84" s="23">
        <f ca="1"/>
        <v>7.8872684538433373E-3</v>
      </c>
      <c r="AA84" s="6">
        <f t="array" aca="1" ref="AA84" ca="1">SUMPRODUCT($V$9:$Z$9,V84:Z84)</f>
        <v>-42092.561745477287</v>
      </c>
      <c r="AB84" s="6">
        <f t="shared" ca="1" si="9"/>
        <v>-14202.017186940204</v>
      </c>
    </row>
    <row r="85" spans="1:28" ht="13.8">
      <c r="A85" s="4">
        <v>75</v>
      </c>
      <c r="B85" s="120">
        <v>0.20987654320987653</v>
      </c>
      <c r="C85" s="120">
        <v>2.4E-2</v>
      </c>
      <c r="D85" s="120">
        <v>0.77842565597667623</v>
      </c>
      <c r="E85" s="120">
        <v>0.86776859504132231</v>
      </c>
      <c r="F85" s="120">
        <v>0.79881656804733736</v>
      </c>
      <c r="H85" s="142">
        <v>-0.80684969106197935</v>
      </c>
      <c r="I85" s="142">
        <v>-1.9773684281819468</v>
      </c>
      <c r="J85" s="142">
        <v>0.76688702610590209</v>
      </c>
      <c r="K85" s="142">
        <v>1.1159049799773455</v>
      </c>
      <c r="L85" s="142">
        <v>0.83740160496997329</v>
      </c>
      <c r="M85" s="141">
        <f t="array" ref="M85:Q85">MMULT(H85:L85,TRANSPOSE(chol))</f>
        <v>-4.7541094767310646E-3</v>
      </c>
      <c r="N85" s="141">
        <v>-1.321993336555787E-2</v>
      </c>
      <c r="O85" s="141">
        <v>3.1907835270961762E-3</v>
      </c>
      <c r="P85" s="141">
        <v>2.3243881205610821E-3</v>
      </c>
      <c r="Q85" s="141">
        <v>1.8669774539628787E-3</v>
      </c>
      <c r="R85" s="6">
        <f t="shared" si="6"/>
        <v>53171.91153297812</v>
      </c>
      <c r="S85" s="6">
        <f t="shared" si="7"/>
        <v>288.49329286051943</v>
      </c>
      <c r="T85" s="6">
        <f t="shared" si="8"/>
        <v>-288.49329286051943</v>
      </c>
      <c r="V85" s="23">
        <f t="array" aca="1" ref="V85:Z85" ca="1">MMULT(H85:L85,TRANSPOSE(racar))</f>
        <v>-4.8914570012736688E-3</v>
      </c>
      <c r="W85" s="23">
        <f ca="1"/>
        <v>-1.0557178935662425E-2</v>
      </c>
      <c r="X85" s="23">
        <f ca="1"/>
        <v>4.943921273535835E-3</v>
      </c>
      <c r="Y85" s="23">
        <f ca="1"/>
        <v>5.1393597146348101E-3</v>
      </c>
      <c r="Z85" s="23">
        <f ca="1"/>
        <v>3.8853778776002934E-3</v>
      </c>
      <c r="AA85" s="6">
        <f t="array" aca="1" ref="AA85" ca="1">SUMPRODUCT($V$9:$Z$9,V85:Z85)</f>
        <v>44924.691916090698</v>
      </c>
      <c r="AB85" s="6">
        <f t="shared" ca="1" si="9"/>
        <v>1981.7230829322034</v>
      </c>
    </row>
    <row r="86" spans="1:28" ht="13.8">
      <c r="A86" s="4">
        <v>76</v>
      </c>
      <c r="B86" s="120">
        <v>0.54320987654320985</v>
      </c>
      <c r="C86" s="120">
        <v>0.224</v>
      </c>
      <c r="D86" s="120">
        <v>0.92128279883381914</v>
      </c>
      <c r="E86" s="120">
        <v>0.95867768595041336</v>
      </c>
      <c r="F86" s="120">
        <v>0.87573964497041434</v>
      </c>
      <c r="H86" s="142">
        <v>0.10852374379826926</v>
      </c>
      <c r="I86" s="142">
        <v>-0.75875354450437071</v>
      </c>
      <c r="J86" s="142">
        <v>1.4137531207606311</v>
      </c>
      <c r="K86" s="142">
        <v>1.7355432483228765</v>
      </c>
      <c r="L86" s="142">
        <v>1.1539498985580978</v>
      </c>
      <c r="M86" s="141">
        <f t="array" ref="M86:Q86">MMULT(H86:L86,TRANSPOSE(chol))</f>
        <v>6.3944222146582414E-4</v>
      </c>
      <c r="N86" s="141">
        <v>-4.0904023147836305E-3</v>
      </c>
      <c r="O86" s="141">
        <v>8.9692333407513317E-3</v>
      </c>
      <c r="P86" s="141">
        <v>8.3740781913965723E-3</v>
      </c>
      <c r="Q86" s="141">
        <v>9.8426235256948713E-3</v>
      </c>
      <c r="R86" s="6">
        <f t="shared" si="6"/>
        <v>28917.618742644801</v>
      </c>
      <c r="S86" s="6">
        <f t="shared" si="7"/>
        <v>-16222.411724694459</v>
      </c>
      <c r="T86" s="6">
        <f t="shared" si="8"/>
        <v>16222.411724694459</v>
      </c>
      <c r="V86" s="23">
        <f t="array" aca="1" ref="V86:Z86" ca="1">MMULT(H86:L86,TRANSPOSE(racar))</f>
        <v>2.4128711909123198E-3</v>
      </c>
      <c r="W86" s="23">
        <f ca="1"/>
        <v>-1.3235251458192509E-3</v>
      </c>
      <c r="X86" s="23">
        <f ca="1"/>
        <v>1.0419617470341185E-2</v>
      </c>
      <c r="Y86" s="23">
        <f ca="1"/>
        <v>1.0067078203612082E-2</v>
      </c>
      <c r="Z86" s="23">
        <f ca="1"/>
        <v>9.5261456815325021E-3</v>
      </c>
      <c r="AA86" s="6">
        <f t="array" aca="1" ref="AA86" ca="1">SUMPRODUCT($V$9:$Z$9,V86:Z86)</f>
        <v>35982.566935460527</v>
      </c>
      <c r="AB86" s="6">
        <f t="shared" ca="1" si="9"/>
        <v>-6727.3296926493713</v>
      </c>
    </row>
    <row r="87" spans="1:28" ht="13.8">
      <c r="A87" s="4">
        <v>77</v>
      </c>
      <c r="B87" s="120">
        <v>0.87654320987654311</v>
      </c>
      <c r="C87" s="120">
        <v>0.42400000000000004</v>
      </c>
      <c r="D87" s="120">
        <v>8.4548104956268216E-2</v>
      </c>
      <c r="E87" s="120">
        <v>5.7851239669421489E-2</v>
      </c>
      <c r="F87" s="120">
        <v>0.95266272189349122</v>
      </c>
      <c r="H87" s="142">
        <v>1.1578786036450233</v>
      </c>
      <c r="I87" s="142">
        <v>-0.19167090224841993</v>
      </c>
      <c r="J87" s="142">
        <v>-1.3751136605012557</v>
      </c>
      <c r="K87" s="142">
        <v>-1.5730705667117024</v>
      </c>
      <c r="L87" s="142">
        <v>1.6712386129224552</v>
      </c>
      <c r="M87" s="141">
        <f t="array" ref="M87:Q87">MMULT(H87:L87,TRANSPOSE(chol))</f>
        <v>6.822437566094435E-3</v>
      </c>
      <c r="N87" s="141">
        <v>1.6225899508726534E-3</v>
      </c>
      <c r="O87" s="141">
        <v>-7.3381978060511706E-3</v>
      </c>
      <c r="P87" s="141">
        <v>-8.0477822089718085E-3</v>
      </c>
      <c r="Q87" s="141">
        <v>8.0086644795380087E-3</v>
      </c>
      <c r="R87" s="6">
        <f t="shared" si="6"/>
        <v>-75662.434101276056</v>
      </c>
      <c r="S87" s="6">
        <f t="shared" si="7"/>
        <v>-81161.972891618963</v>
      </c>
      <c r="T87" s="6">
        <f t="shared" si="8"/>
        <v>81161.972891618963</v>
      </c>
      <c r="V87" s="23">
        <f t="array" aca="1" ref="V87:Z87" ca="1">MMULT(H87:L87,TRANSPOSE(racar))</f>
        <v>7.4482722623555042E-3</v>
      </c>
      <c r="W87" s="23">
        <f ca="1"/>
        <v>1.9082647324025694E-4</v>
      </c>
      <c r="X87" s="23">
        <f ca="1"/>
        <v>-7.8187802278354406E-3</v>
      </c>
      <c r="Y87" s="23">
        <f ca="1"/>
        <v>-6.5360188244947444E-3</v>
      </c>
      <c r="Z87" s="23">
        <f ca="1"/>
        <v>9.1316071163036298E-3</v>
      </c>
      <c r="AA87" s="6">
        <f t="array" aca="1" ref="AA87" ca="1">SUMPRODUCT($V$9:$Z$9,V87:Z87)</f>
        <v>-65986.939682088749</v>
      </c>
      <c r="AB87" s="6">
        <f t="shared" ca="1" si="9"/>
        <v>-80468.501542745667</v>
      </c>
    </row>
    <row r="88" spans="1:28" ht="13.8">
      <c r="A88" s="4">
        <v>78</v>
      </c>
      <c r="B88" s="120">
        <v>0.32098765432098764</v>
      </c>
      <c r="C88" s="120">
        <v>0.62400000000000011</v>
      </c>
      <c r="D88" s="120">
        <v>0.22740524781341104</v>
      </c>
      <c r="E88" s="120">
        <v>0.1487603305785124</v>
      </c>
      <c r="F88" s="120">
        <v>3.5502958579881658E-2</v>
      </c>
      <c r="H88" s="142">
        <v>-0.46493876548308039</v>
      </c>
      <c r="I88" s="142">
        <v>0.3160033044124832</v>
      </c>
      <c r="J88" s="142">
        <v>-0.7474193054631707</v>
      </c>
      <c r="K88" s="142">
        <v>-1.0417649647363973</v>
      </c>
      <c r="L88" s="142">
        <v>-1.8054396125018506</v>
      </c>
      <c r="M88" s="141">
        <f t="array" ref="M88:Q88">MMULT(H88:L88,TRANSPOSE(chol))</f>
        <v>-2.7395062743017914E-3</v>
      </c>
      <c r="N88" s="141">
        <v>7.1743084596609537E-4</v>
      </c>
      <c r="O88" s="141">
        <v>-5.3156108766635604E-3</v>
      </c>
      <c r="P88" s="141">
        <v>-5.4882486447330302E-3</v>
      </c>
      <c r="Q88" s="141">
        <v>-1.3218784106321418E-2</v>
      </c>
      <c r="R88" s="6">
        <f t="shared" si="6"/>
        <v>19198.495888482445</v>
      </c>
      <c r="S88" s="6">
        <f t="shared" si="7"/>
        <v>48119.625369110392</v>
      </c>
      <c r="T88" s="6">
        <f t="shared" si="8"/>
        <v>-48119.625369110392</v>
      </c>
      <c r="V88" s="23">
        <f t="array" aca="1" ref="V88:Z88" ca="1">MMULT(H88:L88,TRANSPOSE(racar))</f>
        <v>-5.2397899142412833E-3</v>
      </c>
      <c r="W88" s="23">
        <f ca="1"/>
        <v>-1.6226777530405313E-3</v>
      </c>
      <c r="X88" s="23">
        <f ca="1"/>
        <v>-6.587418588470526E-3</v>
      </c>
      <c r="Y88" s="23">
        <f ca="1"/>
        <v>-7.4731704188713216E-3</v>
      </c>
      <c r="Z88" s="23">
        <f ca="1"/>
        <v>-1.3340168329121976E-2</v>
      </c>
      <c r="AA88" s="6">
        <f t="array" aca="1" ref="AA88" ca="1">SUMPRODUCT($V$9:$Z$9,V88:Z88)</f>
        <v>8153.2278380365315</v>
      </c>
      <c r="AB88" s="6">
        <f t="shared" ca="1" si="9"/>
        <v>39714.851340842521</v>
      </c>
    </row>
    <row r="89" spans="1:28" ht="13.8">
      <c r="A89" s="4">
        <v>79</v>
      </c>
      <c r="B89" s="120">
        <v>0.65432098765432101</v>
      </c>
      <c r="C89" s="120">
        <v>0.82400000000000007</v>
      </c>
      <c r="D89" s="120">
        <v>0.37026239067055389</v>
      </c>
      <c r="E89" s="120">
        <v>0.23966942148760331</v>
      </c>
      <c r="F89" s="120">
        <v>0.11242603550295859</v>
      </c>
      <c r="H89" s="142">
        <v>0.39701279585878191</v>
      </c>
      <c r="I89" s="142">
        <v>0.93071694890433954</v>
      </c>
      <c r="J89" s="142">
        <v>-0.33115847896570294</v>
      </c>
      <c r="K89" s="142">
        <v>-0.70736634958121491</v>
      </c>
      <c r="L89" s="142">
        <v>-1.2137267891148695</v>
      </c>
      <c r="M89" s="141">
        <f t="array" ref="M89:Q89">MMULT(H89:L89,TRANSPOSE(chol))</f>
        <v>2.3392737409262312E-3</v>
      </c>
      <c r="N89" s="141">
        <v>6.2629251657147032E-3</v>
      </c>
      <c r="O89" s="141">
        <v>-1.2874839424861346E-3</v>
      </c>
      <c r="P89" s="141">
        <v>-1.9693486802049671E-3</v>
      </c>
      <c r="Q89" s="141">
        <v>-5.5716426551960137E-3</v>
      </c>
      <c r="R89" s="6">
        <f t="shared" si="6"/>
        <v>-2263.1499279980817</v>
      </c>
      <c r="S89" s="6">
        <f t="shared" si="7"/>
        <v>21854.893068503065</v>
      </c>
      <c r="T89" s="6">
        <f t="shared" si="8"/>
        <v>-21854.893068503065</v>
      </c>
      <c r="V89" s="23">
        <f t="array" aca="1" ref="V89:Z89" ca="1">MMULT(H89:L89,TRANSPOSE(racar))</f>
        <v>1.3116566156850874E-3</v>
      </c>
      <c r="W89" s="23">
        <f ca="1"/>
        <v>3.9629771027183038E-3</v>
      </c>
      <c r="X89" s="23">
        <f ca="1"/>
        <v>-2.7289034418738517E-3</v>
      </c>
      <c r="Y89" s="23">
        <f ca="1"/>
        <v>-4.2746053243006106E-3</v>
      </c>
      <c r="Z89" s="23">
        <f ca="1"/>
        <v>-7.1635229551096028E-3</v>
      </c>
      <c r="AA89" s="6">
        <f t="array" aca="1" ref="AA89" ca="1">SUMPRODUCT($V$9:$Z$9,V89:Z89)</f>
        <v>-484.25562774684659</v>
      </c>
      <c r="AB89" s="6">
        <f t="shared" ca="1" si="9"/>
        <v>20130.15226215413</v>
      </c>
    </row>
    <row r="90" spans="1:28" ht="13.8">
      <c r="A90" s="4">
        <v>80</v>
      </c>
      <c r="B90" s="120">
        <v>0.98765432098765427</v>
      </c>
      <c r="C90" s="120">
        <v>6.4000000000000001E-2</v>
      </c>
      <c r="D90" s="120">
        <v>0.51311953352769679</v>
      </c>
      <c r="E90" s="120">
        <v>0.33057851239669422</v>
      </c>
      <c r="F90" s="120">
        <v>0.18934911242603553</v>
      </c>
      <c r="H90" s="142">
        <v>2.2461975356408153</v>
      </c>
      <c r="I90" s="142">
        <v>-1.5220362417358562</v>
      </c>
      <c r="J90" s="142">
        <v>3.2891723464837104E-2</v>
      </c>
      <c r="K90" s="142">
        <v>-0.43831628174460124</v>
      </c>
      <c r="L90" s="142">
        <v>-0.88029739241793514</v>
      </c>
      <c r="M90" s="141">
        <f t="array" ref="M90:Q90">MMULT(H90:L90,TRANSPOSE(chol))</f>
        <v>1.3235016520542566E-2</v>
      </c>
      <c r="N90" s="141">
        <v>-3.4395192635191026E-3</v>
      </c>
      <c r="O90" s="141">
        <v>2.7180622450181445E-3</v>
      </c>
      <c r="P90" s="141">
        <v>-2.8027275752876353E-3</v>
      </c>
      <c r="Q90" s="141">
        <v>-1.297827100712556E-3</v>
      </c>
      <c r="R90" s="6">
        <f t="shared" si="6"/>
        <v>79016.251177343132</v>
      </c>
      <c r="S90" s="6">
        <f t="shared" si="7"/>
        <v>-5628.4229935289059</v>
      </c>
      <c r="T90" s="6">
        <f t="shared" si="8"/>
        <v>5628.4229935289059</v>
      </c>
      <c r="V90" s="23">
        <f t="array" aca="1" ref="V90:Z90" ca="1">MMULT(H90:L90,TRANSPOSE(racar))</f>
        <v>9.8119223841090942E-3</v>
      </c>
      <c r="W90" s="23">
        <f ca="1"/>
        <v>-7.9853408343257392E-3</v>
      </c>
      <c r="X90" s="23">
        <f ca="1"/>
        <v>2.9179142636745297E-4</v>
      </c>
      <c r="Y90" s="23">
        <f ca="1"/>
        <v>-4.0879005041512166E-3</v>
      </c>
      <c r="Z90" s="23">
        <f ca="1"/>
        <v>-4.7341508424075408E-3</v>
      </c>
      <c r="AA90" s="6">
        <f t="array" aca="1" ref="AA90" ca="1">SUMPRODUCT($V$9:$Z$9,V90:Z90)</f>
        <v>93725.021714433678</v>
      </c>
      <c r="AB90" s="6">
        <f t="shared" ca="1" si="9"/>
        <v>7527.9036281383087</v>
      </c>
    </row>
    <row r="91" spans="1:28" ht="13.8">
      <c r="A91" s="4">
        <v>81</v>
      </c>
      <c r="B91" s="120">
        <v>4.1152263374485592E-3</v>
      </c>
      <c r="C91" s="120">
        <v>0.26400000000000001</v>
      </c>
      <c r="D91" s="120">
        <v>0.65597667638483959</v>
      </c>
      <c r="E91" s="120">
        <v>0.42148760330578516</v>
      </c>
      <c r="F91" s="120">
        <v>0.26627218934911245</v>
      </c>
      <c r="H91" s="142">
        <v>-2.6424668295936402</v>
      </c>
      <c r="I91" s="142">
        <v>-0.6310619790594989</v>
      </c>
      <c r="J91" s="142">
        <v>0.40150732365730557</v>
      </c>
      <c r="K91" s="142">
        <v>-0.19808928684734636</v>
      </c>
      <c r="L91" s="142">
        <v>-0.62412670262379577</v>
      </c>
      <c r="M91" s="141">
        <f t="array" ref="M91:Q91">MMULT(H91:L91,TRANSPOSE(chol))</f>
        <v>-1.5569909409004908E-2</v>
      </c>
      <c r="N91" s="141">
        <v>-9.8222095640642087E-3</v>
      </c>
      <c r="O91" s="141">
        <v>-1.1692493032948838E-3</v>
      </c>
      <c r="P91" s="141">
        <v>-3.744349555018579E-3</v>
      </c>
      <c r="Q91" s="141">
        <v>-1.2123959286198409E-2</v>
      </c>
      <c r="R91" s="6">
        <f t="shared" si="6"/>
        <v>25646.848816758473</v>
      </c>
      <c r="S91" s="6">
        <f t="shared" si="7"/>
        <v>50030.402415199467</v>
      </c>
      <c r="T91" s="6">
        <f t="shared" si="8"/>
        <v>-50030.402415199467</v>
      </c>
      <c r="V91" s="23">
        <f t="array" aca="1" ref="V91:Z91" ca="1">MMULT(H91:L91,TRANSPOSE(racar))</f>
        <v>-1.6140159614177328E-2</v>
      </c>
      <c r="W91" s="23">
        <f ca="1"/>
        <v>-7.2474340608561748E-3</v>
      </c>
      <c r="X91" s="23">
        <f ca="1"/>
        <v>4.9315266524863522E-4</v>
      </c>
      <c r="Y91" s="23">
        <f ca="1"/>
        <v>-2.5773703045067682E-3</v>
      </c>
      <c r="Z91" s="23">
        <f ca="1"/>
        <v>-8.031838674416248E-3</v>
      </c>
      <c r="AA91" s="6">
        <f t="array" aca="1" ref="AA91" ca="1">SUMPRODUCT($V$9:$Z$9,V91:Z91)</f>
        <v>-3379.0032505857525</v>
      </c>
      <c r="AB91" s="6">
        <f t="shared" ca="1" si="9"/>
        <v>32701.177383054397</v>
      </c>
    </row>
    <row r="92" spans="1:28" ht="13.8">
      <c r="A92" s="4">
        <v>82</v>
      </c>
      <c r="B92" s="120">
        <v>0.33744855967078186</v>
      </c>
      <c r="C92" s="120">
        <v>0.46400000000000002</v>
      </c>
      <c r="D92" s="120">
        <v>0.79883381924198238</v>
      </c>
      <c r="E92" s="120">
        <v>0.5123966942148761</v>
      </c>
      <c r="F92" s="120">
        <v>0.34319526627218938</v>
      </c>
      <c r="H92" s="142">
        <v>-0.41943654664273455</v>
      </c>
      <c r="I92" s="142">
        <v>-9.0361437129258662E-2</v>
      </c>
      <c r="J92" s="142">
        <v>0.83746300844089738</v>
      </c>
      <c r="K92" s="142">
        <v>3.1078906684079432E-2</v>
      </c>
      <c r="L92" s="142">
        <v>-0.40375820626547598</v>
      </c>
      <c r="M92" s="141">
        <f t="array" ref="M92:Q92">MMULT(H92:L92,TRANSPOSE(chol))</f>
        <v>-2.4713986797925162E-3</v>
      </c>
      <c r="N92" s="141">
        <v>-1.5029094765958723E-3</v>
      </c>
      <c r="O92" s="141">
        <v>4.7835237884110374E-3</v>
      </c>
      <c r="P92" s="141">
        <v>1.8752158618863044E-4</v>
      </c>
      <c r="Q92" s="141">
        <v>-2.7847794434356526E-3</v>
      </c>
      <c r="R92" s="6">
        <f t="shared" si="6"/>
        <v>24016.806737158906</v>
      </c>
      <c r="S92" s="6">
        <f t="shared" si="7"/>
        <v>16282.164311716591</v>
      </c>
      <c r="T92" s="6">
        <f t="shared" si="8"/>
        <v>-16282.164311716591</v>
      </c>
      <c r="V92" s="23">
        <f t="array" aca="1" ref="V92:Z92" ca="1">MMULT(H92:L92,TRANSPOSE(racar))</f>
        <v>-2.5121658923652015E-3</v>
      </c>
      <c r="W92" s="23">
        <f ca="1"/>
        <v>-1.1538256947618351E-3</v>
      </c>
      <c r="X92" s="23">
        <f ca="1"/>
        <v>4.9268613583327734E-3</v>
      </c>
      <c r="Y92" s="23">
        <f ca="1"/>
        <v>-1.5079298458249915E-4</v>
      </c>
      <c r="Z92" s="23">
        <f ca="1"/>
        <v>-2.6052169225859244E-3</v>
      </c>
      <c r="AA92" s="6">
        <f t="array" aca="1" ref="AA92" ca="1">SUMPRODUCT($V$9:$Z$9,V92:Z92)</f>
        <v>19860.576043754685</v>
      </c>
      <c r="AB92" s="6">
        <f t="shared" ca="1" si="9"/>
        <v>13740.461865151441</v>
      </c>
    </row>
    <row r="93" spans="1:28" ht="13.8">
      <c r="A93" s="4">
        <v>83</v>
      </c>
      <c r="B93" s="120">
        <v>0.67078189300411517</v>
      </c>
      <c r="C93" s="120">
        <v>0.66400000000000015</v>
      </c>
      <c r="D93" s="120">
        <v>0.94169096209912528</v>
      </c>
      <c r="E93" s="120">
        <v>0.60330578512396693</v>
      </c>
      <c r="F93" s="120">
        <v>0.42011834319526631</v>
      </c>
      <c r="H93" s="142">
        <v>0.44207323176504021</v>
      </c>
      <c r="I93" s="142">
        <v>0.42340472239418325</v>
      </c>
      <c r="J93" s="142">
        <v>1.5691281754257662</v>
      </c>
      <c r="K93" s="142">
        <v>0.26191311295444308</v>
      </c>
      <c r="L93" s="142">
        <v>-0.20159073824502557</v>
      </c>
      <c r="M93" s="141">
        <f t="array" ref="M93:Q93">MMULT(H93:L93,TRANSPOSE(chol))</f>
        <v>2.6047782676561293E-3</v>
      </c>
      <c r="N93" s="141">
        <v>3.4634229250357848E-3</v>
      </c>
      <c r="O93" s="141">
        <v>1.0802135048960396E-2</v>
      </c>
      <c r="P93" s="141">
        <v>3.2203004738325814E-3</v>
      </c>
      <c r="Q93" s="141">
        <v>2.6736055613278899E-3</v>
      </c>
      <c r="R93" s="6">
        <f t="shared" si="6"/>
        <v>20143.712586729576</v>
      </c>
      <c r="S93" s="6">
        <f t="shared" si="7"/>
        <v>-82.306022526385277</v>
      </c>
      <c r="T93" s="6">
        <f t="shared" si="8"/>
        <v>82.306022526385277</v>
      </c>
      <c r="V93" s="23">
        <f t="array" aca="1" ref="V93:Z93" ca="1">MMULT(H93:L93,TRANSPOSE(racar))</f>
        <v>3.5768854670825633E-3</v>
      </c>
      <c r="W93" s="23">
        <f ca="1"/>
        <v>3.4141586653765842E-3</v>
      </c>
      <c r="X93" s="23">
        <f ca="1"/>
        <v>1.0511134726677595E-2</v>
      </c>
      <c r="Y93" s="23">
        <f ca="1"/>
        <v>2.1040987227135179E-3</v>
      </c>
      <c r="Z93" s="23">
        <f ca="1"/>
        <v>1.0942723787558664E-3</v>
      </c>
      <c r="AA93" s="6">
        <f t="array" aca="1" ref="AA93" ca="1">SUMPRODUCT($V$9:$Z$9,V93:Z93)</f>
        <v>27798.726282869742</v>
      </c>
      <c r="AB93" s="6">
        <f t="shared" ca="1" si="9"/>
        <v>3561.0411646019329</v>
      </c>
    </row>
    <row r="94" spans="1:28" ht="13.8">
      <c r="A94" s="4">
        <v>84</v>
      </c>
      <c r="B94" s="120">
        <v>0.11522633744855966</v>
      </c>
      <c r="C94" s="120">
        <v>0.8640000000000001</v>
      </c>
      <c r="D94" s="120">
        <v>0.10495626822157433</v>
      </c>
      <c r="E94" s="120">
        <v>0.69421487603305787</v>
      </c>
      <c r="F94" s="120">
        <v>0.49704142011834324</v>
      </c>
      <c r="H94" s="142">
        <v>-1.1991936009293673</v>
      </c>
      <c r="I94" s="142">
        <v>1.0984684203398631</v>
      </c>
      <c r="J94" s="142">
        <v>-1.2538059763285316</v>
      </c>
      <c r="K94" s="142">
        <v>0.50783330925506964</v>
      </c>
      <c r="L94" s="142">
        <v>-7.4161279634345489E-3</v>
      </c>
      <c r="M94" s="141">
        <f t="array" ref="M94:Q94">MMULT(H94:L94,TRANSPOSE(chol))</f>
        <v>-7.0658732670638366E-3</v>
      </c>
      <c r="N94" s="141">
        <v>3.4735551113480399E-3</v>
      </c>
      <c r="O94" s="141">
        <v>-9.2913785277811984E-3</v>
      </c>
      <c r="P94" s="141">
        <v>2.5732069979796388E-3</v>
      </c>
      <c r="Q94" s="141">
        <v>-1.9737280569456189E-3</v>
      </c>
      <c r="R94" s="6">
        <f t="shared" si="6"/>
        <v>-49554.240388378916</v>
      </c>
      <c r="S94" s="6">
        <f t="shared" si="7"/>
        <v>22699.643725317212</v>
      </c>
      <c r="T94" s="6">
        <f t="shared" si="8"/>
        <v>-22699.643725317212</v>
      </c>
      <c r="V94" s="23">
        <f t="array" aca="1" ref="V94:Z94" ca="1">MMULT(H94:L94,TRANSPOSE(racar))</f>
        <v>-6.1943368843124808E-3</v>
      </c>
      <c r="W94" s="23">
        <f ca="1"/>
        <v>5.3325833731922949E-3</v>
      </c>
      <c r="X94" s="23">
        <f ca="1"/>
        <v>-8.31615698471945E-3</v>
      </c>
      <c r="Y94" s="23">
        <f ca="1"/>
        <v>2.8124143783035526E-3</v>
      </c>
      <c r="Z94" s="23">
        <f ca="1"/>
        <v>-6.7204228911507007E-4</v>
      </c>
      <c r="AA94" s="6">
        <f t="array" aca="1" ref="AA94" ca="1">SUMPRODUCT($V$9:$Z$9,V94:Z94)</f>
        <v>-58768.837700286109</v>
      </c>
      <c r="AB94" s="6">
        <f t="shared" ca="1" si="9"/>
        <v>16583.635821897289</v>
      </c>
    </row>
    <row r="95" spans="1:28" ht="13.8">
      <c r="A95" s="4">
        <v>85</v>
      </c>
      <c r="B95" s="120">
        <v>0.44855967078189296</v>
      </c>
      <c r="C95" s="120">
        <v>0.10400000000000001</v>
      </c>
      <c r="D95" s="120">
        <v>0.24781341107871718</v>
      </c>
      <c r="E95" s="120">
        <v>0.78512396694214881</v>
      </c>
      <c r="F95" s="120">
        <v>0.57396449704142016</v>
      </c>
      <c r="H95" s="142">
        <v>-0.12930117520290649</v>
      </c>
      <c r="I95" s="142">
        <v>-1.2590839804270715</v>
      </c>
      <c r="J95" s="142">
        <v>-0.68138672229970998</v>
      </c>
      <c r="K95" s="142">
        <v>0.78961599165977425</v>
      </c>
      <c r="L95" s="142">
        <v>0.18647662752687488</v>
      </c>
      <c r="M95" s="141">
        <f t="array" ref="M95:Q95">MMULT(H95:L95,TRANSPOSE(chol))</f>
        <v>-7.6186673824651864E-4</v>
      </c>
      <c r="N95" s="141">
        <v>-7.5145222887231539E-3</v>
      </c>
      <c r="O95" s="141">
        <v>-4.9607074024926182E-3</v>
      </c>
      <c r="P95" s="141">
        <v>1.4781526077530249E-3</v>
      </c>
      <c r="Q95" s="141">
        <v>-3.9355126637603301E-4</v>
      </c>
      <c r="R95" s="6">
        <f t="shared" si="6"/>
        <v>31689.201799466122</v>
      </c>
      <c r="S95" s="6">
        <f t="shared" si="7"/>
        <v>8939.4803067692264</v>
      </c>
      <c r="T95" s="6">
        <f t="shared" si="8"/>
        <v>-8939.4803067692264</v>
      </c>
      <c r="V95" s="23">
        <f t="array" aca="1" ref="V95:Z95" ca="1">MMULT(H95:L95,TRANSPOSE(racar))</f>
        <v>-2.0380930150319682E-3</v>
      </c>
      <c r="W95" s="23">
        <f ca="1"/>
        <v>-6.9500808385298228E-3</v>
      </c>
      <c r="X95" s="23">
        <f ca="1"/>
        <v>-4.4328649763576665E-3</v>
      </c>
      <c r="Y95" s="23">
        <f ca="1"/>
        <v>2.9181857583484758E-3</v>
      </c>
      <c r="Z95" s="23">
        <f ca="1"/>
        <v>1.1292068127519346E-4</v>
      </c>
      <c r="AA95" s="6">
        <f t="array" aca="1" ref="AA95" ca="1">SUMPRODUCT($V$9:$Z$9,V95:Z95)</f>
        <v>28016.604267487844</v>
      </c>
      <c r="AB95" s="6">
        <f t="shared" ca="1" si="9"/>
        <v>12719.498181122359</v>
      </c>
    </row>
    <row r="96" spans="1:28" ht="13.8">
      <c r="A96" s="4">
        <v>86</v>
      </c>
      <c r="B96" s="120">
        <v>0.78189300411522622</v>
      </c>
      <c r="C96" s="120">
        <v>0.30400000000000005</v>
      </c>
      <c r="D96" s="120">
        <v>0.39067055393586003</v>
      </c>
      <c r="E96" s="120">
        <v>0.87603305785123975</v>
      </c>
      <c r="F96" s="120">
        <v>0.65088757396449703</v>
      </c>
      <c r="H96" s="142">
        <v>0.7786023543630477</v>
      </c>
      <c r="I96" s="142">
        <v>-0.51293041061472811</v>
      </c>
      <c r="J96" s="142">
        <v>-0.27757176643418591</v>
      </c>
      <c r="K96" s="142">
        <v>1.1553823552329274</v>
      </c>
      <c r="L96" s="142">
        <v>0.38771784010152471</v>
      </c>
      <c r="M96" s="141">
        <f t="array" ref="M96:Q96">MMULT(H96:L96,TRANSPOSE(chol))</f>
        <v>4.5876708790834036E-3</v>
      </c>
      <c r="N96" s="141">
        <v>-1.1083162692702975E-3</v>
      </c>
      <c r="O96" s="141">
        <v>-9.0767001495211037E-4</v>
      </c>
      <c r="P96" s="141">
        <v>5.3844136076555285E-3</v>
      </c>
      <c r="Q96" s="141">
        <v>5.5299254538543931E-3</v>
      </c>
      <c r="R96" s="6">
        <f t="shared" si="6"/>
        <v>18481.982407274598</v>
      </c>
      <c r="S96" s="6">
        <f t="shared" si="7"/>
        <v>-6006.6267126371022</v>
      </c>
      <c r="T96" s="6">
        <f t="shared" si="8"/>
        <v>6006.6267126371022</v>
      </c>
      <c r="V96" s="23">
        <f t="array" aca="1" ref="V96:Z96" ca="1">MMULT(H96:L96,TRANSPOSE(racar))</f>
        <v>4.3979502590523354E-3</v>
      </c>
      <c r="W96" s="23">
        <f ca="1"/>
        <v>-9.3279801868408345E-4</v>
      </c>
      <c r="X96" s="23">
        <f ca="1"/>
        <v>-8.3847474710155626E-4</v>
      </c>
      <c r="Y96" s="23">
        <f ca="1"/>
        <v>5.9398581539979308E-3</v>
      </c>
      <c r="Z96" s="23">
        <f ca="1"/>
        <v>4.057024281551946E-3</v>
      </c>
      <c r="AA96" s="6">
        <f t="array" aca="1" ref="AA96" ca="1">SUMPRODUCT($V$9:$Z$9,V96:Z96)</f>
        <v>27585.588221027152</v>
      </c>
      <c r="AB96" s="6">
        <f t="shared" ca="1" si="9"/>
        <v>4691.694788800236</v>
      </c>
    </row>
    <row r="97" spans="1:28" ht="13.8">
      <c r="A97" s="4">
        <v>87</v>
      </c>
      <c r="B97" s="120">
        <v>0.22633744855967078</v>
      </c>
      <c r="C97" s="120">
        <v>0.504</v>
      </c>
      <c r="D97" s="120">
        <v>0.53352769679300283</v>
      </c>
      <c r="E97" s="120">
        <v>0.96694214876033069</v>
      </c>
      <c r="F97" s="120">
        <v>0.72781065088757391</v>
      </c>
      <c r="H97" s="142">
        <v>-0.75096304391266044</v>
      </c>
      <c r="I97" s="142">
        <v>1.0026681100274763E-2</v>
      </c>
      <c r="J97" s="142">
        <v>8.4140648461240253E-2</v>
      </c>
      <c r="K97" s="142">
        <v>1.8376384268780594</v>
      </c>
      <c r="L97" s="142">
        <v>0.60620490174799468</v>
      </c>
      <c r="M97" s="141">
        <f t="array" ref="M97:Q97">MMULT(H97:L97,TRANSPOSE(chol))</f>
        <v>-4.4248148859559249E-3</v>
      </c>
      <c r="N97" s="141">
        <v>-1.7068672719306316E-3</v>
      </c>
      <c r="O97" s="141">
        <v>-4.622802370761568E-4</v>
      </c>
      <c r="P97" s="141">
        <v>8.6331175090325306E-3</v>
      </c>
      <c r="Q97" s="141">
        <v>4.6142484734465108E-3</v>
      </c>
      <c r="R97" s="6">
        <f t="shared" si="6"/>
        <v>1180.454308536082</v>
      </c>
      <c r="S97" s="6">
        <f t="shared" si="7"/>
        <v>13921.643594680794</v>
      </c>
      <c r="T97" s="6">
        <f t="shared" si="8"/>
        <v>-13921.643594680794</v>
      </c>
      <c r="V97" s="23">
        <f t="array" aca="1" ref="V97:Z97" ca="1">MMULT(H97:L97,TRANSPOSE(racar))</f>
        <v>-3.0397980285530621E-3</v>
      </c>
      <c r="W97" s="23">
        <f ca="1"/>
        <v>1.4686931659400851E-3</v>
      </c>
      <c r="X97" s="23">
        <f ca="1"/>
        <v>1.2041863527893189E-3</v>
      </c>
      <c r="Y97" s="23">
        <f ca="1"/>
        <v>9.9534475632829886E-3</v>
      </c>
      <c r="Z97" s="23">
        <f ca="1"/>
        <v>5.0202501487929454E-3</v>
      </c>
      <c r="AA97" s="6">
        <f t="array" aca="1" ref="AA97" ca="1">SUMPRODUCT($V$9:$Z$9,V97:Z97)</f>
        <v>-797.62928289944466</v>
      </c>
      <c r="AB97" s="6">
        <f t="shared" ca="1" si="9"/>
        <v>17710.750518619046</v>
      </c>
    </row>
    <row r="98" spans="1:28" ht="13.8">
      <c r="A98" s="4">
        <v>88</v>
      </c>
      <c r="B98" s="120">
        <v>0.55967078189300412</v>
      </c>
      <c r="C98" s="120">
        <v>0.70400000000000007</v>
      </c>
      <c r="D98" s="120">
        <v>0.67638483965014573</v>
      </c>
      <c r="E98" s="120">
        <v>6.6115702479338845E-2</v>
      </c>
      <c r="F98" s="120">
        <v>0.80473372781065089</v>
      </c>
      <c r="H98" s="142">
        <v>0.15013458261215104</v>
      </c>
      <c r="I98" s="142">
        <v>0.53594002664749063</v>
      </c>
      <c r="J98" s="142">
        <v>0.4576132524585626</v>
      </c>
      <c r="K98" s="142">
        <v>-1.5053605530744092</v>
      </c>
      <c r="L98" s="142">
        <v>0.85865199197596664</v>
      </c>
      <c r="M98" s="141">
        <f t="array" ref="M98:Q98">MMULT(H98:L98,TRANSPOSE(chol))</f>
        <v>8.8462107612886465E-4</v>
      </c>
      <c r="N98" s="141">
        <v>3.4220382870309369E-3</v>
      </c>
      <c r="O98" s="141">
        <v>3.3144240663957446E-3</v>
      </c>
      <c r="P98" s="141">
        <v>-6.2744740847017269E-3</v>
      </c>
      <c r="Q98" s="141">
        <v>3.4538194673950223E-3</v>
      </c>
      <c r="R98" s="6">
        <f t="shared" si="6"/>
        <v>-53192.717399472931</v>
      </c>
      <c r="S98" s="6">
        <f t="shared" si="7"/>
        <v>-47823.736228775728</v>
      </c>
      <c r="T98" s="6">
        <f t="shared" si="8"/>
        <v>47823.736228775728</v>
      </c>
      <c r="V98" s="23">
        <f t="array" aca="1" ref="V98:Z98" ca="1">MMULT(H98:L98,TRANSPOSE(racar))</f>
        <v>2.5099787753003885E-3</v>
      </c>
      <c r="W98" s="23">
        <f ca="1"/>
        <v>3.1451844234925948E-3</v>
      </c>
      <c r="X98" s="23">
        <f ca="1"/>
        <v>3.2165750523412383E-3</v>
      </c>
      <c r="Y98" s="23">
        <f ca="1"/>
        <v>-6.0355964563536986E-3</v>
      </c>
      <c r="Z98" s="23">
        <f ca="1"/>
        <v>4.7556354949560287E-3</v>
      </c>
      <c r="AA98" s="6">
        <f t="array" aca="1" ref="AA98" ca="1">SUMPRODUCT($V$9:$Z$9,V98:Z98)</f>
        <v>-50686.985831797341</v>
      </c>
      <c r="AB98" s="6">
        <f t="shared" ca="1" si="9"/>
        <v>-53941.973594271563</v>
      </c>
    </row>
    <row r="99" spans="1:28" ht="13.8">
      <c r="A99" s="4">
        <v>89</v>
      </c>
      <c r="B99" s="120">
        <v>0.89300411522633738</v>
      </c>
      <c r="C99" s="120">
        <v>0.90400000000000003</v>
      </c>
      <c r="D99" s="120">
        <v>0.81924198250728852</v>
      </c>
      <c r="E99" s="120">
        <v>0.15702479338842976</v>
      </c>
      <c r="F99" s="120">
        <v>0.88165680473372787</v>
      </c>
      <c r="H99" s="142">
        <v>1.2426637439788626</v>
      </c>
      <c r="I99" s="142">
        <v>1.3046853852287905</v>
      </c>
      <c r="J99" s="142">
        <v>0.91248011053935607</v>
      </c>
      <c r="K99" s="142">
        <v>-1.0067611115486119</v>
      </c>
      <c r="L99" s="142">
        <v>1.1833097993865729</v>
      </c>
      <c r="M99" s="141">
        <f t="array" ref="M99:Q99">MMULT(H99:L99,TRANSPOSE(chol))</f>
        <v>7.3220074904709886E-3</v>
      </c>
      <c r="N99" s="141">
        <v>1.0391380852314582E-2</v>
      </c>
      <c r="O99" s="141">
        <v>7.9497818190488612E-3</v>
      </c>
      <c r="P99" s="141">
        <v>-1.501366222132539E-3</v>
      </c>
      <c r="Q99" s="141">
        <v>1.0912936045485017E-2</v>
      </c>
      <c r="R99" s="6">
        <f t="shared" si="6"/>
        <v>-67415.554928315265</v>
      </c>
      <c r="S99" s="6">
        <f t="shared" si="7"/>
        <v>-67311.485075663251</v>
      </c>
      <c r="T99" s="6">
        <f t="shared" si="8"/>
        <v>67311.485075663251</v>
      </c>
      <c r="V99" s="23">
        <f t="array" aca="1" ref="V99:Z99" ca="1">MMULT(H99:L99,TRANSPOSE(racar))</f>
        <v>1.0220459341744158E-2</v>
      </c>
      <c r="W99" s="23">
        <f ca="1"/>
        <v>9.747422672225399E-3</v>
      </c>
      <c r="X99" s="23">
        <f ca="1"/>
        <v>7.3799824839107389E-3</v>
      </c>
      <c r="Y99" s="23">
        <f ca="1"/>
        <v>-2.1253931282018742E-3</v>
      </c>
      <c r="Z99" s="23">
        <f ca="1"/>
        <v>9.9298101751970416E-3</v>
      </c>
      <c r="AA99" s="6">
        <f t="array" aca="1" ref="AA99" ca="1">SUMPRODUCT($V$9:$Z$9,V99:Z99)</f>
        <v>-49628.741756739844</v>
      </c>
      <c r="AB99" s="6">
        <f t="shared" ca="1" si="9"/>
        <v>-64719.741171478148</v>
      </c>
    </row>
    <row r="100" spans="1:28" ht="13.8">
      <c r="A100" s="4">
        <v>90</v>
      </c>
      <c r="B100" s="120">
        <v>4.1152263374485597E-2</v>
      </c>
      <c r="C100" s="120">
        <v>0.14399999999999999</v>
      </c>
      <c r="D100" s="120">
        <v>0.96209912536443143</v>
      </c>
      <c r="E100" s="120">
        <v>0.24793388429752067</v>
      </c>
      <c r="F100" s="120">
        <v>0.95857988165680474</v>
      </c>
      <c r="H100" s="142">
        <v>-1.7374684017455126</v>
      </c>
      <c r="I100" s="142">
        <v>-1.062519302270867</v>
      </c>
      <c r="J100" s="142">
        <v>1.7755825439658395</v>
      </c>
      <c r="K100" s="142">
        <v>-0.68100588196621492</v>
      </c>
      <c r="L100" s="142">
        <v>1.7344389074628086</v>
      </c>
      <c r="M100" s="141">
        <f t="array" ref="M100:Q100">MMULT(H100:L100,TRANSPOSE(chol))</f>
        <v>-1.0237489195028525E-2</v>
      </c>
      <c r="N100" s="141">
        <v>-1.0166980158993214E-2</v>
      </c>
      <c r="O100" s="141">
        <v>8.7195846281955761E-3</v>
      </c>
      <c r="P100" s="141">
        <v>-5.314497420180463E-3</v>
      </c>
      <c r="Q100" s="141">
        <v>2.8556821267770611E-3</v>
      </c>
      <c r="R100" s="6">
        <f t="shared" si="6"/>
        <v>-14639.532180391516</v>
      </c>
      <c r="S100" s="6">
        <f t="shared" si="7"/>
        <v>-40120.7083866252</v>
      </c>
      <c r="T100" s="6">
        <f t="shared" si="8"/>
        <v>40120.7083866252</v>
      </c>
      <c r="V100" s="23">
        <f t="array" aca="1" ref="V100:Z100" ca="1">MMULT(H100:L100,TRANSPOSE(racar))</f>
        <v>-7.7548106795782695E-3</v>
      </c>
      <c r="W100" s="23">
        <f ca="1"/>
        <v>-6.3430175006056778E-3</v>
      </c>
      <c r="X100" s="23">
        <f ca="1"/>
        <v>1.1166252846774714E-2</v>
      </c>
      <c r="Y100" s="23">
        <f ca="1"/>
        <v>-2.0152212678808549E-3</v>
      </c>
      <c r="Z100" s="23">
        <f ca="1"/>
        <v>7.9046981490512314E-3</v>
      </c>
      <c r="AA100" s="6">
        <f t="array" aca="1" ref="AA100" ca="1">SUMPRODUCT($V$9:$Z$9,V100:Z100)</f>
        <v>-29672.995703218359</v>
      </c>
      <c r="AB100" s="6">
        <f t="shared" ca="1" si="9"/>
        <v>-52999.023445409322</v>
      </c>
    </row>
    <row r="101" spans="1:28" ht="13.8">
      <c r="A101" s="4">
        <v>91</v>
      </c>
      <c r="B101" s="120">
        <v>0.37448559670781889</v>
      </c>
      <c r="C101" s="120">
        <v>0.34400000000000003</v>
      </c>
      <c r="D101" s="120">
        <v>0.12536443148688045</v>
      </c>
      <c r="E101" s="120">
        <v>0.33884297520661155</v>
      </c>
      <c r="F101" s="120">
        <v>4.142011834319527E-2</v>
      </c>
      <c r="H101" s="142">
        <v>-0.31999622344329759</v>
      </c>
      <c r="I101" s="142">
        <v>-0.40157069563014841</v>
      </c>
      <c r="J101" s="142">
        <v>-1.1485808360403906</v>
      </c>
      <c r="K101" s="142">
        <v>-0.41562292259776851</v>
      </c>
      <c r="L101" s="142">
        <v>-1.7344389074628079</v>
      </c>
      <c r="M101" s="141">
        <f t="array" ref="M101:Q101">MMULT(H101:L101,TRANSPOSE(chol))</f>
        <v>-1.8854776735275115E-3</v>
      </c>
      <c r="N101" s="141">
        <v>-3.0515759087496796E-3</v>
      </c>
      <c r="O101" s="141">
        <v>-7.9323630033422098E-3</v>
      </c>
      <c r="P101" s="141">
        <v>-3.6102432352425567E-3</v>
      </c>
      <c r="Q101" s="141">
        <v>-1.267176277017173E-2</v>
      </c>
      <c r="R101" s="6">
        <f t="shared" si="6"/>
        <v>41528.387882334595</v>
      </c>
      <c r="S101" s="6">
        <f t="shared" si="7"/>
        <v>53677.904981077867</v>
      </c>
      <c r="T101" s="6">
        <f t="shared" si="8"/>
        <v>-53677.904981077867</v>
      </c>
      <c r="V101" s="23">
        <f t="array" aca="1" ref="V101:Z101" ca="1">MMULT(H101:L101,TRANSPOSE(racar))</f>
        <v>-5.1943688131555824E-3</v>
      </c>
      <c r="W101" s="23">
        <f ca="1"/>
        <v>-5.2497514367453512E-3</v>
      </c>
      <c r="X101" s="23">
        <f ca="1"/>
        <v>-9.0354363136544453E-3</v>
      </c>
      <c r="Y101" s="23">
        <f ca="1"/>
        <v>-4.9196280430503156E-3</v>
      </c>
      <c r="Z101" s="23">
        <f ca="1"/>
        <v>-1.301830480892931E-2</v>
      </c>
      <c r="AA101" s="6">
        <f t="array" aca="1" ref="AA101" ca="1">SUMPRODUCT($V$9:$Z$9,V101:Z101)</f>
        <v>30795.078043091708</v>
      </c>
      <c r="AB101" s="6">
        <f t="shared" ca="1" si="9"/>
        <v>49609.509873407136</v>
      </c>
    </row>
    <row r="102" spans="1:28" ht="13.8">
      <c r="A102" s="4">
        <v>92</v>
      </c>
      <c r="B102" s="120">
        <v>0.70781893004115226</v>
      </c>
      <c r="C102" s="120">
        <v>0.54400000000000004</v>
      </c>
      <c r="D102" s="120">
        <v>0.26822157434402327</v>
      </c>
      <c r="E102" s="120">
        <v>0.42975206611570249</v>
      </c>
      <c r="F102" s="120">
        <v>0.1183431952662722</v>
      </c>
      <c r="H102" s="142">
        <v>0.54702415123363135</v>
      </c>
      <c r="I102" s="142">
        <v>0.11051620356204181</v>
      </c>
      <c r="J102" s="142">
        <v>-0.61820054829007431</v>
      </c>
      <c r="K102" s="142">
        <v>-0.17700542003611422</v>
      </c>
      <c r="L102" s="142">
        <v>-1.1833097993865724</v>
      </c>
      <c r="M102" s="141">
        <f t="array" ref="M102:Q102">MMULT(H102:L102,TRANSPOSE(chol))</f>
        <v>3.2231687390964171E-3</v>
      </c>
      <c r="N102" s="141">
        <v>1.9180858343539058E-3</v>
      </c>
      <c r="O102" s="141">
        <v>-3.1987918592735107E-3</v>
      </c>
      <c r="P102" s="141">
        <v>-6.556742910582081E-4</v>
      </c>
      <c r="Q102" s="141">
        <v>-5.4703664108408552E-3</v>
      </c>
      <c r="R102" s="6">
        <f t="shared" si="6"/>
        <v>24700.50187034062</v>
      </c>
      <c r="S102" s="6">
        <f t="shared" si="7"/>
        <v>27301.407923444622</v>
      </c>
      <c r="T102" s="6">
        <f t="shared" si="8"/>
        <v>-27301.407923444622</v>
      </c>
      <c r="V102" s="23">
        <f t="array" aca="1" ref="V102:Z102" ca="1">MMULT(H102:L102,TRANSPOSE(racar))</f>
        <v>1.2704505933062136E-3</v>
      </c>
      <c r="W102" s="23">
        <f ca="1"/>
        <v>-3.598710242717091E-4</v>
      </c>
      <c r="X102" s="23">
        <f ca="1"/>
        <v>-4.5232902863080815E-3</v>
      </c>
      <c r="Y102" s="23">
        <f ca="1"/>
        <v>-2.29762925713423E-3</v>
      </c>
      <c r="Z102" s="23">
        <f ca="1"/>
        <v>-7.2365109709307878E-3</v>
      </c>
      <c r="AA102" s="6">
        <f t="array" aca="1" ref="AA102" ca="1">SUMPRODUCT($V$9:$Z$9,V102:Z102)</f>
        <v>26403.631795151799</v>
      </c>
      <c r="AB102" s="6">
        <f t="shared" ca="1" si="9"/>
        <v>29575.199230400256</v>
      </c>
    </row>
    <row r="103" spans="1:28" ht="13.8">
      <c r="A103" s="4">
        <v>93</v>
      </c>
      <c r="B103" s="120">
        <v>0.15226337448559671</v>
      </c>
      <c r="C103" s="120">
        <v>0.74400000000000011</v>
      </c>
      <c r="D103" s="120">
        <v>0.41107871720116612</v>
      </c>
      <c r="E103" s="120">
        <v>0.52066115702479343</v>
      </c>
      <c r="F103" s="120">
        <v>0.19526627218934914</v>
      </c>
      <c r="H103" s="142">
        <v>-1.0267743098392577</v>
      </c>
      <c r="I103" s="142">
        <v>0.65572667879825386</v>
      </c>
      <c r="J103" s="142">
        <v>-0.22477099109131285</v>
      </c>
      <c r="K103" s="142">
        <v>5.1813013821815593E-2</v>
      </c>
      <c r="L103" s="142">
        <v>-0.85865199197596664</v>
      </c>
      <c r="M103" s="141">
        <f t="array" ref="M103:Q103">MMULT(H103:L103,TRANSPOSE(chol))</f>
        <v>-6.0499465153737554E-3</v>
      </c>
      <c r="N103" s="141">
        <v>1.3430596460802515E-3</v>
      </c>
      <c r="O103" s="141">
        <v>-2.6017466874447568E-3</v>
      </c>
      <c r="P103" s="141">
        <v>3.5670730631407323E-4</v>
      </c>
      <c r="Q103" s="141">
        <v>-6.7345422154503863E-3</v>
      </c>
      <c r="R103" s="6">
        <f t="shared" si="6"/>
        <v>-1849.1892321921478</v>
      </c>
      <c r="S103" s="6">
        <f t="shared" si="7"/>
        <v>38933.207374623686</v>
      </c>
      <c r="T103" s="6">
        <f t="shared" si="8"/>
        <v>-38933.207374623686</v>
      </c>
      <c r="V103" s="23">
        <f t="array" aca="1" ref="V103:Z103" ca="1">MMULT(H103:L103,TRANSPOSE(racar))</f>
        <v>-6.317774739064798E-3</v>
      </c>
      <c r="W103" s="23">
        <f ca="1"/>
        <v>1.8748154283446767E-3</v>
      </c>
      <c r="X103" s="23">
        <f ca="1"/>
        <v>-2.3887200291901607E-3</v>
      </c>
      <c r="Y103" s="23">
        <f ca="1"/>
        <v>-4.4753187022172902E-4</v>
      </c>
      <c r="Z103" s="23">
        <f ca="1"/>
        <v>-6.1384711998580376E-3</v>
      </c>
      <c r="AA103" s="6">
        <f t="array" aca="1" ref="AA103" ca="1">SUMPRODUCT($V$9:$Z$9,V103:Z103)</f>
        <v>-12244.168760296707</v>
      </c>
      <c r="AB103" s="6">
        <f t="shared" ca="1" si="9"/>
        <v>31953.817114325815</v>
      </c>
    </row>
    <row r="104" spans="1:28" ht="13.8">
      <c r="A104" s="4">
        <v>94</v>
      </c>
      <c r="B104" s="120">
        <v>0.48559670781893</v>
      </c>
      <c r="C104" s="120">
        <v>0.94400000000000006</v>
      </c>
      <c r="D104" s="120">
        <v>0.55393586005830897</v>
      </c>
      <c r="E104" s="120">
        <v>0.61157024793388426</v>
      </c>
      <c r="F104" s="120">
        <v>0.27218934911242604</v>
      </c>
      <c r="H104" s="142">
        <v>-3.611154640012601E-2</v>
      </c>
      <c r="I104" s="142">
        <v>1.5892675570513923</v>
      </c>
      <c r="J104" s="142">
        <v>0.13561166933866936</v>
      </c>
      <c r="K104" s="142">
        <v>0.28341399162697428</v>
      </c>
      <c r="L104" s="142">
        <v>-0.60620490174799491</v>
      </c>
      <c r="M104" s="141">
        <f t="array" ref="M104:Q104">MMULT(H104:L104,TRANSPOSE(chol))</f>
        <v>-2.1277599392061352E-4</v>
      </c>
      <c r="N104" s="141">
        <v>9.0168606632167886E-3</v>
      </c>
      <c r="O104" s="141">
        <v>1.3450269952931236E-3</v>
      </c>
      <c r="P104" s="141">
        <v>3.9233690585069956E-3</v>
      </c>
      <c r="Q104" s="141">
        <v>-2.9323446498426319E-4</v>
      </c>
      <c r="R104" s="6">
        <f t="shared" si="6"/>
        <v>-23924.794639989657</v>
      </c>
      <c r="S104" s="6">
        <f t="shared" si="7"/>
        <v>19565.886699214574</v>
      </c>
      <c r="T104" s="6">
        <f t="shared" si="8"/>
        <v>-19565.886699214574</v>
      </c>
      <c r="V104" s="23">
        <f t="array" aca="1" ref="V104:Z104" ca="1">MMULT(H104:L104,TRANSPOSE(racar))</f>
        <v>7.9885490758409327E-4</v>
      </c>
      <c r="W104" s="23">
        <f ca="1"/>
        <v>9.0241812659101039E-3</v>
      </c>
      <c r="X104" s="23">
        <f ca="1"/>
        <v>1.0058666182941663E-3</v>
      </c>
      <c r="Y104" s="23">
        <f ca="1"/>
        <v>2.1044712863327515E-3</v>
      </c>
      <c r="Z104" s="23">
        <f ca="1"/>
        <v>-1.7446207711326392E-3</v>
      </c>
      <c r="AA104" s="6">
        <f t="array" aca="1" ref="AA104" ca="1">SUMPRODUCT($V$9:$Z$9,V104:Z104)</f>
        <v>-20412.892714320864</v>
      </c>
      <c r="AB104" s="6">
        <f t="shared" ca="1" si="9"/>
        <v>19287.097688305963</v>
      </c>
    </row>
    <row r="105" spans="1:28" ht="13.8">
      <c r="A105" s="4">
        <v>95</v>
      </c>
      <c r="B105" s="120">
        <v>0.8189300411522632</v>
      </c>
      <c r="C105" s="120">
        <v>0.184</v>
      </c>
      <c r="D105" s="120">
        <v>0.69679300291545188</v>
      </c>
      <c r="E105" s="120">
        <v>0.7024793388429752</v>
      </c>
      <c r="F105" s="120">
        <v>0.34911242603550297</v>
      </c>
      <c r="H105" s="142">
        <v>0.91129508069061804</v>
      </c>
      <c r="I105" s="142">
        <v>-0.90022598570143386</v>
      </c>
      <c r="J105" s="142">
        <v>0.51519896220300931</v>
      </c>
      <c r="K105" s="142">
        <v>0.53154477496102159</v>
      </c>
      <c r="L105" s="142">
        <v>-0.38771784010152471</v>
      </c>
      <c r="M105" s="141">
        <f t="array" ref="M105:Q105">MMULT(H105:L105,TRANSPOSE(chol))</f>
        <v>5.3695212716848737E-3</v>
      </c>
      <c r="N105" s="141">
        <v>-3.0146051586278518E-3</v>
      </c>
      <c r="O105" s="141">
        <v>4.230643629448208E-3</v>
      </c>
      <c r="P105" s="141">
        <v>2.249476388124858E-3</v>
      </c>
      <c r="Q105" s="141">
        <v>6.321019429742997E-4</v>
      </c>
      <c r="R105" s="6">
        <f t="shared" si="6"/>
        <v>56823.305402824772</v>
      </c>
      <c r="S105" s="6">
        <f t="shared" si="7"/>
        <v>6785.774829793123</v>
      </c>
      <c r="T105" s="6">
        <f t="shared" si="8"/>
        <v>-6785.774829793123</v>
      </c>
      <c r="V105" s="23">
        <f t="array" aca="1" ref="V105:Z105" ca="1">MMULT(H105:L105,TRANSPOSE(racar))</f>
        <v>4.0481731038518867E-3</v>
      </c>
      <c r="W105" s="23">
        <f ca="1"/>
        <v>-4.2257500392348232E-3</v>
      </c>
      <c r="X105" s="23">
        <f ca="1"/>
        <v>3.5370848316909924E-3</v>
      </c>
      <c r="Y105" s="23">
        <f ca="1"/>
        <v>1.8655604138110972E-3</v>
      </c>
      <c r="Z105" s="23">
        <f ca="1"/>
        <v>-1.2719959070916676E-3</v>
      </c>
      <c r="AA105" s="6">
        <f t="array" aca="1" ref="AA105" ca="1">SUMPRODUCT($V$9:$Z$9,V105:Z105)</f>
        <v>64037.914278450451</v>
      </c>
      <c r="AB105" s="6">
        <f t="shared" ca="1" si="9"/>
        <v>15576.727678127947</v>
      </c>
    </row>
    <row r="106" spans="1:28" ht="13.8">
      <c r="A106" s="4">
        <v>96</v>
      </c>
      <c r="B106" s="120">
        <v>0.26337448559670779</v>
      </c>
      <c r="C106" s="120">
        <v>0.38400000000000001</v>
      </c>
      <c r="D106" s="120">
        <v>0.83965014577259467</v>
      </c>
      <c r="E106" s="120">
        <v>0.79338842975206614</v>
      </c>
      <c r="F106" s="120">
        <v>0.42603550295857989</v>
      </c>
      <c r="H106" s="142">
        <v>-0.6329765276478313</v>
      </c>
      <c r="I106" s="142">
        <v>-0.29499198822262629</v>
      </c>
      <c r="J106" s="142">
        <v>0.99302102507178691</v>
      </c>
      <c r="K106" s="142">
        <v>0.81823477749177675</v>
      </c>
      <c r="L106" s="142">
        <v>-0.18647662752687474</v>
      </c>
      <c r="M106" s="141">
        <f t="array" ref="M106:Q106">MMULT(H106:L106,TRANSPOSE(chol))</f>
        <v>-3.7296162370442278E-3</v>
      </c>
      <c r="N106" s="141">
        <v>-3.176508472412457E-3</v>
      </c>
      <c r="O106" s="141">
        <v>5.4286205798944635E-3</v>
      </c>
      <c r="P106" s="141">
        <v>3.7149511720330855E-3</v>
      </c>
      <c r="Q106" s="141">
        <v>-9.3981509677423412E-4</v>
      </c>
      <c r="R106" s="6">
        <f t="shared" si="6"/>
        <v>34190.572343843989</v>
      </c>
      <c r="S106" s="6">
        <f t="shared" si="7"/>
        <v>22194.132350842388</v>
      </c>
      <c r="T106" s="6">
        <f t="shared" si="8"/>
        <v>-22194.132350842388</v>
      </c>
      <c r="V106" s="23">
        <f t="array" aca="1" ref="V106:Z106" ca="1">MMULT(H106:L106,TRANSPOSE(racar))</f>
        <v>-3.4155229156643636E-3</v>
      </c>
      <c r="W106" s="23">
        <f ca="1"/>
        <v>-1.6649217102221716E-3</v>
      </c>
      <c r="X106" s="23">
        <f ca="1"/>
        <v>6.1924952538186728E-3</v>
      </c>
      <c r="Y106" s="23">
        <f ca="1"/>
        <v>3.9540621152634745E-3</v>
      </c>
      <c r="Z106" s="23">
        <f ca="1"/>
        <v>-7.2692716801778929E-4</v>
      </c>
      <c r="AA106" s="6">
        <f t="array" aca="1" ref="AA106" ca="1">SUMPRODUCT($V$9:$Z$9,V106:Z106)</f>
        <v>29706.351017366338</v>
      </c>
      <c r="AB106" s="6">
        <f t="shared" ca="1" si="9"/>
        <v>22108.428668989607</v>
      </c>
    </row>
    <row r="107" spans="1:28" ht="13.8">
      <c r="A107" s="4">
        <v>97</v>
      </c>
      <c r="B107" s="120">
        <v>0.5967078189300411</v>
      </c>
      <c r="C107" s="120">
        <v>0.58400000000000007</v>
      </c>
      <c r="D107" s="120">
        <v>0.98250728862973757</v>
      </c>
      <c r="E107" s="120">
        <v>0.88429752066115708</v>
      </c>
      <c r="F107" s="120">
        <v>0.50295857988165682</v>
      </c>
      <c r="H107" s="142">
        <v>0.24483478081906088</v>
      </c>
      <c r="I107" s="142">
        <v>0.21213719831752442</v>
      </c>
      <c r="J107" s="142">
        <v>2.108527081877956</v>
      </c>
      <c r="K107" s="142">
        <v>1.1967475721392284</v>
      </c>
      <c r="L107" s="142">
        <v>7.4161279634346877E-3</v>
      </c>
      <c r="M107" s="141">
        <f t="array" ref="M107:Q107">MMULT(H107:L107,TRANSPOSE(chol))</f>
        <v>1.4426123782649602E-3</v>
      </c>
      <c r="N107" s="141">
        <v>1.7901124536566968E-3</v>
      </c>
      <c r="O107" s="141">
        <v>1.3930406315988917E-2</v>
      </c>
      <c r="P107" s="141">
        <v>7.7105911632178127E-3</v>
      </c>
      <c r="Q107" s="141">
        <v>5.112982877813547E-3</v>
      </c>
      <c r="R107" s="6">
        <f t="shared" si="6"/>
        <v>37808.93108395522</v>
      </c>
      <c r="S107" s="6">
        <f t="shared" si="7"/>
        <v>6940.4604191302496</v>
      </c>
      <c r="T107" s="6">
        <f t="shared" si="8"/>
        <v>-6940.4604191302496</v>
      </c>
      <c r="V107" s="23">
        <f t="array" aca="1" ref="V107:Z107" ca="1">MMULT(H107:L107,TRANSPOSE(racar))</f>
        <v>2.9854613251689044E-3</v>
      </c>
      <c r="W107" s="23">
        <f ca="1"/>
        <v>3.1004583736848157E-3</v>
      </c>
      <c r="X107" s="23">
        <f ca="1"/>
        <v>1.4324349283038114E-2</v>
      </c>
      <c r="Y107" s="23">
        <f ca="1"/>
        <v>7.0885701611759621E-3</v>
      </c>
      <c r="Z107" s="23">
        <f ca="1"/>
        <v>3.3565640641553688E-3</v>
      </c>
      <c r="AA107" s="6">
        <f t="array" aca="1" ref="AA107" ca="1">SUMPRODUCT($V$9:$Z$9,V107:Z107)</f>
        <v>46065.139764022635</v>
      </c>
      <c r="AB107" s="6">
        <f t="shared" ca="1" si="9"/>
        <v>13824.571715126345</v>
      </c>
    </row>
    <row r="108" spans="1:28" ht="13.8">
      <c r="A108" s="4">
        <v>98</v>
      </c>
      <c r="B108" s="120">
        <v>0.93004115226337436</v>
      </c>
      <c r="C108" s="120">
        <v>0.78400000000000014</v>
      </c>
      <c r="D108" s="120">
        <v>5.8309037900874635E-3</v>
      </c>
      <c r="E108" s="120">
        <v>0.97520661157024802</v>
      </c>
      <c r="F108" s="120">
        <v>0.5798816568047338</v>
      </c>
      <c r="H108" s="142">
        <v>1.4760975911727665</v>
      </c>
      <c r="I108" s="142">
        <v>0.78577383152448432</v>
      </c>
      <c r="J108" s="142">
        <v>-2.5222159979002092</v>
      </c>
      <c r="K108" s="142">
        <v>1.9635114370458426</v>
      </c>
      <c r="L108" s="142">
        <v>0.20159073824502588</v>
      </c>
      <c r="M108" s="141">
        <f t="array" ref="M108:Q108">MMULT(H108:L108,TRANSPOSE(chol))</f>
        <v>8.6974434327883807E-3</v>
      </c>
      <c r="N108" s="141">
        <v>7.9680083146783341E-3</v>
      </c>
      <c r="O108" s="141">
        <v>-1.3952625542015269E-2</v>
      </c>
      <c r="P108" s="141">
        <v>1.0626594634093142E-2</v>
      </c>
      <c r="Q108" s="141">
        <v>8.1912343162978303E-3</v>
      </c>
      <c r="R108" s="6">
        <f t="shared" si="6"/>
        <v>-30686.805473157758</v>
      </c>
      <c r="S108" s="6">
        <f t="shared" si="7"/>
        <v>3225.3005550056987</v>
      </c>
      <c r="T108" s="6">
        <f t="shared" si="8"/>
        <v>-3225.3005550056987</v>
      </c>
      <c r="V108" s="23">
        <f t="array" aca="1" ref="V108:Z108" ca="1">MMULT(H108:L108,TRANSPOSE(racar))</f>
        <v>8.3453118854986234E-3</v>
      </c>
      <c r="W108" s="23">
        <f ca="1"/>
        <v>7.362594136630771E-3</v>
      </c>
      <c r="X108" s="23">
        <f ca="1"/>
        <v>-1.4494247685354339E-2</v>
      </c>
      <c r="Y108" s="23">
        <f ca="1"/>
        <v>1.0220263979911368E-2</v>
      </c>
      <c r="Z108" s="23">
        <f ca="1"/>
        <v>4.6471945190523622E-3</v>
      </c>
      <c r="AA108" s="6">
        <f t="array" aca="1" ref="AA108" ca="1">SUMPRODUCT($V$9:$Z$9,V108:Z108)</f>
        <v>-12755.083492184618</v>
      </c>
      <c r="AB108" s="6">
        <f t="shared" ca="1" si="9"/>
        <v>20997.229160429466</v>
      </c>
    </row>
    <row r="109" spans="1:28" ht="13.8">
      <c r="A109" s="4">
        <v>99</v>
      </c>
      <c r="B109" s="120">
        <v>7.8189300411522625E-2</v>
      </c>
      <c r="C109" s="120">
        <v>0.9840000000000001</v>
      </c>
      <c r="D109" s="120">
        <v>0.14868804664723032</v>
      </c>
      <c r="E109" s="120">
        <v>7.43801652892562E-2</v>
      </c>
      <c r="F109" s="120">
        <v>0.65680473372781067</v>
      </c>
      <c r="H109" s="142">
        <v>-1.4173569213983084</v>
      </c>
      <c r="I109" s="142">
        <v>2.144410620911843</v>
      </c>
      <c r="J109" s="142">
        <v>-1.042076757867741</v>
      </c>
      <c r="K109" s="142">
        <v>-1.4439240859642073</v>
      </c>
      <c r="L109" s="142">
        <v>0.40375820626547615</v>
      </c>
      <c r="M109" s="141">
        <f t="array" ref="M109:Q109">MMULT(H109:L109,TRANSPOSE(chol))</f>
        <v>-8.3513324062392848E-3</v>
      </c>
      <c r="N109" s="141">
        <v>8.9510965836148669E-3</v>
      </c>
      <c r="O109" s="141">
        <v>-7.8804077909226822E-3</v>
      </c>
      <c r="P109" s="141">
        <v>-5.5581876933671103E-3</v>
      </c>
      <c r="Q109" s="141">
        <v>-2.2811754897990979E-3</v>
      </c>
      <c r="R109" s="6">
        <f t="shared" si="6"/>
        <v>-115337.36473587606</v>
      </c>
      <c r="S109" s="6">
        <f t="shared" si="7"/>
        <v>-12782.557393122781</v>
      </c>
      <c r="T109" s="6">
        <f t="shared" si="8"/>
        <v>12782.557393122781</v>
      </c>
      <c r="V109" s="23">
        <f t="array" aca="1" ref="V109:Z109" ca="1">MMULT(H109:L109,TRANSPOSE(racar))</f>
        <v>-6.0190561308317604E-3</v>
      </c>
      <c r="W109" s="23">
        <f ca="1"/>
        <v>1.0201888649276583E-2</v>
      </c>
      <c r="X109" s="23">
        <f ca="1"/>
        <v>-7.2145703873229714E-3</v>
      </c>
      <c r="Y109" s="23">
        <f ca="1"/>
        <v>-5.7432827356945102E-3</v>
      </c>
      <c r="Z109" s="23">
        <f ca="1"/>
        <v>6.5454072141473969E-4</v>
      </c>
      <c r="AA109" s="6">
        <f t="array" aca="1" ref="AA109" ca="1">SUMPRODUCT($V$9:$Z$9,V109:Z109)</f>
        <v>-126499.40719338338</v>
      </c>
      <c r="AB109" s="6">
        <f t="shared" ca="1" si="9"/>
        <v>-29889.649106157845</v>
      </c>
    </row>
    <row r="110" spans="1:28" ht="13.8">
      <c r="A110" s="4">
        <v>100</v>
      </c>
      <c r="B110" s="120">
        <v>0.41152263374485593</v>
      </c>
      <c r="C110" s="120">
        <v>3.2000000000000001E-2</v>
      </c>
      <c r="D110" s="120">
        <v>0.29154518950437314</v>
      </c>
      <c r="E110" s="120">
        <v>0.16528925619834711</v>
      </c>
      <c r="F110" s="120">
        <v>0.73372781065088755</v>
      </c>
      <c r="H110" s="142">
        <v>-0.22362993661985414</v>
      </c>
      <c r="I110" s="142">
        <v>-1.8521798587690466</v>
      </c>
      <c r="J110" s="142">
        <v>-0.54887624848430649</v>
      </c>
      <c r="K110" s="142">
        <v>-0.97294927678299437</v>
      </c>
      <c r="L110" s="142">
        <v>0.62412670262379577</v>
      </c>
      <c r="M110" s="141">
        <f t="array" ref="M110:Q110">MMULT(H110:L110,TRANSPOSE(chol))</f>
        <v>-1.3176694652579939E-3</v>
      </c>
      <c r="N110" s="141">
        <v>-1.113278236257419E-2</v>
      </c>
      <c r="O110" s="141">
        <v>-4.4317386895114863E-3</v>
      </c>
      <c r="P110" s="141">
        <v>-8.2024451055996671E-3</v>
      </c>
      <c r="Q110" s="141">
        <v>-2.420943058749099E-3</v>
      </c>
      <c r="R110" s="6">
        <f t="shared" si="6"/>
        <v>15717.517225674421</v>
      </c>
      <c r="S110" s="6">
        <f t="shared" si="7"/>
        <v>-24100.670373585555</v>
      </c>
      <c r="T110" s="6">
        <f t="shared" si="8"/>
        <v>24100.670373585555</v>
      </c>
      <c r="V110" s="23">
        <f t="array" aca="1" ref="V110:Z110" ca="1">MMULT(H110:L110,TRANSPOSE(racar))</f>
        <v>-2.8626664269555029E-3</v>
      </c>
      <c r="W110" s="23">
        <f ca="1"/>
        <v>-1.1525113240476363E-2</v>
      </c>
      <c r="X110" s="23">
        <f ca="1"/>
        <v>-4.1447632535672949E-3</v>
      </c>
      <c r="Y110" s="23">
        <f ca="1"/>
        <v>-6.008429270011802E-3</v>
      </c>
      <c r="Z110" s="23">
        <f ca="1"/>
        <v>1.7072566761167649E-4</v>
      </c>
      <c r="AA110" s="6">
        <f t="array" aca="1" ref="AA110" ca="1">SUMPRODUCT($V$9:$Z$9,V110:Z110)</f>
        <v>6987.0005071552087</v>
      </c>
      <c r="AB110" s="6">
        <f t="shared" ca="1" si="9"/>
        <v>-28422.368027823875</v>
      </c>
    </row>
    <row r="111" spans="1:28" ht="13.8">
      <c r="A111" s="4">
        <v>101</v>
      </c>
      <c r="B111" s="120">
        <v>0.74485596707818924</v>
      </c>
      <c r="C111" s="120">
        <v>0.23200000000000001</v>
      </c>
      <c r="D111" s="120">
        <v>0.43440233236151599</v>
      </c>
      <c r="E111" s="120">
        <v>0.25619834710743805</v>
      </c>
      <c r="F111" s="120">
        <v>0.81065088757396453</v>
      </c>
      <c r="H111" s="142">
        <v>0.65838921175517973</v>
      </c>
      <c r="I111" s="142">
        <v>-0.73227620472309973</v>
      </c>
      <c r="J111" s="142">
        <v>-0.16517700407655675</v>
      </c>
      <c r="K111" s="142">
        <v>-0.65511037265375527</v>
      </c>
      <c r="L111" s="142">
        <v>0.88029739241793536</v>
      </c>
      <c r="M111" s="141">
        <f t="array" ref="M111:Q111">MMULT(H111:L111,TRANSPOSE(chol))</f>
        <v>3.8793525307830299E-3</v>
      </c>
      <c r="N111" s="141">
        <v>-2.6469298851697618E-3</v>
      </c>
      <c r="O111" s="141">
        <v>-4.1946945974982502E-4</v>
      </c>
      <c r="P111" s="141">
        <v>-3.9874141564235459E-3</v>
      </c>
      <c r="Q111" s="141">
        <v>4.1896800731698863E-3</v>
      </c>
      <c r="R111" s="6">
        <f t="shared" si="6"/>
        <v>-11228.605884849716</v>
      </c>
      <c r="S111" s="6">
        <f t="shared" si="7"/>
        <v>-41440.799825014197</v>
      </c>
      <c r="T111" s="6">
        <f t="shared" si="8"/>
        <v>41440.799825014197</v>
      </c>
      <c r="V111" s="23">
        <f t="array" aca="1" ref="V111:Z111" ca="1">MMULT(H111:L111,TRANSPOSE(racar))</f>
        <v>3.8723805472249688E-3</v>
      </c>
      <c r="W111" s="23">
        <f ca="1"/>
        <v>-3.3007204641651074E-3</v>
      </c>
      <c r="X111" s="23">
        <f ca="1"/>
        <v>-5.7314533984134024E-4</v>
      </c>
      <c r="Y111" s="23">
        <f ca="1"/>
        <v>-2.8699239385701356E-3</v>
      </c>
      <c r="Z111" s="23">
        <f ca="1"/>
        <v>4.7610312483734214E-3</v>
      </c>
      <c r="AA111" s="6">
        <f t="array" aca="1" ref="AA111" ca="1">SUMPRODUCT($V$9:$Z$9,V111:Z111)</f>
        <v>-6366.6254252852923</v>
      </c>
      <c r="AB111" s="6">
        <f t="shared" ca="1" si="9"/>
        <v>-39495.140606053028</v>
      </c>
    </row>
    <row r="112" spans="1:28" ht="13.8">
      <c r="A112" s="4">
        <v>102</v>
      </c>
      <c r="B112" s="120">
        <v>0.18930041152263374</v>
      </c>
      <c r="C112" s="120">
        <v>0.43200000000000005</v>
      </c>
      <c r="D112" s="120">
        <v>0.57725947521865884</v>
      </c>
      <c r="E112" s="120">
        <v>0.34710743801652888</v>
      </c>
      <c r="F112" s="120">
        <v>0.88757396449704151</v>
      </c>
      <c r="H112" s="142">
        <v>-0.88047725210531758</v>
      </c>
      <c r="I112" s="142">
        <v>-0.1712845859315065</v>
      </c>
      <c r="J112" s="142">
        <v>0.19488746239290994</v>
      </c>
      <c r="K112" s="142">
        <v>-0.39314163288800763</v>
      </c>
      <c r="L112" s="142">
        <v>1.2137267891148698</v>
      </c>
      <c r="M112" s="141">
        <f t="array" ref="M112:Q112">MMULT(H112:L112,TRANSPOSE(chol))</f>
        <v>-5.1879368544722809E-3</v>
      </c>
      <c r="N112" s="141">
        <v>-3.0495096371926924E-3</v>
      </c>
      <c r="O112" s="141">
        <v>1.5405534966279411E-5</v>
      </c>
      <c r="P112" s="141">
        <v>-2.7786535857386978E-3</v>
      </c>
      <c r="Q112" s="141">
        <v>3.1337834556762869E-3</v>
      </c>
      <c r="R112" s="6">
        <f t="shared" si="6"/>
        <v>-38352.644371142611</v>
      </c>
      <c r="S112" s="6">
        <f t="shared" si="7"/>
        <v>-30064.591320795284</v>
      </c>
      <c r="T112" s="6">
        <f t="shared" si="8"/>
        <v>30064.591320795284</v>
      </c>
      <c r="V112" s="23">
        <f t="array" aca="1" ref="V112:Z112" ca="1">MMULT(H112:L112,TRANSPOSE(racar))</f>
        <v>-3.5039635345263916E-3</v>
      </c>
      <c r="W112" s="23">
        <f ca="1"/>
        <v>-9.0795326911994787E-4</v>
      </c>
      <c r="X112" s="23">
        <f ca="1"/>
        <v>1.3863006047989217E-3</v>
      </c>
      <c r="Y112" s="23">
        <f ca="1"/>
        <v>-8.33853214495616E-4</v>
      </c>
      <c r="Z112" s="23">
        <f ca="1"/>
        <v>5.9932209487046067E-3</v>
      </c>
      <c r="AA112" s="6">
        <f t="array" aca="1" ref="AA112" ca="1">SUMPRODUCT($V$9:$Z$9,V112:Z112)</f>
        <v>-45156.127638193924</v>
      </c>
      <c r="AB112" s="6">
        <f t="shared" ca="1" si="9"/>
        <v>-37009.104226538497</v>
      </c>
    </row>
    <row r="113" spans="1:28" ht="13.8">
      <c r="A113" s="4">
        <v>103</v>
      </c>
      <c r="B113" s="120">
        <v>0.52263374485596703</v>
      </c>
      <c r="C113" s="120">
        <v>0.63200000000000012</v>
      </c>
      <c r="D113" s="120">
        <v>0.72011661807580163</v>
      </c>
      <c r="E113" s="120">
        <v>0.43801652892561982</v>
      </c>
      <c r="F113" s="120">
        <v>0.96449704142011838</v>
      </c>
      <c r="H113" s="142">
        <v>5.6764855168731858E-2</v>
      </c>
      <c r="I113" s="142">
        <v>0.33715507699527769</v>
      </c>
      <c r="J113" s="142">
        <v>0.58318797716119841</v>
      </c>
      <c r="K113" s="142">
        <v>-0.15599995352913304</v>
      </c>
      <c r="L113" s="142">
        <v>1.8054396125018513</v>
      </c>
      <c r="M113" s="141">
        <f t="array" ref="M113:Q113">MMULT(H113:L113,TRANSPOSE(chol))</f>
        <v>3.3446915688563399E-4</v>
      </c>
      <c r="N113" s="141">
        <v>2.0642412784795325E-3</v>
      </c>
      <c r="O113" s="141">
        <v>3.9299269478015918E-3</v>
      </c>
      <c r="P113" s="141">
        <v>1.3288381249318686E-4</v>
      </c>
      <c r="Q113" s="141">
        <v>1.0632145775116557E-2</v>
      </c>
      <c r="R113" s="6">
        <f t="shared" si="6"/>
        <v>-57815.274822731604</v>
      </c>
      <c r="S113" s="6">
        <f t="shared" si="7"/>
        <v>-58282.738527502865</v>
      </c>
      <c r="T113" s="6">
        <f t="shared" si="8"/>
        <v>58282.738527502865</v>
      </c>
      <c r="V113" s="23">
        <f t="array" aca="1" ref="V113:Z113" ca="1">MMULT(H113:L113,TRANSPOSE(racar))</f>
        <v>3.3260614818034478E-3</v>
      </c>
      <c r="W113" s="23">
        <f ca="1"/>
        <v>4.0370643565218042E-3</v>
      </c>
      <c r="X113" s="23">
        <f ca="1"/>
        <v>5.0398558535795623E-3</v>
      </c>
      <c r="Y113" s="23">
        <f ca="1"/>
        <v>1.7850555349210907E-3</v>
      </c>
      <c r="Z113" s="23">
        <f ca="1"/>
        <v>1.2023722150304424E-2</v>
      </c>
      <c r="AA113" s="6">
        <f t="array" aca="1" ref="AA113" ca="1">SUMPRODUCT($V$9:$Z$9,V113:Z113)</f>
        <v>-51598.484590727559</v>
      </c>
      <c r="AB113" s="6">
        <f t="shared" ca="1" si="9"/>
        <v>-58435.111577447649</v>
      </c>
    </row>
    <row r="114" spans="1:28" ht="13.8">
      <c r="A114" s="4">
        <v>104</v>
      </c>
      <c r="B114" s="120">
        <v>0.85596707818930029</v>
      </c>
      <c r="C114" s="120">
        <v>0.83200000000000007</v>
      </c>
      <c r="D114" s="120">
        <v>0.86297376093294453</v>
      </c>
      <c r="E114" s="120">
        <v>0.52892561983471076</v>
      </c>
      <c r="F114" s="120">
        <v>4.7337278106508882E-2</v>
      </c>
      <c r="H114" s="142">
        <v>1.062374195407825</v>
      </c>
      <c r="I114" s="142">
        <v>0.9620987539131437</v>
      </c>
      <c r="J114" s="142">
        <v>1.0937777196636393</v>
      </c>
      <c r="K114" s="142">
        <v>7.2569421899206871E-2</v>
      </c>
      <c r="L114" s="142">
        <v>-1.6712386129224539</v>
      </c>
      <c r="M114" s="141">
        <f t="array" ref="M114:Q114">MMULT(H114:L114,TRANSPOSE(chol))</f>
        <v>6.2597077078572093E-3</v>
      </c>
      <c r="N114" s="141">
        <v>8.0058280057837689E-3</v>
      </c>
      <c r="O114" s="141">
        <v>8.7592029140419608E-3</v>
      </c>
      <c r="P114" s="141">
        <v>3.3064295865762924E-3</v>
      </c>
      <c r="Q114" s="141">
        <v>-3.3738201718758526E-3</v>
      </c>
      <c r="R114" s="6">
        <f t="shared" si="6"/>
        <v>42868.0687353635</v>
      </c>
      <c r="S114" s="6">
        <f t="shared" si="7"/>
        <v>33807.667499711933</v>
      </c>
      <c r="T114" s="6">
        <f t="shared" si="8"/>
        <v>-33807.667499711933</v>
      </c>
      <c r="V114" s="23">
        <f t="array" aca="1" ref="V114:Z114" ca="1">MMULT(H114:L114,TRANSPOSE(racar))</f>
        <v>5.410816738983153E-3</v>
      </c>
      <c r="W114" s="23">
        <f ca="1"/>
        <v>5.396353749763016E-3</v>
      </c>
      <c r="X114" s="23">
        <f ca="1"/>
        <v>6.8816123718708584E-3</v>
      </c>
      <c r="Y114" s="23">
        <f ca="1"/>
        <v>-1.656939188893604E-4</v>
      </c>
      <c r="Z114" s="23">
        <f ca="1"/>
        <v>-7.3115621278561594E-3</v>
      </c>
      <c r="AA114" s="6">
        <f t="array" aca="1" ref="AA114" ca="1">SUMPRODUCT($V$9:$Z$9,V114:Z114)</f>
        <v>53650.239804897501</v>
      </c>
      <c r="AB114" s="6">
        <f t="shared" ca="1" si="9"/>
        <v>39740.307334786652</v>
      </c>
    </row>
    <row r="115" spans="1:28" ht="13.8">
      <c r="A115" s="4">
        <v>105</v>
      </c>
      <c r="B115" s="120">
        <v>0.30041152263374482</v>
      </c>
      <c r="C115" s="120">
        <v>7.2000000000000008E-2</v>
      </c>
      <c r="D115" s="120">
        <v>2.6239067055393583E-2</v>
      </c>
      <c r="E115" s="120">
        <v>0.61983471074380159</v>
      </c>
      <c r="F115" s="120">
        <v>0.12426035502958581</v>
      </c>
      <c r="H115" s="142">
        <v>-0.5232172978346662</v>
      </c>
      <c r="I115" s="142">
        <v>-1.4610562691869062</v>
      </c>
      <c r="J115" s="142">
        <v>-1.9391905974099786</v>
      </c>
      <c r="K115" s="142">
        <v>0.30504670823989749</v>
      </c>
      <c r="L115" s="142">
        <v>-1.1539498985580974</v>
      </c>
      <c r="M115" s="141">
        <f t="array" ref="M115:Q115">MMULT(H115:L115,TRANSPOSE(chol))</f>
        <v>-3.082894300611848E-3</v>
      </c>
      <c r="N115" s="141">
        <v>-9.5966677243071296E-3</v>
      </c>
      <c r="O115" s="141">
        <v>-1.3627373791931123E-2</v>
      </c>
      <c r="P115" s="141">
        <v>-2.28674135919529E-3</v>
      </c>
      <c r="Q115" s="141">
        <v>-1.1069837491909856E-2</v>
      </c>
      <c r="R115" s="6">
        <f t="shared" si="6"/>
        <v>52786.25636236203</v>
      </c>
      <c r="S115" s="6">
        <f t="shared" si="7"/>
        <v>50857.412337230417</v>
      </c>
      <c r="T115" s="6">
        <f t="shared" si="8"/>
        <v>-50857.412337230417</v>
      </c>
      <c r="V115" s="23">
        <f t="array" aca="1" ref="V115:Z115" ca="1">MMULT(H115:L115,TRANSPOSE(racar))</f>
        <v>-6.9958787472820215E-3</v>
      </c>
      <c r="W115" s="23">
        <f ca="1"/>
        <v>-1.0755120218197054E-2</v>
      </c>
      <c r="X115" s="23">
        <f ca="1"/>
        <v>-1.3929204707376667E-2</v>
      </c>
      <c r="Y115" s="23">
        <f ca="1"/>
        <v>-1.7869803654263741E-3</v>
      </c>
      <c r="Z115" s="23">
        <f ca="1"/>
        <v>-1.0454118980094749E-2</v>
      </c>
      <c r="AA115" s="6">
        <f t="array" aca="1" ref="AA115" ca="1">SUMPRODUCT($V$9:$Z$9,V115:Z115)</f>
        <v>38869.718393307281</v>
      </c>
      <c r="AB115" s="6">
        <f t="shared" ca="1" si="9"/>
        <v>49732.430115200332</v>
      </c>
    </row>
    <row r="116" spans="1:28" ht="13.8">
      <c r="A116" s="4">
        <v>106</v>
      </c>
      <c r="B116" s="120">
        <v>0.63374485596707819</v>
      </c>
      <c r="C116" s="120">
        <v>0.27200000000000002</v>
      </c>
      <c r="D116" s="120">
        <v>0.16909620991253643</v>
      </c>
      <c r="E116" s="120">
        <v>0.71074380165289253</v>
      </c>
      <c r="F116" s="120">
        <v>0.20118343195266275</v>
      </c>
      <c r="H116" s="142">
        <v>0.34178820314063307</v>
      </c>
      <c r="I116" s="142">
        <v>-0.60677536351426498</v>
      </c>
      <c r="J116" s="142">
        <v>-0.95774289730082696</v>
      </c>
      <c r="K116" s="142">
        <v>0.55555895547998246</v>
      </c>
      <c r="L116" s="142">
        <v>-0.8374016049699724</v>
      </c>
      <c r="M116" s="141">
        <f t="array" ref="M116:Q116">MMULT(H116:L116,TRANSPOSE(chol))</f>
        <v>2.0138800988410452E-3</v>
      </c>
      <c r="N116" s="141">
        <v>-2.6720021817666674E-3</v>
      </c>
      <c r="O116" s="141">
        <v>-5.8888915664130018E-3</v>
      </c>
      <c r="P116" s="141">
        <v>1.5210310654320278E-3</v>
      </c>
      <c r="Q116" s="141">
        <v>-4.2133155324272382E-3</v>
      </c>
      <c r="R116" s="6">
        <f t="shared" si="6"/>
        <v>38990.176353759671</v>
      </c>
      <c r="S116" s="6">
        <f t="shared" si="7"/>
        <v>30292.867235215002</v>
      </c>
      <c r="T116" s="6">
        <f t="shared" si="8"/>
        <v>-30292.867235215002</v>
      </c>
      <c r="V116" s="23">
        <f t="array" aca="1" ref="V116:Z116" ca="1">MMULT(H116:L116,TRANSPOSE(racar))</f>
        <v>-2.3900822890754252E-4</v>
      </c>
      <c r="W116" s="23">
        <f ca="1"/>
        <v>-3.9519448893037866E-3</v>
      </c>
      <c r="X116" s="23">
        <f ca="1"/>
        <v>-6.5447566137378354E-3</v>
      </c>
      <c r="Y116" s="23">
        <f ca="1"/>
        <v>1.0734718999389303E-3</v>
      </c>
      <c r="Z116" s="23">
        <f ca="1"/>
        <v>-5.4758845677766437E-3</v>
      </c>
      <c r="AA116" s="6">
        <f t="array" aca="1" ref="AA116" ca="1">SUMPRODUCT($V$9:$Z$9,V116:Z116)</f>
        <v>38527.458235358485</v>
      </c>
      <c r="AB116" s="6">
        <f t="shared" ca="1" si="9"/>
        <v>35239.412128528849</v>
      </c>
    </row>
    <row r="117" spans="1:28" ht="13.8">
      <c r="A117" s="4">
        <v>107</v>
      </c>
      <c r="B117" s="120">
        <v>0.96707818930041145</v>
      </c>
      <c r="C117" s="120">
        <v>0.47199999999999998</v>
      </c>
      <c r="D117" s="120">
        <v>0.31195335276967928</v>
      </c>
      <c r="E117" s="120">
        <v>0.80165289256198347</v>
      </c>
      <c r="F117" s="120">
        <v>0.27810650887573968</v>
      </c>
      <c r="H117" s="142">
        <v>1.839486774502255</v>
      </c>
      <c r="I117" s="142">
        <v>-7.0243313821916731E-2</v>
      </c>
      <c r="J117" s="142">
        <v>-0.49032108992132978</v>
      </c>
      <c r="K117" s="142">
        <v>0.84753997584057172</v>
      </c>
      <c r="L117" s="142">
        <v>-0.58847573276662413</v>
      </c>
      <c r="M117" s="141">
        <f t="array" ref="M117:Q117">MMULT(H117:L117,TRANSPOSE(chol))</f>
        <v>1.0838600552070929E-2</v>
      </c>
      <c r="N117" s="141">
        <v>3.9193526676034266E-3</v>
      </c>
      <c r="O117" s="141">
        <v>-7.0681811107298079E-4</v>
      </c>
      <c r="P117" s="141">
        <v>5.2235015367495105E-3</v>
      </c>
      <c r="Q117" s="141">
        <v>3.2908201173834409E-3</v>
      </c>
      <c r="R117" s="6">
        <f t="shared" si="6"/>
        <v>33795.554982745176</v>
      </c>
      <c r="S117" s="6">
        <f t="shared" si="7"/>
        <v>5659.7038209961975</v>
      </c>
      <c r="T117" s="6">
        <f t="shared" si="8"/>
        <v>-5659.7038209961975</v>
      </c>
      <c r="V117" s="23">
        <f t="array" aca="1" ref="V117:Z117" ca="1">MMULT(H117:L117,TRANSPOSE(racar))</f>
        <v>9.3750545118557165E-3</v>
      </c>
      <c r="W117" s="23">
        <f ca="1"/>
        <v>1.4469192244813832E-3</v>
      </c>
      <c r="X117" s="23">
        <f ca="1"/>
        <v>-2.266007181564013E-3</v>
      </c>
      <c r="Y117" s="23">
        <f ca="1"/>
        <v>3.7301495414061945E-3</v>
      </c>
      <c r="Z117" s="23">
        <f ca="1"/>
        <v>-7.2881946878445431E-4</v>
      </c>
      <c r="AA117" s="6">
        <f t="array" aca="1" ref="AA117" ca="1">SUMPRODUCT($V$9:$Z$9,V117:Z117)</f>
        <v>51328.309652549855</v>
      </c>
      <c r="AB117" s="6">
        <f t="shared" ca="1" si="9"/>
        <v>21094.950727755699</v>
      </c>
    </row>
    <row r="118" spans="1:28" ht="13.8">
      <c r="A118" s="4">
        <v>108</v>
      </c>
      <c r="B118" s="120">
        <v>1.6460905349794237E-2</v>
      </c>
      <c r="C118" s="120">
        <v>0.67200000000000015</v>
      </c>
      <c r="D118" s="120">
        <v>0.45481049562682213</v>
      </c>
      <c r="E118" s="120">
        <v>0.8925619834710744</v>
      </c>
      <c r="F118" s="120">
        <v>0.3550295857988166</v>
      </c>
      <c r="H118" s="142">
        <v>-2.1330355420066218</v>
      </c>
      <c r="I118" s="142">
        <v>0.44544250629172022</v>
      </c>
      <c r="J118" s="142">
        <v>-0.11351661513072783</v>
      </c>
      <c r="K118" s="142">
        <v>1.2402686793182192</v>
      </c>
      <c r="L118" s="142">
        <v>-0.37177662120340649</v>
      </c>
      <c r="M118" s="141">
        <f t="array" ref="M118:Q118">MMULT(H118:L118,TRANSPOSE(chol))</f>
        <v>-1.2568244862448476E-2</v>
      </c>
      <c r="N118" s="141">
        <v>-2.4602498089362304E-3</v>
      </c>
      <c r="O118" s="141">
        <v>-3.438285017120235E-3</v>
      </c>
      <c r="P118" s="141">
        <v>5.1638230718620143E-3</v>
      </c>
      <c r="Q118" s="141">
        <v>-5.3433469529845252E-3</v>
      </c>
      <c r="R118" s="6">
        <f t="shared" si="6"/>
        <v>-176.14046135717217</v>
      </c>
      <c r="S118" s="6">
        <f t="shared" si="7"/>
        <v>53210.603161495397</v>
      </c>
      <c r="T118" s="6">
        <f t="shared" si="8"/>
        <v>-53210.603161495397</v>
      </c>
      <c r="V118" s="23">
        <f t="array" aca="1" ref="V118:Z118" ca="1">MMULT(H118:L118,TRANSPOSE(racar))</f>
        <v>-1.1842994855040012E-2</v>
      </c>
      <c r="W118" s="23">
        <f ca="1"/>
        <v>1.0030926774328929E-3</v>
      </c>
      <c r="X118" s="23">
        <f ca="1"/>
        <v>-1.5807214811407186E-3</v>
      </c>
      <c r="Y118" s="23">
        <f ca="1"/>
        <v>5.8283185178719102E-3</v>
      </c>
      <c r="Z118" s="23">
        <f ca="1"/>
        <v>-3.3008479880783691E-3</v>
      </c>
      <c r="AA118" s="6">
        <f t="array" aca="1" ref="AA118" ca="1">SUMPRODUCT($V$9:$Z$9,V118:Z118)</f>
        <v>-18245.844577241423</v>
      </c>
      <c r="AB118" s="6">
        <f t="shared" ca="1" si="9"/>
        <v>44936.158721028231</v>
      </c>
    </row>
    <row r="119" spans="1:28" ht="13.8">
      <c r="A119" s="4">
        <v>109</v>
      </c>
      <c r="B119" s="120">
        <v>0.34979423868312753</v>
      </c>
      <c r="C119" s="120">
        <v>0.87200000000000011</v>
      </c>
      <c r="D119" s="120">
        <v>0.59766763848396498</v>
      </c>
      <c r="E119" s="120">
        <v>0.98347107438016534</v>
      </c>
      <c r="F119" s="120">
        <v>0.43195266272189353</v>
      </c>
      <c r="H119" s="142">
        <v>-0.38587603850630964</v>
      </c>
      <c r="I119" s="142">
        <v>1.1358962211673127</v>
      </c>
      <c r="J119" s="142">
        <v>0.24731464843893058</v>
      </c>
      <c r="K119" s="142">
        <v>2.1313799749848399</v>
      </c>
      <c r="L119" s="142">
        <v>-0.17140499756577696</v>
      </c>
      <c r="M119" s="141">
        <f t="array" ref="M119:Q119">MMULT(H119:L119,TRANSPOSE(chol))</f>
        <v>-2.2736538810490393E-3</v>
      </c>
      <c r="N119" s="141">
        <v>5.5986869674060488E-3</v>
      </c>
      <c r="O119" s="141">
        <v>1.4443831663382692E-3</v>
      </c>
      <c r="P119" s="141">
        <v>1.2212856502690918E-2</v>
      </c>
      <c r="Q119" s="141">
        <v>3.9037157194775126E-3</v>
      </c>
      <c r="R119" s="6">
        <f t="shared" si="6"/>
        <v>-1139.8169498459974</v>
      </c>
      <c r="S119" s="6">
        <f t="shared" si="7"/>
        <v>34227.47384515695</v>
      </c>
      <c r="T119" s="6">
        <f t="shared" si="8"/>
        <v>-34227.47384515695</v>
      </c>
      <c r="V119" s="23">
        <f t="array" aca="1" ref="V119:Z119" ca="1">MMULT(H119:L119,TRANSPOSE(racar))</f>
        <v>-6.8012521785212692E-4</v>
      </c>
      <c r="W119" s="23">
        <f ca="1"/>
        <v>7.9927853000179242E-3</v>
      </c>
      <c r="X119" s="23">
        <f ca="1"/>
        <v>2.3729650477101235E-3</v>
      </c>
      <c r="Y119" s="23">
        <f ca="1"/>
        <v>1.1611725922481168E-2</v>
      </c>
      <c r="Z119" s="23">
        <f ca="1"/>
        <v>2.2508188638350477E-3</v>
      </c>
      <c r="AA119" s="6">
        <f t="array" aca="1" ref="AA119" ca="1">SUMPRODUCT($V$9:$Z$9,V119:Z119)</f>
        <v>2653.448005515691</v>
      </c>
      <c r="AB119" s="6">
        <f t="shared" ca="1" si="9"/>
        <v>40633.719647135658</v>
      </c>
    </row>
    <row r="120" spans="1:28" ht="13.8">
      <c r="A120" s="4">
        <v>110</v>
      </c>
      <c r="B120" s="120">
        <v>0.68312757201646079</v>
      </c>
      <c r="C120" s="120">
        <v>0.112</v>
      </c>
      <c r="D120" s="120">
        <v>0.74052478134110777</v>
      </c>
      <c r="E120" s="120">
        <v>8.2644628099173556E-2</v>
      </c>
      <c r="F120" s="120">
        <v>0.50887573964497046</v>
      </c>
      <c r="H120" s="142">
        <v>0.47646258596363933</v>
      </c>
      <c r="I120" s="142">
        <v>-1.2159604197073186</v>
      </c>
      <c r="J120" s="142">
        <v>0.64496412048275831</v>
      </c>
      <c r="K120" s="142">
        <v>-1.3875003115198257</v>
      </c>
      <c r="L120" s="142">
        <v>2.2250015676675554E-2</v>
      </c>
      <c r="M120" s="141">
        <f t="array" ref="M120:Q120">MMULT(H120:L120,TRANSPOSE(chol))</f>
        <v>2.8074067826141433E-3</v>
      </c>
      <c r="N120" s="141">
        <v>-5.8443915624783616E-3</v>
      </c>
      <c r="O120" s="141">
        <v>4.3773065300225268E-3</v>
      </c>
      <c r="P120" s="141">
        <v>-8.0416798003599254E-3</v>
      </c>
      <c r="Q120" s="141">
        <v>-2.41460237248394E-3</v>
      </c>
      <c r="R120" s="6">
        <f t="shared" si="6"/>
        <v>29590.553013158977</v>
      </c>
      <c r="S120" s="6">
        <f t="shared" si="7"/>
        <v>-23400.606043088395</v>
      </c>
      <c r="T120" s="6">
        <f t="shared" si="8"/>
        <v>23400.606043088395</v>
      </c>
      <c r="V120" s="23">
        <f t="array" aca="1" ref="V120:Z120" ca="1">MMULT(H120:L120,TRANSPOSE(racar))</f>
        <v>1.5356949342066612E-3</v>
      </c>
      <c r="W120" s="23">
        <f ca="1"/>
        <v>-7.6705689264037567E-3</v>
      </c>
      <c r="X120" s="23">
        <f ca="1"/>
        <v>3.6211901291069637E-3</v>
      </c>
      <c r="Y120" s="23">
        <f ca="1"/>
        <v>-7.7217732431086768E-3</v>
      </c>
      <c r="Z120" s="23">
        <f ca="1"/>
        <v>-1.7172053590739072E-3</v>
      </c>
      <c r="AA120" s="6">
        <f t="array" aca="1" ref="AA120" ca="1">SUMPRODUCT($V$9:$Z$9,V120:Z120)</f>
        <v>28811.708818361687</v>
      </c>
      <c r="AB120" s="6">
        <f t="shared" ca="1" si="9"/>
        <v>-25800.477503136055</v>
      </c>
    </row>
    <row r="121" spans="1:28" ht="13.8">
      <c r="A121" s="4">
        <v>111</v>
      </c>
      <c r="B121" s="120">
        <v>0.12757201646090535</v>
      </c>
      <c r="C121" s="120">
        <v>0.31200000000000006</v>
      </c>
      <c r="D121" s="120">
        <v>0.88338192419825068</v>
      </c>
      <c r="E121" s="120">
        <v>0.17355371900826447</v>
      </c>
      <c r="F121" s="120">
        <v>0.58579881656804744</v>
      </c>
      <c r="H121" s="142">
        <v>-1.1379436020961402</v>
      </c>
      <c r="I121" s="142">
        <v>-0.49018923171520928</v>
      </c>
      <c r="J121" s="142">
        <v>1.1920639996088864</v>
      </c>
      <c r="K121" s="142">
        <v>-0.94021470974960164</v>
      </c>
      <c r="L121" s="142">
        <v>0.21675104304323878</v>
      </c>
      <c r="M121" s="141">
        <f t="array" ref="M121:Q121">MMULT(H121:L121,TRANSPOSE(chol))</f>
        <v>-6.7049768037838577E-3</v>
      </c>
      <c r="N121" s="141">
        <v>-5.4807531200001015E-3</v>
      </c>
      <c r="O121" s="141">
        <v>5.9656670826405758E-3</v>
      </c>
      <c r="P121" s="141">
        <v>-5.6033982023767619E-3</v>
      </c>
      <c r="Q121" s="141">
        <v>-3.683136192074621E-3</v>
      </c>
      <c r="R121" s="6">
        <f t="shared" si="6"/>
        <v>6099.4978219139994</v>
      </c>
      <c r="S121" s="6">
        <f t="shared" si="7"/>
        <v>-5223.9826234479187</v>
      </c>
      <c r="T121" s="6">
        <f t="shared" si="8"/>
        <v>5223.9826234479187</v>
      </c>
      <c r="V121" s="23">
        <f t="array" aca="1" ref="V121:Z121" ca="1">MMULT(H121:L121,TRANSPOSE(racar))</f>
        <v>-6.137281221042493E-3</v>
      </c>
      <c r="W121" s="23">
        <f ca="1"/>
        <v>-4.3222993230355809E-3</v>
      </c>
      <c r="X121" s="23">
        <f ca="1"/>
        <v>6.7752867308776494E-3</v>
      </c>
      <c r="Y121" s="23">
        <f ca="1"/>
        <v>-4.7111960777722946E-3</v>
      </c>
      <c r="Z121" s="23">
        <f ca="1"/>
        <v>-9.4641292164228267E-4</v>
      </c>
      <c r="AA121" s="6">
        <f t="array" aca="1" ref="AA121" ca="1">SUMPRODUCT($V$9:$Z$9,V121:Z121)</f>
        <v>-6313.8385296172246</v>
      </c>
      <c r="AB121" s="6">
        <f t="shared" ca="1" si="9"/>
        <v>-16302.358135748156</v>
      </c>
    </row>
    <row r="122" spans="1:28" ht="13.8">
      <c r="A122" s="4">
        <v>112</v>
      </c>
      <c r="B122" s="120">
        <v>0.46090534979423864</v>
      </c>
      <c r="C122" s="120">
        <v>0.51200000000000001</v>
      </c>
      <c r="D122" s="120">
        <v>4.6647230320699708E-2</v>
      </c>
      <c r="E122" s="120">
        <v>0.26446280991735538</v>
      </c>
      <c r="F122" s="120">
        <v>0.66272189349112431</v>
      </c>
      <c r="H122" s="142">
        <v>-9.815312991505705E-2</v>
      </c>
      <c r="I122" s="142">
        <v>3.008407662018911E-2</v>
      </c>
      <c r="J122" s="142">
        <v>-1.6782696985923351</v>
      </c>
      <c r="K122" s="142">
        <v>-0.62964691741688472</v>
      </c>
      <c r="L122" s="142">
        <v>0.41990314109898774</v>
      </c>
      <c r="M122" s="141">
        <f t="array" ref="M122:Q122">MMULT(H122:L122,TRANSPOSE(chol))</f>
        <v>-5.7833662238354025E-4</v>
      </c>
      <c r="N122" s="141">
        <v>-5.8307154107722984E-5</v>
      </c>
      <c r="O122" s="141">
        <v>-1.0892839014914137E-2</v>
      </c>
      <c r="P122" s="141">
        <v>-4.1489626352690301E-3</v>
      </c>
      <c r="Q122" s="141">
        <v>-5.7373548273458551E-4</v>
      </c>
      <c r="R122" s="6">
        <f t="shared" si="6"/>
        <v>-44215.873165291217</v>
      </c>
      <c r="S122" s="6">
        <f t="shared" si="7"/>
        <v>-15795.471051976205</v>
      </c>
      <c r="T122" s="6">
        <f t="shared" si="8"/>
        <v>15795.471051976205</v>
      </c>
      <c r="V122" s="23">
        <f t="array" aca="1" ref="V122:Z122" ca="1">MMULT(H122:L122,TRANSPOSE(racar))</f>
        <v>-1.0093388825149598E-3</v>
      </c>
      <c r="W122" s="23">
        <f ca="1"/>
        <v>-4.5889274833986634E-4</v>
      </c>
      <c r="X122" s="23">
        <f ca="1"/>
        <v>-1.0895392779473271E-2</v>
      </c>
      <c r="Y122" s="23">
        <f ca="1"/>
        <v>-3.3268663538260222E-3</v>
      </c>
      <c r="Z122" s="23">
        <f ca="1"/>
        <v>7.2485321201179692E-4</v>
      </c>
      <c r="AA122" s="6">
        <f t="array" aca="1" ref="AA122" ca="1">SUMPRODUCT($V$9:$Z$9,V122:Z122)</f>
        <v>-47600.091710657012</v>
      </c>
      <c r="AB122" s="6">
        <f t="shared" ca="1" si="9"/>
        <v>-19228.75537401512</v>
      </c>
    </row>
    <row r="123" spans="1:28" ht="13.8">
      <c r="A123" s="4">
        <v>113</v>
      </c>
      <c r="B123" s="120">
        <v>0.79423868312757195</v>
      </c>
      <c r="C123" s="120">
        <v>0.71200000000000008</v>
      </c>
      <c r="D123" s="120">
        <v>0.18950437317784255</v>
      </c>
      <c r="E123" s="120">
        <v>0.35537190082644626</v>
      </c>
      <c r="F123" s="120">
        <v>0.73964497041420119</v>
      </c>
      <c r="H123" s="142">
        <v>0.82121707227498464</v>
      </c>
      <c r="I123" s="142">
        <v>0.55923697761190727</v>
      </c>
      <c r="J123" s="142">
        <v>-0.87972418135159114</v>
      </c>
      <c r="K123" s="142">
        <v>-0.37085732520558212</v>
      </c>
      <c r="L123" s="142">
        <v>0.64225125380648052</v>
      </c>
      <c r="M123" s="141">
        <f t="array" ref="M123:Q123">MMULT(H123:L123,TRANSPOSE(chol))</f>
        <v>4.8387647773864492E-3</v>
      </c>
      <c r="N123" s="141">
        <v>5.1320803033690909E-3</v>
      </c>
      <c r="O123" s="141">
        <v>-4.3624392779342434E-3</v>
      </c>
      <c r="P123" s="141">
        <v>-8.6971294497446231E-4</v>
      </c>
      <c r="Q123" s="141">
        <v>5.2959450349893567E-3</v>
      </c>
      <c r="R123" s="6">
        <f t="shared" si="6"/>
        <v>-47588.307906489223</v>
      </c>
      <c r="S123" s="6">
        <f t="shared" si="7"/>
        <v>-33310.948493568343</v>
      </c>
      <c r="T123" s="6">
        <f t="shared" si="8"/>
        <v>33310.948493568343</v>
      </c>
      <c r="V123" s="23">
        <f t="array" aca="1" ref="V123:Z123" ca="1">MMULT(H123:L123,TRANSPOSE(racar))</f>
        <v>5.4892404719033699E-3</v>
      </c>
      <c r="W123" s="23">
        <f ca="1"/>
        <v>4.3246297740003135E-3</v>
      </c>
      <c r="X123" s="23">
        <f ca="1"/>
        <v>-4.8173074426827228E-3</v>
      </c>
      <c r="Y123" s="23">
        <f ca="1"/>
        <v>-8.5892463355079099E-4</v>
      </c>
      <c r="Z123" s="23">
        <f ca="1"/>
        <v>4.7198463344336299E-3</v>
      </c>
      <c r="AA123" s="6">
        <f t="array" aca="1" ref="AA123" ca="1">SUMPRODUCT($V$9:$Z$9,V123:Z123)</f>
        <v>-38357.957000283641</v>
      </c>
      <c r="AB123" s="6">
        <f t="shared" ca="1" si="9"/>
        <v>-30070.658590987434</v>
      </c>
    </row>
    <row r="124" spans="1:28" ht="13.8">
      <c r="A124" s="4">
        <v>114</v>
      </c>
      <c r="B124" s="120">
        <v>0.23868312757201646</v>
      </c>
      <c r="C124" s="120">
        <v>0.91200000000000003</v>
      </c>
      <c r="D124" s="120">
        <v>0.33236151603498537</v>
      </c>
      <c r="E124" s="120">
        <v>0.4462809917355372</v>
      </c>
      <c r="F124" s="120">
        <v>0.81656804733727817</v>
      </c>
      <c r="H124" s="142">
        <v>-0.71054496889994623</v>
      </c>
      <c r="I124" s="142">
        <v>1.3531741545480023</v>
      </c>
      <c r="J124" s="142">
        <v>-0.43340160865834504</v>
      </c>
      <c r="K124" s="142">
        <v>-0.1350631015879955</v>
      </c>
      <c r="L124" s="142">
        <v>0.90236330860435721</v>
      </c>
      <c r="M124" s="141">
        <f t="array" ref="M124:Q124">MMULT(H124:L124,TRANSPOSE(chol))</f>
        <v>-4.1866640189756566E-3</v>
      </c>
      <c r="N124" s="141">
        <v>6.0802655100870113E-3</v>
      </c>
      <c r="O124" s="141">
        <v>-3.287777294876437E-3</v>
      </c>
      <c r="P124" s="141">
        <v>6.2581198776584426E-4</v>
      </c>
      <c r="Q124" s="141">
        <v>4.2459215643531091E-3</v>
      </c>
      <c r="R124" s="6">
        <f t="shared" si="6"/>
        <v>-78561.702627138642</v>
      </c>
      <c r="S124" s="6">
        <f t="shared" si="7"/>
        <v>-20655.888371738023</v>
      </c>
      <c r="T124" s="6">
        <f t="shared" si="8"/>
        <v>20655.888371738023</v>
      </c>
      <c r="V124" s="23">
        <f t="array" aca="1" ref="V124:Z124" ca="1">MMULT(H124:L124,TRANSPOSE(racar))</f>
        <v>-1.6556376771775733E-3</v>
      </c>
      <c r="W124" s="23">
        <f ca="1"/>
        <v>8.0321318995696528E-3</v>
      </c>
      <c r="X124" s="23">
        <f ca="1"/>
        <v>-2.2871523934614182E-3</v>
      </c>
      <c r="Y124" s="23">
        <f ca="1"/>
        <v>1.1853168191555278E-3</v>
      </c>
      <c r="Z124" s="23">
        <f ca="1"/>
        <v>5.7762003688453913E-3</v>
      </c>
      <c r="AA124" s="6">
        <f t="array" aca="1" ref="AA124" ca="1">SUMPRODUCT($V$9:$Z$9,V124:Z124)</f>
        <v>-80377.376990447461</v>
      </c>
      <c r="AB124" s="6">
        <f t="shared" ca="1" si="9"/>
        <v>-26573.320578454932</v>
      </c>
    </row>
    <row r="125" spans="1:28" ht="13.8">
      <c r="A125" s="4">
        <v>115</v>
      </c>
      <c r="B125" s="120">
        <v>0.57201646090534986</v>
      </c>
      <c r="C125" s="120">
        <v>0.152</v>
      </c>
      <c r="D125" s="120">
        <v>0.47521865889212822</v>
      </c>
      <c r="E125" s="120">
        <v>0.53719008264462809</v>
      </c>
      <c r="F125" s="120">
        <v>0.89349112426035515</v>
      </c>
      <c r="H125" s="142">
        <v>0.18151026306683374</v>
      </c>
      <c r="I125" s="142">
        <v>-1.02789334580214</v>
      </c>
      <c r="J125" s="142">
        <v>-6.2157612153645431E-2</v>
      </c>
      <c r="K125" s="142">
        <v>9.3357145503831063E-2</v>
      </c>
      <c r="L125" s="142">
        <v>1.245310189838136</v>
      </c>
      <c r="M125" s="141">
        <f t="array" ref="M125:Q125">MMULT(H125:L125,TRANSPOSE(chol))</f>
        <v>1.0694924610235692E-3</v>
      </c>
      <c r="N125" s="141">
        <v>-5.4602876654386854E-3</v>
      </c>
      <c r="O125" s="141">
        <v>-4.9414691959832869E-4</v>
      </c>
      <c r="P125" s="141">
        <v>-1.0254059505317081E-3</v>
      </c>
      <c r="Q125" s="141">
        <v>5.8032995572363825E-3</v>
      </c>
      <c r="R125" s="6">
        <f t="shared" si="6"/>
        <v>-5416.4040124773892</v>
      </c>
      <c r="S125" s="6">
        <f t="shared" si="7"/>
        <v>-36833.124788284658</v>
      </c>
      <c r="T125" s="6">
        <f t="shared" si="8"/>
        <v>36833.124788284658</v>
      </c>
      <c r="V125" s="23">
        <f t="array" aca="1" ref="V125:Z125" ca="1">MMULT(H125:L125,TRANSPOSE(racar))</f>
        <v>1.5510248283313194E-3</v>
      </c>
      <c r="W125" s="23">
        <f ca="1"/>
        <v>-4.5164965650228636E-3</v>
      </c>
      <c r="X125" s="23">
        <f ca="1"/>
        <v>2.6398064509479597E-4</v>
      </c>
      <c r="Y125" s="23">
        <f ca="1"/>
        <v>1.0660532078553145E-3</v>
      </c>
      <c r="Z125" s="23">
        <f ca="1"/>
        <v>7.0496728746920053E-3</v>
      </c>
      <c r="AA125" s="6">
        <f t="array" aca="1" ref="AA125" ca="1">SUMPRODUCT($V$9:$Z$9,V125:Z125)</f>
        <v>-3520.1883947966344</v>
      </c>
      <c r="AB125" s="6">
        <f t="shared" ca="1" si="9"/>
        <v>-34172.357038861301</v>
      </c>
    </row>
    <row r="126" spans="1:28" ht="13.8">
      <c r="A126" s="4">
        <v>116</v>
      </c>
      <c r="B126" s="120">
        <v>0.90534979423868311</v>
      </c>
      <c r="C126" s="120">
        <v>0.35199999999999998</v>
      </c>
      <c r="D126" s="120">
        <v>0.61807580174927113</v>
      </c>
      <c r="E126" s="120">
        <v>0.62809917355371891</v>
      </c>
      <c r="F126" s="120">
        <v>0.97041420118343202</v>
      </c>
      <c r="H126" s="142">
        <v>1.3126514877326589</v>
      </c>
      <c r="I126" s="142">
        <v>-0.37992646704130745</v>
      </c>
      <c r="J126" s="142">
        <v>0.30043103158226608</v>
      </c>
      <c r="K126" s="142">
        <v>0.32682314476818247</v>
      </c>
      <c r="L126" s="142">
        <v>1.8869162013386467</v>
      </c>
      <c r="M126" s="141">
        <f t="array" ref="M126:Q126">MMULT(H126:L126,TRANSPOSE(chol))</f>
        <v>7.734388383121525E-3</v>
      </c>
      <c r="N126" s="141">
        <v>9.0807323882473572E-4</v>
      </c>
      <c r="O126" s="141">
        <v>3.5609176334741657E-3</v>
      </c>
      <c r="P126" s="141">
        <v>2.2168658399324831E-3</v>
      </c>
      <c r="Q126" s="141">
        <v>1.4325374631496246E-2</v>
      </c>
      <c r="R126" s="6">
        <f t="shared" si="6"/>
        <v>-29824.406146437359</v>
      </c>
      <c r="S126" s="6">
        <f t="shared" si="7"/>
        <v>-69209.058550059359</v>
      </c>
      <c r="T126" s="6">
        <f t="shared" si="8"/>
        <v>69209.058550059359</v>
      </c>
      <c r="V126" s="23">
        <f t="array" aca="1" ref="V126:Z126" ca="1">MMULT(H126:L126,TRANSPOSE(racar))</f>
        <v>9.6673904506544613E-3</v>
      </c>
      <c r="W126" s="23">
        <f ca="1"/>
        <v>1.5045143972216403E-3</v>
      </c>
      <c r="X126" s="23">
        <f ca="1"/>
        <v>3.9275527456373756E-3</v>
      </c>
      <c r="Y126" s="23">
        <f ca="1"/>
        <v>3.8646960543578524E-3</v>
      </c>
      <c r="Z126" s="23">
        <f ca="1"/>
        <v>1.3777155791925915E-2</v>
      </c>
      <c r="AA126" s="6">
        <f t="array" aca="1" ref="AA126" ca="1">SUMPRODUCT($V$9:$Z$9,V126:Z126)</f>
        <v>-12535.393888771359</v>
      </c>
      <c r="AB126" s="6">
        <f t="shared" ca="1" si="9"/>
        <v>-58636.948605007361</v>
      </c>
    </row>
    <row r="127" spans="1:28" ht="13.8">
      <c r="A127" s="4">
        <v>117</v>
      </c>
      <c r="B127" s="120">
        <v>5.3497942386831275E-2</v>
      </c>
      <c r="C127" s="120">
        <v>0.55200000000000005</v>
      </c>
      <c r="D127" s="120">
        <v>0.76093294460641392</v>
      </c>
      <c r="E127" s="120">
        <v>0.71900826446280997</v>
      </c>
      <c r="F127" s="120">
        <v>5.3254437869822494E-2</v>
      </c>
      <c r="H127" s="142">
        <v>-1.6118440273584469</v>
      </c>
      <c r="I127" s="142">
        <v>0.13071596811986333</v>
      </c>
      <c r="J127" s="142">
        <v>0.70930679796753138</v>
      </c>
      <c r="K127" s="142">
        <v>0.57989790134318087</v>
      </c>
      <c r="L127" s="142">
        <v>-1.6140855291852139</v>
      </c>
      <c r="M127" s="141">
        <f t="array" ref="M127:Q127">MMULT(H127:L127,TRANSPOSE(chol))</f>
        <v>-9.4972868557354657E-3</v>
      </c>
      <c r="N127" s="141">
        <v>-3.0382101362225887E-3</v>
      </c>
      <c r="O127" s="141">
        <v>2.4370243880604886E-3</v>
      </c>
      <c r="P127" s="141">
        <v>2.2739303765094846E-3</v>
      </c>
      <c r="Q127" s="141">
        <v>-1.1554904729881892E-2</v>
      </c>
      <c r="R127" s="6">
        <f t="shared" si="6"/>
        <v>52086.504385235763</v>
      </c>
      <c r="S127" s="6">
        <f t="shared" si="7"/>
        <v>74400.247187053203</v>
      </c>
      <c r="T127" s="6">
        <f t="shared" si="8"/>
        <v>-74400.247187053203</v>
      </c>
      <c r="V127" s="23">
        <f t="array" aca="1" ref="V127:Z127" ca="1">MMULT(H127:L127,TRANSPOSE(racar))</f>
        <v>-1.0533910746104467E-2</v>
      </c>
      <c r="W127" s="23">
        <f ca="1"/>
        <v>-1.9750442889692301E-3</v>
      </c>
      <c r="X127" s="23">
        <f ca="1"/>
        <v>2.9041417226225419E-3</v>
      </c>
      <c r="Y127" s="23">
        <f ca="1"/>
        <v>1.1720455606240427E-3</v>
      </c>
      <c r="Z127" s="23">
        <f ca="1"/>
        <v>-1.1009902923745263E-2</v>
      </c>
      <c r="AA127" s="6">
        <f t="array" aca="1" ref="AA127" ca="1">SUMPRODUCT($V$9:$Z$9,V127:Z127)</f>
        <v>35000.228720326304</v>
      </c>
      <c r="AB127" s="6">
        <f t="shared" ca="1" si="9"/>
        <v>66342.581478083244</v>
      </c>
    </row>
    <row r="128" spans="1:28" ht="13.8">
      <c r="A128" s="4">
        <v>118</v>
      </c>
      <c r="B128" s="120">
        <v>0.38683127572016457</v>
      </c>
      <c r="C128" s="120">
        <v>0.75200000000000011</v>
      </c>
      <c r="D128" s="120">
        <v>0.90379008746355682</v>
      </c>
      <c r="E128" s="120">
        <v>0.80991735537190079</v>
      </c>
      <c r="F128" s="120">
        <v>0.13017751479289941</v>
      </c>
      <c r="H128" s="142">
        <v>-0.2875874516043741</v>
      </c>
      <c r="I128" s="142">
        <v>0.68079691876457527</v>
      </c>
      <c r="J128" s="142">
        <v>1.3034539590216454</v>
      </c>
      <c r="K128" s="142">
        <v>0.87759178452356446</v>
      </c>
      <c r="L128" s="142">
        <v>-1.125552390793922</v>
      </c>
      <c r="M128" s="141">
        <f t="array" ref="M128:Q128">MMULT(H128:L128,TRANSPOSE(chol))</f>
        <v>-1.6945191207320745E-3</v>
      </c>
      <c r="N128" s="141">
        <v>3.2232595919543736E-3</v>
      </c>
      <c r="O128" s="141">
        <v>8.2046392444869182E-3</v>
      </c>
      <c r="P128" s="141">
        <v>5.9679712523274158E-3</v>
      </c>
      <c r="Q128" s="141">
        <v>-3.1271617210796134E-3</v>
      </c>
      <c r="R128" s="6">
        <f t="shared" si="6"/>
        <v>40125.101244339399</v>
      </c>
      <c r="S128" s="6">
        <f t="shared" si="7"/>
        <v>44612.76372443248</v>
      </c>
      <c r="T128" s="6">
        <f t="shared" si="8"/>
        <v>-44612.76372443248</v>
      </c>
      <c r="V128" s="23">
        <f t="array" aca="1" ref="V128:Z128" ca="1">MMULT(H128:L128,TRANSPOSE(racar))</f>
        <v>-1.4961149622297735E-3</v>
      </c>
      <c r="W128" s="23">
        <f ca="1"/>
        <v>3.6198124312073476E-3</v>
      </c>
      <c r="X128" s="23">
        <f ca="1"/>
        <v>8.073254008300685E-3</v>
      </c>
      <c r="Y128" s="23">
        <f ca="1"/>
        <v>4.1596843382904983E-3</v>
      </c>
      <c r="Z128" s="23">
        <f ca="1"/>
        <v>-4.8744345062379357E-3</v>
      </c>
      <c r="AA128" s="6">
        <f t="array" aca="1" ref="AA128" ca="1">SUMPRODUCT($V$9:$Z$9,V128:Z128)</f>
        <v>40117.930770539911</v>
      </c>
      <c r="AB128" s="6">
        <f t="shared" ca="1" si="9"/>
        <v>46021.38490140951</v>
      </c>
    </row>
    <row r="129" spans="1:28" ht="13.8">
      <c r="A129" s="4">
        <v>119</v>
      </c>
      <c r="B129" s="120">
        <v>0.72016460905349799</v>
      </c>
      <c r="C129" s="120">
        <v>0.95200000000000007</v>
      </c>
      <c r="D129" s="120">
        <v>6.7055393586005832E-2</v>
      </c>
      <c r="E129" s="120">
        <v>0.90082644628099184</v>
      </c>
      <c r="F129" s="120">
        <v>0.20710059171597633</v>
      </c>
      <c r="H129" s="142">
        <v>0.58333057769548169</v>
      </c>
      <c r="I129" s="142">
        <v>1.6645628612027223</v>
      </c>
      <c r="J129" s="142">
        <v>-1.4980864650542494</v>
      </c>
      <c r="K129" s="142">
        <v>1.2862749907887376</v>
      </c>
      <c r="L129" s="142">
        <v>-0.81652280924327014</v>
      </c>
      <c r="M129" s="141">
        <f t="array" ref="M129:Q129">MMULT(H129:L129,TRANSPOSE(chol))</f>
        <v>3.4370930028354775E-3</v>
      </c>
      <c r="N129" s="141">
        <v>1.0903373782263954E-2</v>
      </c>
      <c r="O129" s="141">
        <v>-8.2859478123887553E-3</v>
      </c>
      <c r="P129" s="141">
        <v>8.5398209505284789E-3</v>
      </c>
      <c r="Q129" s="141">
        <v>1.0125271246938915E-3</v>
      </c>
      <c r="R129" s="6">
        <f t="shared" si="6"/>
        <v>-25920.64869966717</v>
      </c>
      <c r="S129" s="6">
        <f t="shared" si="7"/>
        <v>33444.579418990521</v>
      </c>
      <c r="T129" s="6">
        <f t="shared" si="8"/>
        <v>-33444.579418990521</v>
      </c>
      <c r="V129" s="23">
        <f t="array" aca="1" ref="V129:Z129" ca="1">MMULT(H129:L129,TRANSPOSE(racar))</f>
        <v>3.3634753525583786E-3</v>
      </c>
      <c r="W129" s="23">
        <f ca="1"/>
        <v>1.0273776759717964E-2</v>
      </c>
      <c r="X129" s="23">
        <f ca="1"/>
        <v>-9.010162111950857E-3</v>
      </c>
      <c r="Y129" s="23">
        <f ca="1"/>
        <v>6.5437700878652003E-3</v>
      </c>
      <c r="Z129" s="23">
        <f ca="1"/>
        <v>-2.0997142680150467E-3</v>
      </c>
      <c r="AA129" s="6">
        <f t="array" aca="1" ref="AA129" ca="1">SUMPRODUCT($V$9:$Z$9,V129:Z129)</f>
        <v>-16687.432674879521</v>
      </c>
      <c r="AB129" s="6">
        <f t="shared" ca="1" si="9"/>
        <v>41554.978411584438</v>
      </c>
    </row>
    <row r="130" spans="1:28" ht="13.8">
      <c r="A130" s="4">
        <v>120</v>
      </c>
      <c r="B130" s="120">
        <v>0.16460905349794239</v>
      </c>
      <c r="C130" s="120">
        <v>0.192</v>
      </c>
      <c r="D130" s="120">
        <v>0.20991253644314867</v>
      </c>
      <c r="E130" s="120">
        <v>0.99173553719008267</v>
      </c>
      <c r="F130" s="120">
        <v>0.28402366863905326</v>
      </c>
      <c r="H130" s="142">
        <v>-0.97569000455065336</v>
      </c>
      <c r="I130" s="142">
        <v>-0.87054983019565413</v>
      </c>
      <c r="J130" s="142">
        <v>-0.80672476496913392</v>
      </c>
      <c r="K130" s="142">
        <v>2.3970221251266186</v>
      </c>
      <c r="L130" s="142">
        <v>-0.57092964129707258</v>
      </c>
      <c r="M130" s="141">
        <f t="array" ref="M130:Q130">MMULT(H130:L130,TRANSPOSE(chol))</f>
        <v>-5.7489482221661043E-3</v>
      </c>
      <c r="N130" s="141">
        <v>-7.2778761358393441E-3</v>
      </c>
      <c r="O130" s="141">
        <v>-6.7706626998109073E-3</v>
      </c>
      <c r="P130" s="141">
        <v>9.3558838079875906E-3</v>
      </c>
      <c r="Q130" s="141">
        <v>-3.4520414184698598E-3</v>
      </c>
      <c r="R130" s="6">
        <f t="shared" si="6"/>
        <v>56253.15654150983</v>
      </c>
      <c r="S130" s="6">
        <f t="shared" si="7"/>
        <v>61905.270932469575</v>
      </c>
      <c r="T130" s="6">
        <f t="shared" si="8"/>
        <v>-61905.270932469575</v>
      </c>
      <c r="V130" s="23">
        <f t="array" aca="1" ref="V130:Z130" ca="1">MMULT(H130:L130,TRANSPOSE(racar))</f>
        <v>-7.1558920962132028E-3</v>
      </c>
      <c r="W130" s="23">
        <f ca="1"/>
        <v>-5.0483967954281428E-3</v>
      </c>
      <c r="X130" s="23">
        <f ca="1"/>
        <v>-5.5162324440466435E-3</v>
      </c>
      <c r="Y130" s="23">
        <f ca="1"/>
        <v>1.035136679586523E-2</v>
      </c>
      <c r="Z130" s="23">
        <f ca="1"/>
        <v>-3.5842904468493565E-3</v>
      </c>
      <c r="AA130" s="6">
        <f t="array" aca="1" ref="AA130" ca="1">SUMPRODUCT($V$9:$Z$9,V130:Z130)</f>
        <v>46779.489141506216</v>
      </c>
      <c r="AB130" s="6">
        <f t="shared" ca="1" si="9"/>
        <v>67190.160297801907</v>
      </c>
    </row>
    <row r="131" spans="1:28" ht="13.8">
      <c r="A131" s="4">
        <v>121</v>
      </c>
      <c r="B131" s="120">
        <v>0.49794238683127567</v>
      </c>
      <c r="C131" s="120">
        <v>0.39200000000000002</v>
      </c>
      <c r="D131" s="120">
        <v>0.35276967930029152</v>
      </c>
      <c r="E131" s="120">
        <v>7.513148009015778E-4</v>
      </c>
      <c r="F131" s="120">
        <v>0.36094674556213019</v>
      </c>
      <c r="H131" s="142">
        <v>-5.1576942142194876E-3</v>
      </c>
      <c r="I131" s="142">
        <v>-0.27411011603514712</v>
      </c>
      <c r="J131" s="142">
        <v>-0.37785359279303499</v>
      </c>
      <c r="K131" s="142">
        <v>-3.1741752006399122</v>
      </c>
      <c r="L131" s="142">
        <v>-0.35592932863882748</v>
      </c>
      <c r="M131" s="141">
        <f t="array" ref="M131:Q131">MMULT(H131:L131,TRANSPOSE(chol))</f>
        <v>-3.0390100180404342E-5</v>
      </c>
      <c r="N131" s="141">
        <v>-1.5819398834842305E-3</v>
      </c>
      <c r="O131" s="141">
        <v>-2.5222162714398236E-3</v>
      </c>
      <c r="P131" s="141">
        <v>-1.6441283867690944E-2</v>
      </c>
      <c r="Q131" s="141">
        <v>-8.6477581718633692E-3</v>
      </c>
      <c r="R131" s="6">
        <f t="shared" si="6"/>
        <v>-25438.281441752391</v>
      </c>
      <c r="S131" s="6">
        <f t="shared" si="7"/>
        <v>-27287.415286900679</v>
      </c>
      <c r="T131" s="6">
        <f t="shared" si="8"/>
        <v>27287.415286900679</v>
      </c>
      <c r="V131" s="23">
        <f t="array" aca="1" ref="V131:Z131" ca="1">MMULT(H131:L131,TRANSPOSE(racar))</f>
        <v>-1.5610912242816112E-3</v>
      </c>
      <c r="W131" s="23">
        <f ca="1"/>
        <v>-4.750513116123044E-3</v>
      </c>
      <c r="X131" s="23">
        <f ca="1"/>
        <v>-3.9244039101603906E-3</v>
      </c>
      <c r="Y131" s="23">
        <f ca="1"/>
        <v>-1.6929516095643818E-2</v>
      </c>
      <c r="Z131" s="23">
        <f ca="1"/>
        <v>-6.4448684548156455E-3</v>
      </c>
      <c r="AA131" s="6">
        <f t="array" aca="1" ref="AA131" ca="1">SUMPRODUCT($V$9:$Z$9,V131:Z131)</f>
        <v>-34176.577671139756</v>
      </c>
      <c r="AB131" s="6">
        <f t="shared" ca="1" si="9"/>
        <v>-41721.708233700519</v>
      </c>
    </row>
    <row r="132" spans="1:28" ht="13.8">
      <c r="A132" s="4">
        <v>122</v>
      </c>
      <c r="B132" s="120">
        <v>0.83127572016460893</v>
      </c>
      <c r="C132" s="120">
        <v>0.59200000000000008</v>
      </c>
      <c r="D132" s="120">
        <v>0.49562682215743437</v>
      </c>
      <c r="E132" s="120">
        <v>9.1660405709992496E-2</v>
      </c>
      <c r="F132" s="120">
        <v>0.43786982248520712</v>
      </c>
      <c r="H132" s="142">
        <v>0.95921874402493768</v>
      </c>
      <c r="I132" s="142">
        <v>0.23269274918304503</v>
      </c>
      <c r="J132" s="142">
        <v>-1.0962150777532832E-2</v>
      </c>
      <c r="K132" s="142">
        <v>-1.3305995476850336</v>
      </c>
      <c r="L132" s="142">
        <v>-0.15637220483165695</v>
      </c>
      <c r="M132" s="141">
        <f t="array" ref="M132:Q132">MMULT(H132:L132,TRANSPOSE(chol))</f>
        <v>5.6518964706113077E-3</v>
      </c>
      <c r="N132" s="141">
        <v>3.5861857041441384E-3</v>
      </c>
      <c r="O132" s="141">
        <v>1.2906960652818726E-3</v>
      </c>
      <c r="P132" s="141">
        <v>-5.5327614119486234E-3</v>
      </c>
      <c r="Q132" s="141">
        <v>-1.8612427037514032E-4</v>
      </c>
      <c r="R132" s="6">
        <f t="shared" si="6"/>
        <v>-13451.614671626705</v>
      </c>
      <c r="S132" s="6">
        <f t="shared" si="7"/>
        <v>-24270.566954118469</v>
      </c>
      <c r="T132" s="6">
        <f t="shared" si="8"/>
        <v>24270.566954118469</v>
      </c>
      <c r="V132" s="23">
        <f t="array" aca="1" ref="V132:Z132" ca="1">MMULT(H132:L132,TRANSPOSE(racar))</f>
        <v>5.184232343843828E-3</v>
      </c>
      <c r="W132" s="23">
        <f ca="1"/>
        <v>1.1160566123594193E-3</v>
      </c>
      <c r="X132" s="23">
        <f ca="1"/>
        <v>-6.6506291061385229E-5</v>
      </c>
      <c r="Y132" s="23">
        <f ca="1"/>
        <v>-6.590386387755642E-3</v>
      </c>
      <c r="Z132" s="23">
        <f ca="1"/>
        <v>-1.0195202368092095E-3</v>
      </c>
      <c r="AA132" s="6">
        <f t="array" aca="1" ref="AA132" ca="1">SUMPRODUCT($V$9:$Z$9,V132:Z132)</f>
        <v>-6535.8201873807338</v>
      </c>
      <c r="AB132" s="6">
        <f t="shared" ca="1" si="9"/>
        <v>-24491.01995939637</v>
      </c>
    </row>
    <row r="133" spans="1:28" ht="13.8">
      <c r="A133" s="4">
        <v>123</v>
      </c>
      <c r="B133" s="120">
        <v>0.27572016460905346</v>
      </c>
      <c r="C133" s="120">
        <v>0.79200000000000015</v>
      </c>
      <c r="D133" s="120">
        <v>0.63848396501457716</v>
      </c>
      <c r="E133" s="120">
        <v>0.18256949661908339</v>
      </c>
      <c r="F133" s="120">
        <v>0.5147928994082841</v>
      </c>
      <c r="H133" s="142">
        <v>-0.59560321376844816</v>
      </c>
      <c r="I133" s="142">
        <v>0.81338038821340486</v>
      </c>
      <c r="J133" s="142">
        <v>0.35440942803677877</v>
      </c>
      <c r="K133" s="142">
        <v>-0.90561627165494074</v>
      </c>
      <c r="L133" s="142">
        <v>3.7088801263494925E-2</v>
      </c>
      <c r="M133" s="141">
        <f t="array" ref="M133:Q133">MMULT(H133:L133,TRANSPOSE(chol))</f>
        <v>-3.5094056728473687E-3</v>
      </c>
      <c r="N133" s="141">
        <v>3.2589192683748144E-3</v>
      </c>
      <c r="O133" s="141">
        <v>1.7447486727220618E-3</v>
      </c>
      <c r="P133" s="141">
        <v>-3.4916227956555729E-3</v>
      </c>
      <c r="Q133" s="141">
        <v>-1.7033346011866507E-3</v>
      </c>
      <c r="R133" s="6">
        <f t="shared" si="6"/>
        <v>-34981.233103453618</v>
      </c>
      <c r="S133" s="6">
        <f t="shared" si="7"/>
        <v>-6532.6958383922738</v>
      </c>
      <c r="T133" s="6">
        <f t="shared" si="8"/>
        <v>6532.6958383922738</v>
      </c>
      <c r="V133" s="23">
        <f t="array" aca="1" ref="V133:Z133" ca="1">MMULT(H133:L133,TRANSPOSE(racar))</f>
        <v>-2.4117883399588009E-3</v>
      </c>
      <c r="W133" s="23">
        <f ca="1"/>
        <v>3.5950133858985408E-3</v>
      </c>
      <c r="X133" s="23">
        <f ca="1"/>
        <v>1.891618519521996E-3</v>
      </c>
      <c r="Y133" s="23">
        <f ca="1"/>
        <v>-3.8703016147536131E-3</v>
      </c>
      <c r="Z133" s="23">
        <f ca="1"/>
        <v>-4.7850376375406999E-4</v>
      </c>
      <c r="AA133" s="6">
        <f t="array" aca="1" ref="AA133" ca="1">SUMPRODUCT($V$9:$Z$9,V133:Z133)</f>
        <v>-39816.71400759984</v>
      </c>
      <c r="AB133" s="6">
        <f t="shared" ca="1" si="9"/>
        <v>-15048.624700486864</v>
      </c>
    </row>
    <row r="134" spans="1:28" ht="13.8">
      <c r="A134" s="4">
        <v>124</v>
      </c>
      <c r="B134" s="120">
        <v>0.60905349794238683</v>
      </c>
      <c r="C134" s="120">
        <v>0.9920000000000001</v>
      </c>
      <c r="D134" s="120">
        <v>0.78134110787171995</v>
      </c>
      <c r="E134" s="120">
        <v>0.27347858752817428</v>
      </c>
      <c r="F134" s="120">
        <v>0.59171597633136108</v>
      </c>
      <c r="H134" s="142">
        <v>0.27685297245019935</v>
      </c>
      <c r="I134" s="142">
        <v>2.4089155458154652</v>
      </c>
      <c r="J134" s="142">
        <v>0.77673050685657563</v>
      </c>
      <c r="K134" s="142">
        <v>-0.6023259732339199</v>
      </c>
      <c r="L134" s="142">
        <v>0.23196133195805507</v>
      </c>
      <c r="M134" s="141">
        <f t="array" ref="M134:Q134">MMULT(H134:L134,TRANSPOSE(chol))</f>
        <v>1.6312695593330183E-3</v>
      </c>
      <c r="N134" s="141">
        <v>1.4446235879727796E-2</v>
      </c>
      <c r="O134" s="141">
        <v>6.1486172797801907E-3</v>
      </c>
      <c r="P134" s="141">
        <v>1.4030587823870709E-3</v>
      </c>
      <c r="Q134" s="141">
        <v>5.2833090970144988E-3</v>
      </c>
      <c r="R134" s="6">
        <f t="shared" si="6"/>
        <v>-73925.172961512275</v>
      </c>
      <c r="S134" s="6">
        <f t="shared" si="7"/>
        <v>-22847.502993534363</v>
      </c>
      <c r="T134" s="6">
        <f t="shared" si="8"/>
        <v>22847.502993534363</v>
      </c>
      <c r="V134" s="23">
        <f t="array" aca="1" ref="V134:Z134" ca="1">MMULT(H134:L134,TRANSPOSE(racar))</f>
        <v>4.7073851744486089E-3</v>
      </c>
      <c r="W134" s="23">
        <f ca="1"/>
        <v>1.456781642858356E-2</v>
      </c>
      <c r="X134" s="23">
        <f ca="1"/>
        <v>5.7948424927021453E-3</v>
      </c>
      <c r="Y134" s="23">
        <f ca="1"/>
        <v>-4.7001096851581392E-4</v>
      </c>
      <c r="Z134" s="23">
        <f ca="1"/>
        <v>4.2331012675801026E-3</v>
      </c>
      <c r="AA134" s="6">
        <f t="array" aca="1" ref="AA134" ca="1">SUMPRODUCT($V$9:$Z$9,V134:Z134)</f>
        <v>-64029.83645214024</v>
      </c>
      <c r="AB134" s="6">
        <f t="shared" ca="1" si="9"/>
        <v>-25596.110685339958</v>
      </c>
    </row>
    <row r="135" spans="1:28" ht="13.8">
      <c r="A135" s="4">
        <v>125</v>
      </c>
      <c r="B135" s="120">
        <v>0.94238683127572009</v>
      </c>
      <c r="C135" s="120">
        <v>1.6000000000000001E-3</v>
      </c>
      <c r="D135" s="120">
        <v>0.92419825072886286</v>
      </c>
      <c r="E135" s="120">
        <v>0.36438767843726522</v>
      </c>
      <c r="F135" s="120">
        <v>0.66863905325443795</v>
      </c>
      <c r="H135" s="142">
        <v>1.5751304470933456</v>
      </c>
      <c r="I135" s="142">
        <v>-2.9478425521849059</v>
      </c>
      <c r="J135" s="142">
        <v>1.433890551699482</v>
      </c>
      <c r="K135" s="142">
        <v>-0.34675503969416605</v>
      </c>
      <c r="L135" s="142">
        <v>0.43615828220988689</v>
      </c>
      <c r="M135" s="141">
        <f t="array" ref="M135:Q135">MMULT(H135:L135,TRANSPOSE(chol))</f>
        <v>9.2809635655408396E-3</v>
      </c>
      <c r="N135" s="141">
        <v>-1.318166508078001E-2</v>
      </c>
      <c r="O135" s="141">
        <v>1.0341977895931245E-2</v>
      </c>
      <c r="P135" s="141">
        <v>-4.2427633924539774E-3</v>
      </c>
      <c r="Q135" s="141">
        <v>3.0086031381454902E-3</v>
      </c>
      <c r="R135" s="6">
        <f t="shared" si="6"/>
        <v>98098.681906024198</v>
      </c>
      <c r="S135" s="6">
        <f t="shared" si="7"/>
        <v>-36066.64971625965</v>
      </c>
      <c r="T135" s="6">
        <f t="shared" si="8"/>
        <v>36066.64971625965</v>
      </c>
      <c r="V135" s="23">
        <f t="array" aca="1" ref="V135:Z135" ca="1">MMULT(H135:L135,TRANSPOSE(racar))</f>
        <v>7.0538416294175796E-3</v>
      </c>
      <c r="W135" s="23">
        <f ca="1"/>
        <v>-1.5280637707717964E-2</v>
      </c>
      <c r="X135" s="23">
        <f ca="1"/>
        <v>9.5208009240090284E-3</v>
      </c>
      <c r="Y135" s="23">
        <f ca="1"/>
        <v>-2.8979384586147483E-3</v>
      </c>
      <c r="Z135" s="23">
        <f ca="1"/>
        <v>2.1807767258579724E-3</v>
      </c>
      <c r="AA135" s="6">
        <f t="array" aca="1" ref="AA135" ca="1">SUMPRODUCT($V$9:$Z$9,V135:Z135)</f>
        <v>107301.30109425378</v>
      </c>
      <c r="AB135" s="6">
        <f t="shared" ca="1" si="9"/>
        <v>-25331.473282165422</v>
      </c>
    </row>
    <row r="136" spans="1:28" ht="13.8">
      <c r="A136" s="4">
        <v>126</v>
      </c>
      <c r="B136" s="120">
        <v>9.0534979423868303E-2</v>
      </c>
      <c r="C136" s="120">
        <v>0.2016</v>
      </c>
      <c r="D136" s="120">
        <v>8.7463556851311949E-2</v>
      </c>
      <c r="E136" s="120">
        <v>0.45529676934635616</v>
      </c>
      <c r="F136" s="120">
        <v>0.74556213017751483</v>
      </c>
      <c r="H136" s="142">
        <v>-1.3374678836750165</v>
      </c>
      <c r="I136" s="142">
        <v>-0.83591984034558475</v>
      </c>
      <c r="J136" s="142">
        <v>-1.3565409552471079</v>
      </c>
      <c r="K136" s="142">
        <v>-0.11228991399367873</v>
      </c>
      <c r="L136" s="142">
        <v>0.66058928935783012</v>
      </c>
      <c r="M136" s="141">
        <f t="array" ref="M136:Q136">MMULT(H136:L136,TRANSPOSE(chol))</f>
        <v>-7.8806112353266081E-3</v>
      </c>
      <c r="N136" s="141">
        <v>-7.9295009545645653E-3</v>
      </c>
      <c r="O136" s="141">
        <v>-1.0772493203917623E-2</v>
      </c>
      <c r="P136" s="141">
        <v>-3.6734523506169051E-3</v>
      </c>
      <c r="Q136" s="141">
        <v>-2.9935790715497489E-3</v>
      </c>
      <c r="R136" s="6">
        <f t="shared" si="6"/>
        <v>-21915.983485945595</v>
      </c>
      <c r="S136" s="6">
        <f t="shared" si="7"/>
        <v>-217.66957590037418</v>
      </c>
      <c r="T136" s="6">
        <f t="shared" si="8"/>
        <v>217.66957590037418</v>
      </c>
      <c r="V136" s="23">
        <f t="array" aca="1" ref="V136:Z136" ca="1">MMULT(H136:L136,TRANSPOSE(racar))</f>
        <v>-8.2969990884545954E-3</v>
      </c>
      <c r="W136" s="23">
        <f ca="1"/>
        <v>-6.1283419927239567E-3</v>
      </c>
      <c r="X136" s="23">
        <f ca="1"/>
        <v>-9.382592632789833E-3</v>
      </c>
      <c r="Y136" s="23">
        <f ca="1"/>
        <v>-1.2397927753847503E-3</v>
      </c>
      <c r="Z136" s="23">
        <f ca="1"/>
        <v>4.9735921676120507E-4</v>
      </c>
      <c r="AA136" s="6">
        <f t="array" aca="1" ref="AA136" ca="1">SUMPRODUCT($V$9:$Z$9,V136:Z136)</f>
        <v>-37842.034538843021</v>
      </c>
      <c r="AB136" s="6">
        <f t="shared" ca="1" si="9"/>
        <v>-8424.435461324696</v>
      </c>
    </row>
    <row r="137" spans="1:28" ht="13.8">
      <c r="A137" s="4">
        <v>127</v>
      </c>
      <c r="B137" s="120">
        <v>0.4238683127572016</v>
      </c>
      <c r="C137" s="120">
        <v>0.40160000000000001</v>
      </c>
      <c r="D137" s="120">
        <v>0.23032069970845478</v>
      </c>
      <c r="E137" s="120">
        <v>0.54620586025544704</v>
      </c>
      <c r="F137" s="120">
        <v>0.82248520710059181</v>
      </c>
      <c r="H137" s="142">
        <v>-0.19200712348302448</v>
      </c>
      <c r="I137" s="142">
        <v>-0.24920785973542825</v>
      </c>
      <c r="J137" s="142">
        <v>-0.73779110497695399</v>
      </c>
      <c r="K137" s="142">
        <v>0.11608108494520077</v>
      </c>
      <c r="L137" s="142">
        <v>0.92487758806097009</v>
      </c>
      <c r="M137" s="141">
        <f t="array" ref="M137:Q137">MMULT(H137:L137,TRANSPOSE(chol))</f>
        <v>-1.1313419283200774E-3</v>
      </c>
      <c r="N137" s="141">
        <v>-1.8783036094545268E-3</v>
      </c>
      <c r="O137" s="141">
        <v>-5.0743435907978848E-3</v>
      </c>
      <c r="P137" s="141">
        <v>-3.8959863402048445E-4</v>
      </c>
      <c r="Q137" s="141">
        <v>3.6452692913844544E-3</v>
      </c>
      <c r="R137" s="6">
        <f t="shared" si="6"/>
        <v>-29775.743724083648</v>
      </c>
      <c r="S137" s="6">
        <f t="shared" si="7"/>
        <v>-21972.438473838738</v>
      </c>
      <c r="T137" s="6">
        <f t="shared" si="8"/>
        <v>21972.438473838738</v>
      </c>
      <c r="V137" s="23">
        <f t="array" aca="1" ref="V137:Z137" ca="1">MMULT(H137:L137,TRANSPOSE(racar))</f>
        <v>-5.1737952905593632E-4</v>
      </c>
      <c r="W137" s="23">
        <f ca="1"/>
        <v>-7.9538338517871573E-4</v>
      </c>
      <c r="X137" s="23">
        <f ca="1"/>
        <v>-4.3147713312670774E-3</v>
      </c>
      <c r="Y137" s="23">
        <f ca="1"/>
        <v>1.1442820099933824E-3</v>
      </c>
      <c r="Z137" s="23">
        <f ca="1"/>
        <v>4.9611147356249307E-3</v>
      </c>
      <c r="AA137" s="6">
        <f t="array" aca="1" ref="AA137" ca="1">SUMPRODUCT($V$9:$Z$9,V137:Z137)</f>
        <v>-30909.027529974675</v>
      </c>
      <c r="AB137" s="6">
        <f t="shared" ca="1" si="9"/>
        <v>-22246.294075285743</v>
      </c>
    </row>
    <row r="138" spans="1:28" ht="13.8">
      <c r="A138" s="4">
        <v>128</v>
      </c>
      <c r="B138" s="120">
        <v>0.75720164609053497</v>
      </c>
      <c r="C138" s="120">
        <v>0.60160000000000013</v>
      </c>
      <c r="D138" s="120">
        <v>0.37317784256559761</v>
      </c>
      <c r="E138" s="120">
        <v>0.63711495116453798</v>
      </c>
      <c r="F138" s="120">
        <v>0.89940828402366879</v>
      </c>
      <c r="H138" s="142">
        <v>0.69732934444722561</v>
      </c>
      <c r="I138" s="142">
        <v>0.25749069179294648</v>
      </c>
      <c r="J138" s="142">
        <v>-0.32344839293253169</v>
      </c>
      <c r="K138" s="142">
        <v>0.3507577482538819</v>
      </c>
      <c r="L138" s="142">
        <v>1.2781871895192056</v>
      </c>
      <c r="M138" s="141">
        <f t="array" ref="M138:Q138">MMULT(H138:L138,TRANSPOSE(chol))</f>
        <v>4.1087950848388627E-3</v>
      </c>
      <c r="N138" s="141">
        <v>3.1129279403625245E-3</v>
      </c>
      <c r="O138" s="141">
        <v>-1.0574034224584651E-3</v>
      </c>
      <c r="P138" s="141">
        <v>2.4857299571903737E-3</v>
      </c>
      <c r="Q138" s="141">
        <v>9.7303080877898015E-3</v>
      </c>
      <c r="R138" s="6">
        <f t="shared" si="6"/>
        <v>-42003.707982949541</v>
      </c>
      <c r="S138" s="6">
        <f t="shared" si="7"/>
        <v>-42527.908287867816</v>
      </c>
      <c r="T138" s="6">
        <f t="shared" si="8"/>
        <v>42527.908287867816</v>
      </c>
      <c r="V138" s="23">
        <f t="array" aca="1" ref="V138:Z138" ca="1">MMULT(H138:L138,TRANSPOSE(racar))</f>
        <v>5.7439497670314166E-3</v>
      </c>
      <c r="W138" s="23">
        <f ca="1"/>
        <v>3.8377166819141256E-3</v>
      </c>
      <c r="X138" s="23">
        <f ca="1"/>
        <v>-6.7653946670694055E-4</v>
      </c>
      <c r="Y138" s="23">
        <f ca="1"/>
        <v>3.4758829030908617E-3</v>
      </c>
      <c r="Z138" s="23">
        <f ca="1"/>
        <v>9.4382831579808875E-3</v>
      </c>
      <c r="AA138" s="6">
        <f t="array" aca="1" ref="AA138" ca="1">SUMPRODUCT($V$9:$Z$9,V138:Z138)</f>
        <v>-31124.166640457956</v>
      </c>
      <c r="AB138" s="6">
        <f t="shared" ca="1" si="9"/>
        <v>-36382.410208243731</v>
      </c>
    </row>
    <row r="139" spans="1:28" ht="13.8">
      <c r="A139" s="4">
        <v>129</v>
      </c>
      <c r="B139" s="120">
        <v>0.20164609053497942</v>
      </c>
      <c r="C139" s="120">
        <v>0.80160000000000009</v>
      </c>
      <c r="D139" s="120">
        <v>0.51603498542274051</v>
      </c>
      <c r="E139" s="120">
        <v>0.72802404207362892</v>
      </c>
      <c r="F139" s="120">
        <v>0.97633136094674566</v>
      </c>
      <c r="H139" s="142">
        <v>-0.83575600553556939</v>
      </c>
      <c r="I139" s="142">
        <v>0.84735011662808724</v>
      </c>
      <c r="J139" s="142">
        <v>4.020457638453627E-2</v>
      </c>
      <c r="K139" s="142">
        <v>0.60684781042643998</v>
      </c>
      <c r="L139" s="142">
        <v>1.983270003791572</v>
      </c>
      <c r="M139" s="141">
        <f t="array" ref="M139:Q139">MMULT(H139:L139,TRANSPOSE(chol))</f>
        <v>-4.9244308948323528E-3</v>
      </c>
      <c r="N139" s="141">
        <v>2.8892554470662858E-3</v>
      </c>
      <c r="O139" s="141">
        <v>-5.8225551142724967E-4</v>
      </c>
      <c r="P139" s="141">
        <v>3.716480632490356E-3</v>
      </c>
      <c r="Q139" s="141">
        <v>1.0734686030899766E-2</v>
      </c>
      <c r="R139" s="6">
        <f t="shared" si="6"/>
        <v>-81093.678476559115</v>
      </c>
      <c r="S139" s="6">
        <f t="shared" si="7"/>
        <v>-42462.798561206269</v>
      </c>
      <c r="T139" s="6">
        <f t="shared" si="8"/>
        <v>42462.798561206269</v>
      </c>
      <c r="V139" s="23">
        <f t="array" aca="1" ref="V139:Z139" ca="1">MMULT(H139:L139,TRANSPOSE(racar))</f>
        <v>-1.0829173488489168E-3</v>
      </c>
      <c r="W139" s="23">
        <f ca="1"/>
        <v>6.8039741564839395E-3</v>
      </c>
      <c r="X139" s="23">
        <f ca="1"/>
        <v>1.5593782624955328E-3</v>
      </c>
      <c r="Y139" s="23">
        <f ca="1"/>
        <v>5.9357717602352457E-3</v>
      </c>
      <c r="Z139" s="23">
        <f ca="1"/>
        <v>1.3047928825318139E-2</v>
      </c>
      <c r="AA139" s="6">
        <f t="array" aca="1" ref="AA139" ca="1">SUMPRODUCT($V$9:$Z$9,V139:Z139)</f>
        <v>-80871.320516411448</v>
      </c>
      <c r="AB139" s="6">
        <f t="shared" ca="1" si="9"/>
        <v>-45126.737381989878</v>
      </c>
    </row>
    <row r="140" spans="1:28" ht="13.8">
      <c r="A140" s="4">
        <v>130</v>
      </c>
      <c r="B140" s="120">
        <v>0.53497942386831265</v>
      </c>
      <c r="C140" s="120">
        <v>4.1599999999999998E-2</v>
      </c>
      <c r="D140" s="120">
        <v>0.6588921282798833</v>
      </c>
      <c r="E140" s="120">
        <v>0.81893313298271986</v>
      </c>
      <c r="F140" s="120">
        <v>5.9171597633136105E-2</v>
      </c>
      <c r="H140" s="142">
        <v>8.7793061914307038E-2</v>
      </c>
      <c r="I140" s="142">
        <v>-1.732413309149182</v>
      </c>
      <c r="J140" s="142">
        <v>0.40944142655437271</v>
      </c>
      <c r="K140" s="142">
        <v>0.91130681992432838</v>
      </c>
      <c r="L140" s="142">
        <v>-1.5617656983502826</v>
      </c>
      <c r="M140" s="141">
        <f t="array" ref="M140:Q140">MMULT(H140:L140,TRANSPOSE(chol))</f>
        <v>5.1729316161562816E-4</v>
      </c>
      <c r="N140" s="141">
        <v>-9.7152342207311761E-3</v>
      </c>
      <c r="O140" s="141">
        <v>2.1752766172996206E-3</v>
      </c>
      <c r="P140" s="141">
        <v>2.1586881479046848E-3</v>
      </c>
      <c r="Q140" s="141">
        <v>-8.7755005201292195E-3</v>
      </c>
      <c r="R140" s="6">
        <f t="shared" ref="R140:R203" si="10">SUMPRODUCT($M$9:$Q$9,M140:Q140)</f>
        <v>115330.93617738674</v>
      </c>
      <c r="S140" s="6">
        <f t="shared" ref="S140:S203" si="11">P140*$P$9+Q140*$Q$9</f>
        <v>58478.391536703268</v>
      </c>
      <c r="T140" s="6">
        <f t="shared" ref="T140:T203" si="12">-S140</f>
        <v>-58478.391536703268</v>
      </c>
      <c r="V140" s="23">
        <f t="array" aca="1" ref="V140:Z140" ca="1">MMULT(H140:L140,TRANSPOSE(racar))</f>
        <v>-2.9770889345502607E-3</v>
      </c>
      <c r="W140" s="23">
        <f ca="1"/>
        <v>-1.1011977629863104E-2</v>
      </c>
      <c r="X140" s="23">
        <f ca="1"/>
        <v>1.5335476866411124E-3</v>
      </c>
      <c r="Y140" s="23">
        <f ca="1"/>
        <v>1.5718854367968488E-3</v>
      </c>
      <c r="Z140" s="23">
        <f ca="1"/>
        <v>-1.0278511044584228E-2</v>
      </c>
      <c r="AA140" s="6">
        <f t="array" aca="1" ref="AA140" ca="1">SUMPRODUCT($V$9:$Z$9,V140:Z140)</f>
        <v>109988.77080515216</v>
      </c>
      <c r="AB140" s="6">
        <f t="shared" ref="AB140:AB203" ca="1" si="13">Y140*$Y$9+Z140*$Z$9</f>
        <v>64119.953336331353</v>
      </c>
    </row>
    <row r="141" spans="1:28" ht="13.8">
      <c r="A141" s="4">
        <v>131</v>
      </c>
      <c r="B141" s="120">
        <v>0.86831275720164591</v>
      </c>
      <c r="C141" s="120">
        <v>0.24160000000000001</v>
      </c>
      <c r="D141" s="120">
        <v>0.8017492711370261</v>
      </c>
      <c r="E141" s="120">
        <v>0.9098422238918108</v>
      </c>
      <c r="F141" s="120">
        <v>0.13609467455621302</v>
      </c>
      <c r="H141" s="142">
        <v>1.1184508532585549</v>
      </c>
      <c r="I141" s="142">
        <v>-0.70116507936630312</v>
      </c>
      <c r="J141" s="142">
        <v>0.84788600779311141</v>
      </c>
      <c r="K141" s="142">
        <v>1.3397840819780442</v>
      </c>
      <c r="L141" s="142">
        <v>-1.098034673065303</v>
      </c>
      <c r="M141" s="141">
        <f t="array" ref="M141:Q141">MMULT(H141:L141,TRANSPOSE(chol))</f>
        <v>6.5901218772679545E-3</v>
      </c>
      <c r="N141" s="141">
        <v>-1.3879022608899371E-3</v>
      </c>
      <c r="O141" s="141">
        <v>6.7087709383661445E-3</v>
      </c>
      <c r="P141" s="141">
        <v>6.9325646667999256E-3</v>
      </c>
      <c r="Q141" s="141">
        <v>-4.8974993299174228E-4</v>
      </c>
      <c r="R141" s="6">
        <f t="shared" si="10"/>
        <v>87729.694227565138</v>
      </c>
      <c r="S141" s="6">
        <f t="shared" si="11"/>
        <v>34415.512479571858</v>
      </c>
      <c r="T141" s="6">
        <f t="shared" si="12"/>
        <v>-34415.512479571858</v>
      </c>
      <c r="V141" s="23">
        <f t="array" aca="1" ref="V141:Z141" ca="1">MMULT(H141:L141,TRANSPOSE(racar))</f>
        <v>4.8214289631996875E-3</v>
      </c>
      <c r="W141" s="23">
        <f ca="1"/>
        <v>-2.8281774166249028E-3</v>
      </c>
      <c r="X141" s="23">
        <f ca="1"/>
        <v>5.6946908799793373E-3</v>
      </c>
      <c r="Y141" s="23">
        <f ca="1"/>
        <v>5.485481955142443E-3</v>
      </c>
      <c r="Z141" s="23">
        <f ca="1"/>
        <v>-4.1174223899420439E-3</v>
      </c>
      <c r="AA141" s="6">
        <f t="array" aca="1" ref="AA141" ca="1">SUMPRODUCT($V$9:$Z$9,V141:Z141)</f>
        <v>97972.805999624121</v>
      </c>
      <c r="AB141" s="6">
        <f t="shared" ca="1" si="13"/>
        <v>47891.282500291454</v>
      </c>
    </row>
    <row r="142" spans="1:28" ht="13.8">
      <c r="A142" s="4">
        <v>132</v>
      </c>
      <c r="B142" s="120">
        <v>0.3127572016460905</v>
      </c>
      <c r="C142" s="120">
        <v>0.44159999999999999</v>
      </c>
      <c r="D142" s="120">
        <v>0.944606413994169</v>
      </c>
      <c r="E142" s="120">
        <v>9.0157776108189328E-3</v>
      </c>
      <c r="F142" s="120">
        <v>0.21301775147928995</v>
      </c>
      <c r="H142" s="142">
        <v>-0.48805003156077653</v>
      </c>
      <c r="I142" s="142">
        <v>-0.14691387511843534</v>
      </c>
      <c r="J142" s="142">
        <v>1.5946649853958781</v>
      </c>
      <c r="K142" s="142">
        <v>-2.3649695128645987</v>
      </c>
      <c r="L142" s="142">
        <v>-0.79599403417998682</v>
      </c>
      <c r="M142" s="141">
        <f t="array" ref="M142:Q142">MMULT(H142:L142,TRANSPOSE(chol))</f>
        <v>-2.8756821820283126E-3</v>
      </c>
      <c r="N142" s="141">
        <v>-1.9879824795171743E-3</v>
      </c>
      <c r="O142" s="141">
        <v>9.5328322137090693E-3</v>
      </c>
      <c r="P142" s="141">
        <v>-1.1425981769203454E-2</v>
      </c>
      <c r="Q142" s="141">
        <v>-9.0599805625945114E-3</v>
      </c>
      <c r="R142" s="6">
        <f t="shared" si="10"/>
        <v>17635.770103790433</v>
      </c>
      <c r="S142" s="6">
        <f t="shared" si="11"/>
        <v>-2069.0220706901891</v>
      </c>
      <c r="T142" s="6">
        <f t="shared" si="12"/>
        <v>2069.0220706901891</v>
      </c>
      <c r="V142" s="23">
        <f t="array" aca="1" ref="V142:Z142" ca="1">MMULT(H142:L142,TRANSPOSE(racar))</f>
        <v>-3.4833209275216296E-3</v>
      </c>
      <c r="W142" s="23">
        <f ca="1"/>
        <v>-3.7586610419184764E-3</v>
      </c>
      <c r="X142" s="23">
        <f ca="1"/>
        <v>8.6569091582805596E-3</v>
      </c>
      <c r="Y142" s="23">
        <f ca="1"/>
        <v>-1.2578830381124395E-2</v>
      </c>
      <c r="Z142" s="23">
        <f ca="1"/>
        <v>-7.487282808420934E-3</v>
      </c>
      <c r="AA142" s="6">
        <f t="array" aca="1" ref="AA142" ca="1">SUMPRODUCT($V$9:$Z$9,V142:Z142)</f>
        <v>7751.0539308014049</v>
      </c>
      <c r="AB142" s="6">
        <f t="shared" ca="1" si="13"/>
        <v>-16052.054620103925</v>
      </c>
    </row>
    <row r="143" spans="1:28" ht="13.8">
      <c r="A143" s="4">
        <v>133</v>
      </c>
      <c r="B143" s="120">
        <v>0.64609053497942381</v>
      </c>
      <c r="C143" s="120">
        <v>0.64160000000000017</v>
      </c>
      <c r="D143" s="120">
        <v>0.10787172011661807</v>
      </c>
      <c r="E143" s="120">
        <v>9.9924868519909851E-2</v>
      </c>
      <c r="F143" s="120">
        <v>0.2899408284023669</v>
      </c>
      <c r="H143" s="142">
        <v>0.37478693708921218</v>
      </c>
      <c r="I143" s="142">
        <v>0.36273881707384414</v>
      </c>
      <c r="J143" s="142">
        <v>-1.2379261630860454</v>
      </c>
      <c r="K143" s="142">
        <v>-1.2819797867080356</v>
      </c>
      <c r="L143" s="142">
        <v>-0.55355759050367925</v>
      </c>
      <c r="M143" s="141">
        <f t="array" ref="M143:Q143">MMULT(H143:L143,TRANSPOSE(chol))</f>
        <v>2.2083148188674993E-3</v>
      </c>
      <c r="N143" s="141">
        <v>2.957910246571624E-3</v>
      </c>
      <c r="O143" s="141">
        <v>-7.3238892697774245E-3</v>
      </c>
      <c r="P143" s="141">
        <v>-6.2584003292404222E-3</v>
      </c>
      <c r="Q143" s="141">
        <v>-4.7888746798189627E-3</v>
      </c>
      <c r="R143" s="6">
        <f t="shared" si="10"/>
        <v>-24494.079141116446</v>
      </c>
      <c r="S143" s="6">
        <f t="shared" si="11"/>
        <v>-2094.7500225720796</v>
      </c>
      <c r="T143" s="6">
        <f t="shared" si="12"/>
        <v>2094.7500225720796</v>
      </c>
      <c r="V143" s="23">
        <f t="array" aca="1" ref="V143:Z143" ca="1">MMULT(H143:L143,TRANSPOSE(racar))</f>
        <v>8.502691281091966E-4</v>
      </c>
      <c r="W143" s="23">
        <f ca="1"/>
        <v>5.4837311284939238E-4</v>
      </c>
      <c r="X143" s="23">
        <f ca="1"/>
        <v>-8.5614275453230887E-3</v>
      </c>
      <c r="Y143" s="23">
        <f ca="1"/>
        <v>-7.2450989603053623E-3</v>
      </c>
      <c r="Z143" s="23">
        <f ca="1"/>
        <v>-4.8978090778018131E-3</v>
      </c>
      <c r="AA143" s="6">
        <f t="array" aca="1" ref="AA143" ca="1">SUMPRODUCT($V$9:$Z$9,V143:Z143)</f>
        <v>-25370.949475934518</v>
      </c>
      <c r="AB143" s="6">
        <f t="shared" ca="1" si="13"/>
        <v>-6003.5767307984788</v>
      </c>
    </row>
    <row r="144" spans="1:28" ht="13.8">
      <c r="A144" s="4">
        <v>134</v>
      </c>
      <c r="B144" s="120">
        <v>0.97942386831275707</v>
      </c>
      <c r="C144" s="120">
        <v>0.84160000000000013</v>
      </c>
      <c r="D144" s="120">
        <v>0.2507288629737609</v>
      </c>
      <c r="E144" s="120">
        <v>0.19083395942900075</v>
      </c>
      <c r="F144" s="120">
        <v>0.36686390532544383</v>
      </c>
      <c r="H144" s="142">
        <v>2.0419926201631275</v>
      </c>
      <c r="I144" s="142">
        <v>1.0010554529161197</v>
      </c>
      <c r="J144" s="142">
        <v>-0.67219788708460582</v>
      </c>
      <c r="K144" s="142">
        <v>-0.87482722969985038</v>
      </c>
      <c r="L144" s="142">
        <v>-0.3401709273758195</v>
      </c>
      <c r="M144" s="141">
        <f t="array" ref="M144:Q144">MMULT(H144:L144,TRANSPOSE(chol))</f>
        <v>1.2031802917535849E-2</v>
      </c>
      <c r="N144" s="141">
        <v>1.0530418041669438E-2</v>
      </c>
      <c r="O144" s="141">
        <v>-1.2503942009654844E-3</v>
      </c>
      <c r="P144" s="141">
        <v>-1.6380191108517988E-3</v>
      </c>
      <c r="Q144" s="141">
        <v>3.4762911810536411E-3</v>
      </c>
      <c r="R144" s="6">
        <f t="shared" si="10"/>
        <v>-27969.403129973904</v>
      </c>
      <c r="S144" s="6">
        <f t="shared" si="11"/>
        <v>-26745.551100093049</v>
      </c>
      <c r="T144" s="6">
        <f t="shared" si="12"/>
        <v>26745.551100093049</v>
      </c>
      <c r="V144" s="23">
        <f t="array" aca="1" ref="V144:Z144" ca="1">MMULT(H144:L144,TRANSPOSE(racar))</f>
        <v>1.1552061623313199E-2</v>
      </c>
      <c r="W144" s="23">
        <f ca="1"/>
        <v>6.814275483319969E-3</v>
      </c>
      <c r="X144" s="23">
        <f ca="1"/>
        <v>-3.5041445220909415E-3</v>
      </c>
      <c r="Y144" s="23">
        <f ca="1"/>
        <v>-3.89248097208978E-3</v>
      </c>
      <c r="Z144" s="23">
        <f ca="1"/>
        <v>1.5327643845307413E-4</v>
      </c>
      <c r="AA144" s="6">
        <f t="array" aca="1" ref="AA144" ca="1">SUMPRODUCT($V$9:$Z$9,V144:Z144)</f>
        <v>-8617.891947156897</v>
      </c>
      <c r="AB144" s="6">
        <f t="shared" ca="1" si="13"/>
        <v>-18649.420629489778</v>
      </c>
    </row>
    <row r="145" spans="1:28" ht="13.8">
      <c r="A145" s="4">
        <v>135</v>
      </c>
      <c r="B145" s="120">
        <v>2.8806584362139915E-2</v>
      </c>
      <c r="C145" s="120">
        <v>8.1600000000000006E-2</v>
      </c>
      <c r="D145" s="120">
        <v>0.39358600583090375</v>
      </c>
      <c r="E145" s="120">
        <v>0.28174305033809161</v>
      </c>
      <c r="F145" s="120">
        <v>0.44378698224852076</v>
      </c>
      <c r="H145" s="142">
        <v>-1.8986297900811702</v>
      </c>
      <c r="I145" s="142">
        <v>-1.3943895566974143</v>
      </c>
      <c r="J145" s="142">
        <v>-0.26998471643493149</v>
      </c>
      <c r="K145" s="142">
        <v>-0.57767123863659098</v>
      </c>
      <c r="L145" s="142">
        <v>-0.14137466897259177</v>
      </c>
      <c r="M145" s="141">
        <f t="array" ref="M145:Q145">MMULT(H145:L145,TRANSPOSE(chol))</f>
        <v>-1.1187082275446313E-2</v>
      </c>
      <c r="N145" s="141">
        <v>-1.2446221431986097E-2</v>
      </c>
      <c r="O145" s="141">
        <v>-4.7340965532699239E-3</v>
      </c>
      <c r="P145" s="141">
        <v>-6.6421126674565652E-3</v>
      </c>
      <c r="Q145" s="141">
        <v>-9.7867720863111501E-3</v>
      </c>
      <c r="R145" s="6">
        <f t="shared" si="10"/>
        <v>24328.615041424433</v>
      </c>
      <c r="S145" s="6">
        <f t="shared" si="11"/>
        <v>23833.38860818377</v>
      </c>
      <c r="T145" s="6">
        <f t="shared" si="12"/>
        <v>-23833.38860818377</v>
      </c>
      <c r="V145" s="23">
        <f t="array" aca="1" ref="V145:Z145" ca="1">MMULT(H145:L145,TRANSPOSE(racar))</f>
        <v>-1.2569378358685331E-2</v>
      </c>
      <c r="W145" s="23">
        <f ca="1"/>
        <v>-1.0982574519228787E-2</v>
      </c>
      <c r="X145" s="23">
        <f ca="1"/>
        <v>-3.4891415792331795E-3</v>
      </c>
      <c r="Y145" s="23">
        <f ca="1"/>
        <v>-4.6974986371971341E-3</v>
      </c>
      <c r="Z145" s="23">
        <f ca="1"/>
        <v>-5.7147097050302426E-3</v>
      </c>
      <c r="AA145" s="6">
        <f t="array" aca="1" ref="AA145" ca="1">SUMPRODUCT($V$9:$Z$9,V145:Z145)</f>
        <v>-117.27931406932476</v>
      </c>
      <c r="AB145" s="6">
        <f t="shared" ca="1" si="13"/>
        <v>10171.412357576137</v>
      </c>
    </row>
    <row r="146" spans="1:28" ht="13.8">
      <c r="A146" s="4">
        <v>136</v>
      </c>
      <c r="B146" s="120">
        <v>0.36213991769547321</v>
      </c>
      <c r="C146" s="120">
        <v>0.28160000000000002</v>
      </c>
      <c r="D146" s="120">
        <v>0.53644314868804654</v>
      </c>
      <c r="E146" s="120">
        <v>0.37265214124718254</v>
      </c>
      <c r="F146" s="120">
        <v>0.52071005917159763</v>
      </c>
      <c r="H146" s="142">
        <v>-0.35274471274372426</v>
      </c>
      <c r="I146" s="142">
        <v>-0.57809497418898581</v>
      </c>
      <c r="J146" s="142">
        <v>9.1476846853929733E-2</v>
      </c>
      <c r="K146" s="142">
        <v>-0.32483720786845105</v>
      </c>
      <c r="L146" s="142">
        <v>5.1935758364541382E-2</v>
      </c>
      <c r="M146" s="141">
        <f t="array" ref="M146:Q146">MMULT(H146:L146,TRANSPOSE(chol))</f>
        <v>-2.0784379052242786E-3</v>
      </c>
      <c r="N146" s="141">
        <v>-4.1394648452869418E-3</v>
      </c>
      <c r="O146" s="141">
        <v>-7.5493410352123203E-5</v>
      </c>
      <c r="P146" s="141">
        <v>-2.7267308502088674E-3</v>
      </c>
      <c r="Q146" s="141">
        <v>-2.1753019366723752E-3</v>
      </c>
      <c r="R146" s="6">
        <f t="shared" si="10"/>
        <v>10862.212191658879</v>
      </c>
      <c r="S146" s="6">
        <f t="shared" si="11"/>
        <v>-420.63989990378286</v>
      </c>
      <c r="T146" s="6">
        <f t="shared" si="12"/>
        <v>420.63989990378286</v>
      </c>
      <c r="V146" s="23">
        <f t="array" aca="1" ref="V146:Z146" ca="1">MMULT(H146:L146,TRANSPOSE(racar))</f>
        <v>-2.5290086551115259E-3</v>
      </c>
      <c r="W146" s="23">
        <f ca="1"/>
        <v>-3.9926402355360104E-3</v>
      </c>
      <c r="X146" s="23">
        <f ca="1"/>
        <v>1.5490437210222255E-4</v>
      </c>
      <c r="Y146" s="23">
        <f ca="1"/>
        <v>-2.1023145578457783E-3</v>
      </c>
      <c r="Z146" s="23">
        <f ca="1"/>
        <v>-1.069002814498637E-3</v>
      </c>
      <c r="AA146" s="6">
        <f t="array" aca="1" ref="AA146" ca="1">SUMPRODUCT($V$9:$Z$9,V146:Z146)</f>
        <v>5330.2787296597608</v>
      </c>
      <c r="AB146" s="6">
        <f t="shared" ca="1" si="13"/>
        <v>-3692.847779118073</v>
      </c>
    </row>
    <row r="147" spans="1:28" ht="13.8">
      <c r="A147" s="4">
        <v>137</v>
      </c>
      <c r="B147" s="120">
        <v>0.69547325102880653</v>
      </c>
      <c r="C147" s="120">
        <v>0.48160000000000003</v>
      </c>
      <c r="D147" s="120">
        <v>0.67930029154518945</v>
      </c>
      <c r="E147" s="120">
        <v>0.46356123215627348</v>
      </c>
      <c r="F147" s="120">
        <v>0.59763313609467461</v>
      </c>
      <c r="H147" s="142">
        <v>0.51142499288265697</v>
      </c>
      <c r="I147" s="142">
        <v>-4.6138324482059602E-2</v>
      </c>
      <c r="J147" s="142">
        <v>0.46574307336836679</v>
      </c>
      <c r="K147" s="142">
        <v>-9.1465819669801815E-2</v>
      </c>
      <c r="L147" s="142">
        <v>0.24722547900141251</v>
      </c>
      <c r="M147" s="141">
        <f t="array" ref="M147:Q147">MMULT(H147:L147,TRANSPOSE(chol))</f>
        <v>3.0134118315152049E-3</v>
      </c>
      <c r="N147" s="141">
        <v>9.3729324254839203E-4</v>
      </c>
      <c r="O147" s="141">
        <v>3.6588436285684566E-3</v>
      </c>
      <c r="P147" s="141">
        <v>1.3839898276225935E-4</v>
      </c>
      <c r="Q147" s="141">
        <v>2.9850710248431234E-3</v>
      </c>
      <c r="R147" s="6">
        <f t="shared" si="10"/>
        <v>1919.2087736370886</v>
      </c>
      <c r="S147" s="6">
        <f t="shared" si="11"/>
        <v>-15901.114915481674</v>
      </c>
      <c r="T147" s="6">
        <f t="shared" si="12"/>
        <v>15901.114915481674</v>
      </c>
      <c r="V147" s="23">
        <f t="array" aca="1" ref="V147:Z147" ca="1">MMULT(H147:L147,TRANSPOSE(racar))</f>
        <v>3.3885652319841737E-3</v>
      </c>
      <c r="W147" s="23">
        <f ca="1"/>
        <v>5.8193617020520336E-4</v>
      </c>
      <c r="X147" s="23">
        <f ca="1"/>
        <v>3.4217965458157272E-3</v>
      </c>
      <c r="Y147" s="23">
        <f ca="1"/>
        <v>4.2652983901321023E-5</v>
      </c>
      <c r="Z147" s="23">
        <f ca="1"/>
        <v>2.3783091488631856E-3</v>
      </c>
      <c r="AA147" s="6">
        <f t="array" aca="1" ref="AA147" ca="1">SUMPRODUCT($V$9:$Z$9,V147:Z147)</f>
        <v>7797.7745918903001</v>
      </c>
      <c r="AB147" s="6">
        <f t="shared" ca="1" si="13"/>
        <v>-12978.169405942876</v>
      </c>
    </row>
    <row r="148" spans="1:28" ht="13.8">
      <c r="A148" s="4">
        <v>138</v>
      </c>
      <c r="B148" s="120">
        <v>0.13991769547325103</v>
      </c>
      <c r="C148" s="120">
        <v>0.68160000000000009</v>
      </c>
      <c r="D148" s="120">
        <v>0.82215743440233224</v>
      </c>
      <c r="E148" s="120">
        <v>0.55447032306536437</v>
      </c>
      <c r="F148" s="120">
        <v>0.67455621301775148</v>
      </c>
      <c r="H148" s="142">
        <v>-1.0806891952014046</v>
      </c>
      <c r="I148" s="142">
        <v>0.47217763774371002</v>
      </c>
      <c r="J148" s="142">
        <v>0.92361820656183791</v>
      </c>
      <c r="K148" s="142">
        <v>0.1369638695131874</v>
      </c>
      <c r="L148" s="142">
        <v>0.45252950043192625</v>
      </c>
      <c r="M148" s="141">
        <f t="array" ref="M148:Q148">MMULT(H148:L148,TRANSPOSE(chol))</f>
        <v>-6.3676231164513184E-3</v>
      </c>
      <c r="N148" s="141">
        <v>1.652123601531422E-4</v>
      </c>
      <c r="O148" s="141">
        <v>4.6361299442549374E-3</v>
      </c>
      <c r="P148" s="141">
        <v>1.1311608115800698E-3</v>
      </c>
      <c r="Q148" s="141">
        <v>1.0349587915950724E-3</v>
      </c>
      <c r="R148" s="6">
        <f t="shared" si="10"/>
        <v>-19506.511776046958</v>
      </c>
      <c r="S148" s="6">
        <f t="shared" si="11"/>
        <v>-559.70218087043486</v>
      </c>
      <c r="T148" s="6">
        <f t="shared" si="12"/>
        <v>559.70218087043486</v>
      </c>
      <c r="V148" s="23">
        <f t="array" aca="1" ref="V148:Z148" ca="1">MMULT(H148:L148,TRANSPOSE(racar))</f>
        <v>-4.4513572330102521E-3</v>
      </c>
      <c r="W148" s="23">
        <f ca="1"/>
        <v>2.5267483458569729E-3</v>
      </c>
      <c r="X148" s="23">
        <f ca="1"/>
        <v>5.8786695816677179E-3</v>
      </c>
      <c r="Y148" s="23">
        <f ca="1"/>
        <v>1.7514472776616863E-3</v>
      </c>
      <c r="Z148" s="23">
        <f ca="1"/>
        <v>2.7128480926863039E-3</v>
      </c>
      <c r="AA148" s="6">
        <f t="array" aca="1" ref="AA148" ca="1">SUMPRODUCT($V$9:$Z$9,V148:Z148)</f>
        <v>-26180.114461629841</v>
      </c>
      <c r="AB148" s="6">
        <f t="shared" ca="1" si="13"/>
        <v>-7016.7782392031095</v>
      </c>
    </row>
    <row r="149" spans="1:28" ht="13.8">
      <c r="A149" s="4">
        <v>139</v>
      </c>
      <c r="B149" s="120">
        <v>0.47325102880658432</v>
      </c>
      <c r="C149" s="120">
        <v>0.88160000000000005</v>
      </c>
      <c r="D149" s="120">
        <v>0.96501457725947515</v>
      </c>
      <c r="E149" s="120">
        <v>0.64537941397445531</v>
      </c>
      <c r="F149" s="120">
        <v>0.75147928994082835</v>
      </c>
      <c r="H149" s="142">
        <v>-6.7100045577477577E-2</v>
      </c>
      <c r="I149" s="142">
        <v>1.1830230812567466</v>
      </c>
      <c r="J149" s="142">
        <v>1.8120993585950143</v>
      </c>
      <c r="K149" s="142">
        <v>0.37287541302344318</v>
      </c>
      <c r="L149" s="142">
        <v>0.67915221645723933</v>
      </c>
      <c r="M149" s="141">
        <f t="array" ref="M149:Q149">MMULT(H149:L149,TRANSPOSE(chol))</f>
        <v>-3.9536603422268395E-4</v>
      </c>
      <c r="N149" s="141">
        <v>6.617504121526745E-3</v>
      </c>
      <c r="O149" s="141">
        <v>1.1929706223170565E-2</v>
      </c>
      <c r="P149" s="141">
        <v>4.702897183806367E-3</v>
      </c>
      <c r="Q149" s="141">
        <v>7.5157102616154291E-3</v>
      </c>
      <c r="R149" s="6">
        <f t="shared" si="10"/>
        <v>-26954.351513187506</v>
      </c>
      <c r="S149" s="6">
        <f t="shared" si="11"/>
        <v>-20122.291382573316</v>
      </c>
      <c r="T149" s="6">
        <f t="shared" si="12"/>
        <v>20122.291382573316</v>
      </c>
      <c r="V149" s="23">
        <f t="array" aca="1" ref="V149:Z149" ca="1">MMULT(H149:L149,TRANSPOSE(racar))</f>
        <v>2.8184021075373213E-3</v>
      </c>
      <c r="W149" s="23">
        <f ca="1"/>
        <v>8.4991763303795109E-3</v>
      </c>
      <c r="X149" s="23">
        <f ca="1"/>
        <v>1.2637334026413496E-2</v>
      </c>
      <c r="Y149" s="23">
        <f ca="1"/>
        <v>4.3081413023949256E-3</v>
      </c>
      <c r="Z149" s="23">
        <f ca="1"/>
        <v>7.0861543717896606E-3</v>
      </c>
      <c r="AA149" s="6">
        <f t="array" aca="1" ref="AA149" ca="1">SUMPRODUCT($V$9:$Z$9,V149:Z149)</f>
        <v>-19492.544048658365</v>
      </c>
      <c r="AB149" s="6">
        <f t="shared" ca="1" si="13"/>
        <v>-19548.254133476355</v>
      </c>
    </row>
    <row r="150" spans="1:28" ht="13.8">
      <c r="A150" s="4">
        <v>140</v>
      </c>
      <c r="B150" s="120">
        <v>0.80658436213991758</v>
      </c>
      <c r="C150" s="120">
        <v>0.1216</v>
      </c>
      <c r="D150" s="120">
        <v>0.1282798833819242</v>
      </c>
      <c r="E150" s="120">
        <v>0.73628850488354625</v>
      </c>
      <c r="F150" s="120">
        <v>0.82840236686390534</v>
      </c>
      <c r="H150" s="142">
        <v>0.86537813895251359</v>
      </c>
      <c r="I150" s="142">
        <v>-1.1670256777212871</v>
      </c>
      <c r="J150" s="142">
        <v>-1.1345598903992706</v>
      </c>
      <c r="K150" s="142">
        <v>0.63194473504109894</v>
      </c>
      <c r="L150" s="142">
        <v>0.94787073231092778</v>
      </c>
      <c r="M150" s="141">
        <f t="array" ref="M150:Q150">MMULT(H150:L150,TRANSPOSE(chol))</f>
        <v>5.0989700521977465E-3</v>
      </c>
      <c r="N150" s="141">
        <v>-4.6504369487818803E-3</v>
      </c>
      <c r="O150" s="141">
        <v>-6.5069630755530405E-3</v>
      </c>
      <c r="P150" s="141">
        <v>1.3291389831529387E-3</v>
      </c>
      <c r="Q150" s="141">
        <v>6.0983898312183798E-3</v>
      </c>
      <c r="R150" s="6">
        <f t="shared" si="10"/>
        <v>3701.0248010008509</v>
      </c>
      <c r="S150" s="6">
        <f t="shared" si="11"/>
        <v>-27700.193384955048</v>
      </c>
      <c r="T150" s="6">
        <f t="shared" si="12"/>
        <v>27700.193384955048</v>
      </c>
      <c r="V150" s="23">
        <f t="array" aca="1" ref="V150:Z150" ca="1">MMULT(H150:L150,TRANSPOSE(racar))</f>
        <v>4.3645360421937455E-3</v>
      </c>
      <c r="W150" s="23">
        <f ca="1"/>
        <v>-4.7960150154059862E-3</v>
      </c>
      <c r="X150" s="23">
        <f ca="1"/>
        <v>-6.3586108816354112E-3</v>
      </c>
      <c r="Y150" s="23">
        <f ca="1"/>
        <v>3.0812209213008186E-3</v>
      </c>
      <c r="Z150" s="23">
        <f ca="1"/>
        <v>5.8335376110530057E-3</v>
      </c>
      <c r="AA150" s="6">
        <f t="array" aca="1" ref="AA150" ca="1">SUMPRODUCT($V$9:$Z$9,V150:Z150)</f>
        <v>10905.557560983587</v>
      </c>
      <c r="AB150" s="6">
        <f t="shared" ca="1" si="13"/>
        <v>-18220.877161104683</v>
      </c>
    </row>
    <row r="151" spans="1:28" ht="13.8">
      <c r="A151" s="4">
        <v>141</v>
      </c>
      <c r="B151" s="120">
        <v>0.25102880658436211</v>
      </c>
      <c r="C151" s="120">
        <v>0.3216</v>
      </c>
      <c r="D151" s="120">
        <v>0.27113702623906699</v>
      </c>
      <c r="E151" s="120">
        <v>0.82719759579263719</v>
      </c>
      <c r="F151" s="120">
        <v>0.90532544378698232</v>
      </c>
      <c r="H151" s="142">
        <v>-0.67125575874384846</v>
      </c>
      <c r="I151" s="142">
        <v>-0.4632293229593491</v>
      </c>
      <c r="J151" s="142">
        <v>-0.60937779522528912</v>
      </c>
      <c r="K151" s="142">
        <v>0.94314877901787997</v>
      </c>
      <c r="L151" s="142">
        <v>1.3125070395141483</v>
      </c>
      <c r="M151" s="141">
        <f t="array" ref="M151:Q151">MMULT(H151:L151,TRANSPOSE(chol))</f>
        <v>-3.9551646351306501E-3</v>
      </c>
      <c r="N151" s="141">
        <v>-4.2299320229665285E-3</v>
      </c>
      <c r="O151" s="141">
        <v>-4.9623611137602991E-3</v>
      </c>
      <c r="P151" s="141">
        <v>3.102923201453181E-3</v>
      </c>
      <c r="Q151" s="141">
        <v>5.6685663137278899E-3</v>
      </c>
      <c r="R151" s="6">
        <f t="shared" si="10"/>
        <v>-25765.927436332026</v>
      </c>
      <c r="S151" s="6">
        <f t="shared" si="11"/>
        <v>-17207.871999260242</v>
      </c>
      <c r="T151" s="6">
        <f t="shared" si="12"/>
        <v>17207.871999260242</v>
      </c>
      <c r="V151" s="23">
        <f t="array" aca="1" ref="V151:Z151" ca="1">MMULT(H151:L151,TRANSPOSE(racar))</f>
        <v>-2.7086990077387087E-3</v>
      </c>
      <c r="W151" s="23">
        <f ca="1"/>
        <v>-1.4324206531866662E-3</v>
      </c>
      <c r="X151" s="23">
        <f ca="1"/>
        <v>-3.2479433828686687E-3</v>
      </c>
      <c r="Y151" s="23">
        <f ca="1"/>
        <v>5.5827176288991715E-3</v>
      </c>
      <c r="Z151" s="23">
        <f ca="1"/>
        <v>7.5841164007317682E-3</v>
      </c>
      <c r="AA151" s="6">
        <f t="array" aca="1" ref="AA151" ca="1">SUMPRODUCT($V$9:$Z$9,V151:Z151)</f>
        <v>-29406.195850268075</v>
      </c>
      <c r="AB151" s="6">
        <f t="shared" ca="1" si="13"/>
        <v>-16477.739884896822</v>
      </c>
    </row>
    <row r="152" spans="1:28" ht="13.8">
      <c r="A152" s="4">
        <v>142</v>
      </c>
      <c r="B152" s="120">
        <v>0.58436213991769548</v>
      </c>
      <c r="C152" s="120">
        <v>0.52160000000000006</v>
      </c>
      <c r="D152" s="120">
        <v>0.41399416909620984</v>
      </c>
      <c r="E152" s="120">
        <v>0.91810668670172813</v>
      </c>
      <c r="F152" s="120">
        <v>0.98224852071005919</v>
      </c>
      <c r="H152" s="142">
        <v>0.2130656969476136</v>
      </c>
      <c r="I152" s="142">
        <v>5.4169651204892477E-2</v>
      </c>
      <c r="J152" s="142">
        <v>-0.21728231535055487</v>
      </c>
      <c r="K152" s="142">
        <v>1.3924484996091469</v>
      </c>
      <c r="L152" s="142">
        <v>2.102574755575267</v>
      </c>
      <c r="M152" s="141">
        <f t="array" ref="M152:Q152">MMULT(H152:L152,TRANSPOSE(chol))</f>
        <v>1.2554229867668728E-3</v>
      </c>
      <c r="N152" s="141">
        <v>8.1079849186682694E-4</v>
      </c>
      <c r="O152" s="141">
        <v>-1.0914000341492097E-3</v>
      </c>
      <c r="P152" s="141">
        <v>7.0455604670723385E-3</v>
      </c>
      <c r="Q152" s="141">
        <v>1.4498940836592155E-2</v>
      </c>
      <c r="R152" s="6">
        <f t="shared" si="10"/>
        <v>-49055.065790680121</v>
      </c>
      <c r="S152" s="6">
        <f t="shared" si="11"/>
        <v>-48088.65314621797</v>
      </c>
      <c r="T152" s="6">
        <f t="shared" si="12"/>
        <v>48088.65314621797</v>
      </c>
      <c r="V152" s="23">
        <f t="array" aca="1" ref="V152:Z152" ca="1">MMULT(H152:L152,TRANSPOSE(racar))</f>
        <v>4.1328864699324772E-3</v>
      </c>
      <c r="W152" s="23">
        <f ca="1"/>
        <v>3.9004181314451873E-3</v>
      </c>
      <c r="X152" s="23">
        <f ca="1"/>
        <v>6.1131196895235316E-4</v>
      </c>
      <c r="Y152" s="23">
        <f ca="1"/>
        <v>9.508791364774484E-3</v>
      </c>
      <c r="Z152" s="23">
        <f ca="1"/>
        <v>1.5052217501176366E-2</v>
      </c>
      <c r="AA152" s="6">
        <f t="array" aca="1" ref="AA152" ca="1">SUMPRODUCT($V$9:$Z$9,V152:Z152)</f>
        <v>-39255.381845702315</v>
      </c>
      <c r="AB152" s="6">
        <f t="shared" ca="1" si="13"/>
        <v>-39888.766708451505</v>
      </c>
    </row>
    <row r="153" spans="1:28" ht="13.8">
      <c r="A153" s="4">
        <v>143</v>
      </c>
      <c r="B153" s="120">
        <v>0.91769547325102874</v>
      </c>
      <c r="C153" s="120">
        <v>0.72160000000000013</v>
      </c>
      <c r="D153" s="120">
        <v>0.55685131195335269</v>
      </c>
      <c r="E153" s="120">
        <v>1.7280240420736288E-2</v>
      </c>
      <c r="F153" s="120">
        <v>6.5088757396449717E-2</v>
      </c>
      <c r="H153" s="142">
        <v>1.3897360172163753</v>
      </c>
      <c r="I153" s="142">
        <v>0.58760120803653482</v>
      </c>
      <c r="J153" s="142">
        <v>0.14299088986364134</v>
      </c>
      <c r="K153" s="142">
        <v>-2.1134709270515706</v>
      </c>
      <c r="L153" s="142">
        <v>-1.5134022462094858</v>
      </c>
      <c r="M153" s="141">
        <f t="array" ref="M153:Q153">MMULT(H153:L153,TRANSPOSE(chol))</f>
        <v>8.188584866292441E-3</v>
      </c>
      <c r="N153" s="141">
        <v>6.6301828282278839E-3</v>
      </c>
      <c r="O153" s="141">
        <v>2.9720785420203032E-3</v>
      </c>
      <c r="P153" s="141">
        <v>-8.4581705393612025E-3</v>
      </c>
      <c r="Q153" s="141">
        <v>-7.0500019004867236E-3</v>
      </c>
      <c r="R153" s="6">
        <f t="shared" si="10"/>
        <v>11406.107347551882</v>
      </c>
      <c r="S153" s="6">
        <f t="shared" si="11"/>
        <v>369.79547638057556</v>
      </c>
      <c r="T153" s="6">
        <f t="shared" si="12"/>
        <v>-369.79547638057556</v>
      </c>
      <c r="V153" s="23">
        <f t="array" aca="1" ref="V153:Z153" ca="1">MMULT(H153:L153,TRANSPOSE(racar))</f>
        <v>6.1461659690769709E-3</v>
      </c>
      <c r="W153" s="23">
        <f ca="1"/>
        <v>1.6109567473006983E-3</v>
      </c>
      <c r="X153" s="23">
        <f ca="1"/>
        <v>9.1323701207634634E-5</v>
      </c>
      <c r="Y153" s="23">
        <f ca="1"/>
        <v>-1.170789235676699E-2</v>
      </c>
      <c r="Z153" s="23">
        <f ca="1"/>
        <v>-9.4303482547768679E-3</v>
      </c>
      <c r="AA153" s="6">
        <f t="array" aca="1" ref="AA153" ca="1">SUMPRODUCT($V$9:$Z$9,V153:Z153)</f>
        <v>18927.389943199938</v>
      </c>
      <c r="AB153" s="6">
        <f t="shared" ca="1" si="13"/>
        <v>-1306.7774241560182</v>
      </c>
    </row>
    <row r="154" spans="1:28" ht="13.8">
      <c r="A154" s="4">
        <v>144</v>
      </c>
      <c r="B154" s="120">
        <v>6.5843621399176946E-2</v>
      </c>
      <c r="C154" s="120">
        <v>0.92160000000000009</v>
      </c>
      <c r="D154" s="120">
        <v>0.69970845481049559</v>
      </c>
      <c r="E154" s="120">
        <v>0.10818933132982721</v>
      </c>
      <c r="F154" s="120">
        <v>0.14201183431952663</v>
      </c>
      <c r="H154" s="142">
        <v>-1.5074816542956435</v>
      </c>
      <c r="I154" s="142">
        <v>1.4159163408265718</v>
      </c>
      <c r="J154" s="142">
        <v>0.52356218272404054</v>
      </c>
      <c r="K154" s="142">
        <v>-1.2362149833685603</v>
      </c>
      <c r="L154" s="142">
        <v>-1.0713242302209931</v>
      </c>
      <c r="M154" s="141">
        <f t="array" ref="M154:Q154">MMULT(H154:L154,TRANSPOSE(chol))</f>
        <v>-8.8823642099338899E-3</v>
      </c>
      <c r="N154" s="141">
        <v>4.567289684503463E-3</v>
      </c>
      <c r="O154" s="141">
        <v>1.807594980818191E-3</v>
      </c>
      <c r="P154" s="141">
        <v>-4.7999138200625398E-3</v>
      </c>
      <c r="Q154" s="141">
        <v>-9.9185113592600502E-3</v>
      </c>
      <c r="R154" s="6">
        <f t="shared" si="10"/>
        <v>-26587.092157762643</v>
      </c>
      <c r="S154" s="6">
        <f t="shared" si="11"/>
        <v>32987.51262407274</v>
      </c>
      <c r="T154" s="6">
        <f t="shared" si="12"/>
        <v>-32987.51262407274</v>
      </c>
      <c r="V154" s="23">
        <f t="array" aca="1" ref="V154:Z154" ca="1">MMULT(H154:L154,TRANSPOSE(racar))</f>
        <v>-8.3179298928135886E-3</v>
      </c>
      <c r="W154" s="23">
        <f ca="1"/>
        <v>4.7981120645799371E-3</v>
      </c>
      <c r="X154" s="23">
        <f ca="1"/>
        <v>1.805242538427892E-3</v>
      </c>
      <c r="Y154" s="23">
        <f ca="1"/>
        <v>-6.4308916909480741E-3</v>
      </c>
      <c r="Z154" s="23">
        <f ca="1"/>
        <v>-8.2798265975051449E-3</v>
      </c>
      <c r="AA154" s="6">
        <f t="array" aca="1" ref="AA154" ca="1">SUMPRODUCT($V$9:$Z$9,V154:Z154)</f>
        <v>-41709.971786429909</v>
      </c>
      <c r="AB154" s="6">
        <f t="shared" ca="1" si="13"/>
        <v>16452.484392306636</v>
      </c>
    </row>
    <row r="155" spans="1:28" ht="13.8">
      <c r="A155" s="4">
        <v>145</v>
      </c>
      <c r="B155" s="120">
        <v>0.39917695473251025</v>
      </c>
      <c r="C155" s="120">
        <v>0.16159999999999999</v>
      </c>
      <c r="D155" s="120">
        <v>0.84256559766763839</v>
      </c>
      <c r="E155" s="120">
        <v>0.1990984222389181</v>
      </c>
      <c r="F155" s="120">
        <v>0.21893491124260356</v>
      </c>
      <c r="H155" s="142">
        <v>-0.25547803101842909</v>
      </c>
      <c r="I155" s="142">
        <v>-0.98790331865374337</v>
      </c>
      <c r="J155" s="142">
        <v>1.005058244546762</v>
      </c>
      <c r="K155" s="142">
        <v>-0.84484596971101222</v>
      </c>
      <c r="L155" s="142">
        <v>-0.77579536266055593</v>
      </c>
      <c r="M155" s="141">
        <f t="array" ref="M155:Q155">MMULT(H155:L155,TRANSPOSE(chol))</f>
        <v>-1.5053244015780474E-3</v>
      </c>
      <c r="N155" s="141">
        <v>-6.2579127426133935E-3</v>
      </c>
      <c r="O155" s="141">
        <v>5.7833480556481456E-3</v>
      </c>
      <c r="P155" s="141">
        <v>-5.3359328286858073E-3</v>
      </c>
      <c r="Q155" s="141">
        <v>-7.1968084413809403E-3</v>
      </c>
      <c r="R155" s="6">
        <f t="shared" si="10"/>
        <v>54135.646377040975</v>
      </c>
      <c r="S155" s="6">
        <f t="shared" si="11"/>
        <v>15461.033422383876</v>
      </c>
      <c r="T155" s="6">
        <f t="shared" si="12"/>
        <v>-15461.033422383876</v>
      </c>
      <c r="V155" s="23">
        <f t="array" aca="1" ref="V155:Z155" ca="1">MMULT(H155:L155,TRANSPOSE(racar))</f>
        <v>-3.0845646117611111E-3</v>
      </c>
      <c r="W155" s="23">
        <f ca="1"/>
        <v>-7.3933313246925146E-3</v>
      </c>
      <c r="X155" s="23">
        <f ca="1"/>
        <v>5.2925771319203268E-3</v>
      </c>
      <c r="Y155" s="23">
        <f ca="1"/>
        <v>-5.6892654930854897E-3</v>
      </c>
      <c r="Z155" s="23">
        <f ca="1"/>
        <v>-6.5994783007315601E-3</v>
      </c>
      <c r="AA155" s="6">
        <f t="array" aca="1" ref="AA155" ca="1">SUMPRODUCT($V$9:$Z$9,V155:Z155)</f>
        <v>46553.392663533203</v>
      </c>
      <c r="AB155" s="6">
        <f t="shared" ca="1" si="13"/>
        <v>10536.678588867275</v>
      </c>
    </row>
    <row r="156" spans="1:28" ht="13.8">
      <c r="A156" s="4">
        <v>146</v>
      </c>
      <c r="B156" s="120">
        <v>0.73251028806584362</v>
      </c>
      <c r="C156" s="120">
        <v>0.36159999999999998</v>
      </c>
      <c r="D156" s="120">
        <v>0.98542274052478129</v>
      </c>
      <c r="E156" s="120">
        <v>0.29000751314800899</v>
      </c>
      <c r="F156" s="120">
        <v>0.29585798816568049</v>
      </c>
      <c r="H156" s="142">
        <v>0.62042286320517759</v>
      </c>
      <c r="I156" s="142">
        <v>-0.35418532586549883</v>
      </c>
      <c r="J156" s="142">
        <v>2.1813908618883411</v>
      </c>
      <c r="K156" s="142">
        <v>-0.55336277093412822</v>
      </c>
      <c r="L156" s="142">
        <v>-0.53635101913817373</v>
      </c>
      <c r="M156" s="141">
        <f t="array" ref="M156:Q156">MMULT(H156:L156,TRANSPOSE(chol))</f>
        <v>3.6556476952505656E-3</v>
      </c>
      <c r="N156" s="141">
        <v>-5.7080880124475253E-4</v>
      </c>
      <c r="O156" s="141">
        <v>1.4714625850143808E-2</v>
      </c>
      <c r="P156" s="141">
        <v>-1.5428296654558507E-3</v>
      </c>
      <c r="Q156" s="141">
        <v>-8.2178796390929921E-4</v>
      </c>
      <c r="R156" s="6">
        <f t="shared" si="10"/>
        <v>52364.819833693327</v>
      </c>
      <c r="S156" s="6">
        <f t="shared" si="11"/>
        <v>-2503.604838706101</v>
      </c>
      <c r="T156" s="6">
        <f t="shared" si="12"/>
        <v>2503.604838706101</v>
      </c>
      <c r="V156" s="23">
        <f t="array" aca="1" ref="V156:Z156" ca="1">MMULT(H156:L156,TRANSPOSE(racar))</f>
        <v>3.5159868799463142E-3</v>
      </c>
      <c r="W156" s="23">
        <f ca="1"/>
        <v>-1.8841276315866681E-3</v>
      </c>
      <c r="X156" s="23">
        <f ca="1"/>
        <v>1.3851482426886556E-2</v>
      </c>
      <c r="Y156" s="23">
        <f ca="1"/>
        <v>-2.8185690278742064E-3</v>
      </c>
      <c r="Z156" s="23">
        <f ca="1"/>
        <v>-2.1552555321546216E-3</v>
      </c>
      <c r="AA156" s="6">
        <f t="array" aca="1" ref="AA156" ca="1">SUMPRODUCT($V$9:$Z$9,V156:Z156)</f>
        <v>57872.103672401252</v>
      </c>
      <c r="AB156" s="6">
        <f t="shared" ca="1" si="13"/>
        <v>-951.6538448416195</v>
      </c>
    </row>
    <row r="157" spans="1:28" ht="13.8">
      <c r="A157" s="4">
        <v>147</v>
      </c>
      <c r="B157" s="120">
        <v>0.17695473251028807</v>
      </c>
      <c r="C157" s="120">
        <v>0.5616000000000001</v>
      </c>
      <c r="D157" s="120">
        <v>8.7463556851311956E-3</v>
      </c>
      <c r="E157" s="120">
        <v>0.38091660405709993</v>
      </c>
      <c r="F157" s="120">
        <v>0.37278106508875741</v>
      </c>
      <c r="H157" s="142">
        <v>-0.92703287624656816</v>
      </c>
      <c r="I157" s="142">
        <v>0.15502704021375602</v>
      </c>
      <c r="J157" s="142">
        <v>-2.3761845493623381</v>
      </c>
      <c r="K157" s="142">
        <v>-0.30307434084966417</v>
      </c>
      <c r="L157" s="142">
        <v>-0.32449655475937389</v>
      </c>
      <c r="M157" s="141">
        <f t="array" ref="M157:Q157">MMULT(H157:L157,TRANSPOSE(chol))</f>
        <v>-5.4622513102834157E-3</v>
      </c>
      <c r="N157" s="141">
        <v>-1.290106568881017E-3</v>
      </c>
      <c r="O157" s="141">
        <v>-1.6440949383463129E-2</v>
      </c>
      <c r="P157" s="141">
        <v>-3.3749244079698229E-3</v>
      </c>
      <c r="Q157" s="141">
        <v>-6.8074294693668217E-3</v>
      </c>
      <c r="R157" s="6">
        <f t="shared" si="10"/>
        <v>-35573.637906901815</v>
      </c>
      <c r="S157" s="6">
        <f t="shared" si="11"/>
        <v>22272.054111287176</v>
      </c>
      <c r="T157" s="6">
        <f t="shared" si="12"/>
        <v>-22272.054111287176</v>
      </c>
      <c r="V157" s="23">
        <f t="array" aca="1" ref="V157:Z157" ca="1">MMULT(H157:L157,TRANSPOSE(racar))</f>
        <v>-6.834413960466558E-3</v>
      </c>
      <c r="W157" s="23">
        <f ca="1"/>
        <v>-1.3102839246953559E-3</v>
      </c>
      <c r="X157" s="23">
        <f ca="1"/>
        <v>-1.621840142085856E-2</v>
      </c>
      <c r="Y157" s="23">
        <f ca="1"/>
        <v>-2.8214274414935171E-3</v>
      </c>
      <c r="Z157" s="23">
        <f ca="1"/>
        <v>-5.0003584337349923E-3</v>
      </c>
      <c r="AA157" s="6">
        <f t="array" aca="1" ref="AA157" ca="1">SUMPRODUCT($V$9:$Z$9,V157:Z157)</f>
        <v>-48709.577830828974</v>
      </c>
      <c r="AB157" s="6">
        <f t="shared" ca="1" si="13"/>
        <v>14794.022528863423</v>
      </c>
    </row>
    <row r="158" spans="1:28" ht="13.8">
      <c r="A158" s="4">
        <v>148</v>
      </c>
      <c r="B158" s="120">
        <v>0.51028806584362141</v>
      </c>
      <c r="C158" s="120">
        <v>0.76160000000000017</v>
      </c>
      <c r="D158" s="120">
        <v>0.15160349854227403</v>
      </c>
      <c r="E158" s="120">
        <v>0.47182569496619087</v>
      </c>
      <c r="F158" s="120">
        <v>0.44970414201183434</v>
      </c>
      <c r="H158" s="142">
        <v>2.5791215779042084E-2</v>
      </c>
      <c r="I158" s="142">
        <v>0.71145875631351196</v>
      </c>
      <c r="J158" s="142">
        <v>-1.0295804486501157</v>
      </c>
      <c r="K158" s="142">
        <v>-7.0681317734153537E-2</v>
      </c>
      <c r="L158" s="142">
        <v>-0.12640886647301733</v>
      </c>
      <c r="M158" s="141">
        <f t="array" ref="M158:Q158">MMULT(H158:L158,TRANSPOSE(chol))</f>
        <v>1.5196667323522708E-4</v>
      </c>
      <c r="N158" s="141">
        <v>4.1351016139806558E-3</v>
      </c>
      <c r="O158" s="141">
        <v>-6.339279611277583E-3</v>
      </c>
      <c r="P158" s="141">
        <v>1.6355884529690811E-4</v>
      </c>
      <c r="Q158" s="141">
        <v>-5.1630524657195393E-4</v>
      </c>
      <c r="R158" s="6">
        <f t="shared" si="10"/>
        <v>-31836.780970876771</v>
      </c>
      <c r="S158" s="6">
        <f t="shared" si="11"/>
        <v>3607.7242167691438</v>
      </c>
      <c r="T158" s="6">
        <f t="shared" si="12"/>
        <v>-3607.7242167691438</v>
      </c>
      <c r="V158" s="23">
        <f t="array" aca="1" ref="V158:Z158" ca="1">MMULT(H158:L158,TRANSPOSE(racar))</f>
        <v>1.4638811274976461E-4</v>
      </c>
      <c r="W158" s="23">
        <f ca="1"/>
        <v>3.7742339310468075E-3</v>
      </c>
      <c r="X158" s="23">
        <f ca="1"/>
        <v>-6.5818093938982587E-3</v>
      </c>
      <c r="Y158" s="23">
        <f ca="1"/>
        <v>-2.8704576758337673E-4</v>
      </c>
      <c r="Z158" s="23">
        <f ca="1"/>
        <v>-7.5559609005573184E-4</v>
      </c>
      <c r="AA158" s="6">
        <f t="array" aca="1" ref="AA158" ca="1">SUMPRODUCT($V$9:$Z$9,V158:Z158)</f>
        <v>-31347.590111810579</v>
      </c>
      <c r="AB158" s="6">
        <f t="shared" ca="1" si="13"/>
        <v>2872.5038996775506</v>
      </c>
    </row>
    <row r="159" spans="1:28" ht="13.8">
      <c r="A159" s="4">
        <v>149</v>
      </c>
      <c r="B159" s="120">
        <v>0.84362139917695456</v>
      </c>
      <c r="C159" s="120">
        <v>0.96160000000000012</v>
      </c>
      <c r="D159" s="120">
        <v>0.29446064139941691</v>
      </c>
      <c r="E159" s="120">
        <v>0.5627347858752817</v>
      </c>
      <c r="F159" s="120">
        <v>0.52662721893491127</v>
      </c>
      <c r="H159" s="142">
        <v>1.0094534791533523</v>
      </c>
      <c r="I159" s="142">
        <v>1.7695628028354462</v>
      </c>
      <c r="J159" s="142">
        <v>-0.54039989126538801</v>
      </c>
      <c r="K159" s="142">
        <v>0.15790656068443681</v>
      </c>
      <c r="L159" s="142">
        <v>6.6794173243109475E-2</v>
      </c>
      <c r="M159" s="141">
        <f t="array" ref="M159:Q159">MMULT(H159:L159,TRANSPOSE(chol))</f>
        <v>5.9478889373379574E-3</v>
      </c>
      <c r="N159" s="141">
        <v>1.2505826369043509E-2</v>
      </c>
      <c r="O159" s="141">
        <v>-1.5342496580550238E-3</v>
      </c>
      <c r="P159" s="141">
        <v>3.9786382674790056E-3</v>
      </c>
      <c r="Q159" s="141">
        <v>5.8786204107934984E-3</v>
      </c>
      <c r="R159" s="6">
        <f t="shared" si="10"/>
        <v>-54189.801162175383</v>
      </c>
      <c r="S159" s="6">
        <f t="shared" si="11"/>
        <v>-14366.668777631348</v>
      </c>
      <c r="T159" s="6">
        <f t="shared" si="12"/>
        <v>14366.668777631348</v>
      </c>
      <c r="V159" s="23">
        <f t="array" aca="1" ref="V159:Z159" ca="1">MMULT(H159:L159,TRANSPOSE(racar))</f>
        <v>7.3474592978987627E-3</v>
      </c>
      <c r="W159" s="23">
        <f ca="1"/>
        <v>1.162572734737804E-2</v>
      </c>
      <c r="X159" s="23">
        <f ca="1"/>
        <v>-2.3604265111856538E-3</v>
      </c>
      <c r="Y159" s="23">
        <f ca="1"/>
        <v>2.3304122209593693E-3</v>
      </c>
      <c r="Z159" s="23">
        <f ca="1"/>
        <v>3.4707105754740028E-3</v>
      </c>
      <c r="AA159" s="6">
        <f t="array" aca="1" ref="AA159" ca="1">SUMPRODUCT($V$9:$Z$9,V159:Z159)</f>
        <v>-39484.57627533577</v>
      </c>
      <c r="AB159" s="6">
        <f t="shared" ca="1" si="13"/>
        <v>-8566.8799370427605</v>
      </c>
    </row>
    <row r="160" spans="1:28" ht="13.8">
      <c r="A160" s="4">
        <v>150</v>
      </c>
      <c r="B160" s="120">
        <v>0.28806584362139914</v>
      </c>
      <c r="C160" s="120">
        <v>9.6000000000000009E-3</v>
      </c>
      <c r="D160" s="120">
        <v>0.43731778425655976</v>
      </c>
      <c r="E160" s="120">
        <v>0.65364387678437275</v>
      </c>
      <c r="F160" s="120">
        <v>0.60355029585798825</v>
      </c>
      <c r="H160" s="142">
        <v>-0.55904400656973274</v>
      </c>
      <c r="I160" s="142">
        <v>-2.3416249101327371</v>
      </c>
      <c r="J160" s="142">
        <v>-0.15777313517164954</v>
      </c>
      <c r="K160" s="142">
        <v>0.39517702590311793</v>
      </c>
      <c r="L160" s="142">
        <v>0.26254744980218603</v>
      </c>
      <c r="M160" s="141">
        <f t="array" ref="M160:Q160">MMULT(H160:L160,TRANSPOSE(chol))</f>
        <v>-3.2939919776689983E-3</v>
      </c>
      <c r="N160" s="141">
        <v>-1.4723834978969959E-2</v>
      </c>
      <c r="O160" s="141">
        <v>-2.5318194116654277E-3</v>
      </c>
      <c r="P160" s="141">
        <v>-2.1803462897813618E-3</v>
      </c>
      <c r="Q160" s="141">
        <v>-3.2050461402657873E-3</v>
      </c>
      <c r="R160" s="6">
        <f t="shared" si="10"/>
        <v>61296.135889015539</v>
      </c>
      <c r="S160" s="6">
        <f t="shared" si="11"/>
        <v>7781.6466958598576</v>
      </c>
      <c r="T160" s="6">
        <f t="shared" si="12"/>
        <v>-7781.6466958598576</v>
      </c>
      <c r="V160" s="23">
        <f t="array" aca="1" ref="V160:Z160" ca="1">MMULT(H160:L160,TRANSPOSE(racar))</f>
        <v>-5.2720922463174707E-3</v>
      </c>
      <c r="W160" s="23">
        <f ca="1"/>
        <v>-1.3932499359871949E-2</v>
      </c>
      <c r="X160" s="23">
        <f ca="1"/>
        <v>-1.6641454741690965E-3</v>
      </c>
      <c r="Y160" s="23">
        <f ca="1"/>
        <v>2.154964492661858E-4</v>
      </c>
      <c r="Z160" s="23">
        <f ca="1"/>
        <v>-1.2433752976793062E-3</v>
      </c>
      <c r="AA160" s="6">
        <f t="array" aca="1" ref="AA160" ca="1">SUMPRODUCT($V$9:$Z$9,V160:Z160)</f>
        <v>50377.814012692426</v>
      </c>
      <c r="AB160" s="6">
        <f t="shared" ca="1" si="13"/>
        <v>7872.4067355326524</v>
      </c>
    </row>
    <row r="161" spans="1:28" ht="13.8">
      <c r="A161" s="4">
        <v>151</v>
      </c>
      <c r="B161" s="120">
        <v>0.62139917695473246</v>
      </c>
      <c r="C161" s="120">
        <v>0.20960000000000001</v>
      </c>
      <c r="D161" s="120">
        <v>0.58017492711370255</v>
      </c>
      <c r="E161" s="120">
        <v>0.74455296769346357</v>
      </c>
      <c r="F161" s="120">
        <v>0.68047337278106512</v>
      </c>
      <c r="H161" s="142">
        <v>0.30915759895423178</v>
      </c>
      <c r="I161" s="142">
        <v>-0.80780994363498926</v>
      </c>
      <c r="J161" s="142">
        <v>0.20234100468913407</v>
      </c>
      <c r="K161" s="142">
        <v>0.65744618262110099</v>
      </c>
      <c r="L161" s="142">
        <v>0.46902291827914094</v>
      </c>
      <c r="M161" s="141">
        <f t="array" ref="M161:Q161">MMULT(H161:L161,TRANSPOSE(chol))</f>
        <v>1.8216144683122059E-3</v>
      </c>
      <c r="N161" s="141">
        <v>-3.8999841158109936E-3</v>
      </c>
      <c r="O161" s="141">
        <v>1.4467899728324194E-3</v>
      </c>
      <c r="P161" s="141">
        <v>2.3748049865676447E-3</v>
      </c>
      <c r="Q161" s="141">
        <v>3.607439978478566E-3</v>
      </c>
      <c r="R161" s="6">
        <f t="shared" si="10"/>
        <v>22475.134856787598</v>
      </c>
      <c r="S161" s="6">
        <f t="shared" si="11"/>
        <v>-9121.2012820165182</v>
      </c>
      <c r="T161" s="6">
        <f t="shared" si="12"/>
        <v>9121.2012820165182</v>
      </c>
      <c r="V161" s="23">
        <f t="array" aca="1" ref="V161:Z161" ca="1">MMULT(H161:L161,TRANSPOSE(racar))</f>
        <v>1.7318844150089737E-3</v>
      </c>
      <c r="W161" s="23">
        <f ca="1"/>
        <v>-3.3695666041129216E-3</v>
      </c>
      <c r="X161" s="23">
        <f ca="1"/>
        <v>1.8084307397975786E-3</v>
      </c>
      <c r="Y161" s="23">
        <f ca="1"/>
        <v>3.345769850556833E-3</v>
      </c>
      <c r="Z161" s="23">
        <f ca="1"/>
        <v>3.3813849551259443E-3</v>
      </c>
      <c r="AA161" s="6">
        <f t="array" aca="1" ref="AA161" ca="1">SUMPRODUCT($V$9:$Z$9,V161:Z161)</f>
        <v>25931.039376438115</v>
      </c>
      <c r="AB161" s="6">
        <f t="shared" ca="1" si="13"/>
        <v>-3428.8517911554718</v>
      </c>
    </row>
    <row r="162" spans="1:28" ht="13.8">
      <c r="A162" s="4">
        <v>152</v>
      </c>
      <c r="B162" s="120">
        <v>0.95473251028806572</v>
      </c>
      <c r="C162" s="120">
        <v>0.40960000000000002</v>
      </c>
      <c r="D162" s="120">
        <v>0.72303206997084535</v>
      </c>
      <c r="E162" s="120">
        <v>0.83546205860255462</v>
      </c>
      <c r="F162" s="120">
        <v>0.75739644970414199</v>
      </c>
      <c r="H162" s="142">
        <v>1.6925824212912828</v>
      </c>
      <c r="I162" s="142">
        <v>-0.22857404451261595</v>
      </c>
      <c r="J162" s="142">
        <v>0.59187266417695994</v>
      </c>
      <c r="K162" s="142">
        <v>0.97597695843965226</v>
      </c>
      <c r="L162" s="142">
        <v>0.69795217954880073</v>
      </c>
      <c r="M162" s="141">
        <f t="array" ref="M162:Q162">MMULT(H162:L162,TRANSPOSE(chol))</f>
        <v>9.9730125924918731E-3</v>
      </c>
      <c r="N162" s="141">
        <v>2.6674634435890267E-3</v>
      </c>
      <c r="O162" s="141">
        <v>5.989987847795775E-3</v>
      </c>
      <c r="P162" s="141">
        <v>6.1423415103006845E-3</v>
      </c>
      <c r="Q162" s="141">
        <v>1.0718197909988431E-2</v>
      </c>
      <c r="R162" s="6">
        <f t="shared" si="10"/>
        <v>15261.66678751025</v>
      </c>
      <c r="S162" s="6">
        <f t="shared" si="11"/>
        <v>-31277.934716687087</v>
      </c>
      <c r="T162" s="6">
        <f t="shared" si="12"/>
        <v>31277.934716687087</v>
      </c>
      <c r="V162" s="23">
        <f t="array" aca="1" ref="V162:Z162" ca="1">MMULT(H162:L162,TRANSPOSE(racar))</f>
        <v>1.0684399345130298E-2</v>
      </c>
      <c r="W162" s="23">
        <f ca="1"/>
        <v>2.1419502010825283E-3</v>
      </c>
      <c r="X162" s="23">
        <f ca="1"/>
        <v>5.5269029467401838E-3</v>
      </c>
      <c r="Y162" s="23">
        <f ca="1"/>
        <v>6.1009500109242155E-3</v>
      </c>
      <c r="Z162" s="23">
        <f ca="1"/>
        <v>7.8783199593086221E-3</v>
      </c>
      <c r="AA162" s="6">
        <f t="array" aca="1" ref="AA162" ca="1">SUMPRODUCT($V$9:$Z$9,V162:Z162)</f>
        <v>35621.952462053174</v>
      </c>
      <c r="AB162" s="6">
        <f t="shared" ca="1" si="13"/>
        <v>-15737.411844987713</v>
      </c>
    </row>
    <row r="163" spans="1:28" ht="13.8">
      <c r="A163" s="4">
        <v>153</v>
      </c>
      <c r="B163" s="120">
        <v>0.10288065843621398</v>
      </c>
      <c r="C163" s="120">
        <v>0.60960000000000014</v>
      </c>
      <c r="D163" s="120">
        <v>0.86588921282798825</v>
      </c>
      <c r="E163" s="120">
        <v>0.92637114951164545</v>
      </c>
      <c r="F163" s="120">
        <v>0.83431952662721898</v>
      </c>
      <c r="H163" s="142">
        <v>-1.2653069479957095</v>
      </c>
      <c r="I163" s="142">
        <v>0.27827664881735442</v>
      </c>
      <c r="J163" s="142">
        <v>1.1071673653323932</v>
      </c>
      <c r="K163" s="142">
        <v>1.4492861009413933</v>
      </c>
      <c r="L163" s="142">
        <v>0.97137625838151287</v>
      </c>
      <c r="M163" s="141">
        <f t="array" ref="M163:Q163">MMULT(H163:L163,TRANSPOSE(chol))</f>
        <v>-7.4554254888820181E-3</v>
      </c>
      <c r="N163" s="141">
        <v>-1.3789896633867806E-3</v>
      </c>
      <c r="O163" s="141">
        <v>5.503137024270347E-3</v>
      </c>
      <c r="P163" s="141">
        <v>7.3262840997699117E-3</v>
      </c>
      <c r="Q163" s="141">
        <v>5.6213164483782463E-3</v>
      </c>
      <c r="R163" s="6">
        <f t="shared" si="10"/>
        <v>-11661.404908661803</v>
      </c>
      <c r="S163" s="6">
        <f t="shared" si="11"/>
        <v>2367.4020264520368</v>
      </c>
      <c r="T163" s="6">
        <f t="shared" si="12"/>
        <v>-2367.4020264520368</v>
      </c>
      <c r="V163" s="23">
        <f t="array" aca="1" ref="V163:Z163" ca="1">MMULT(H163:L163,TRANSPOSE(racar))</f>
        <v>-4.6769018752811694E-3</v>
      </c>
      <c r="W163" s="23">
        <f ca="1"/>
        <v>2.8768892943283227E-3</v>
      </c>
      <c r="X163" s="23">
        <f ca="1"/>
        <v>7.7347532161673163E-3</v>
      </c>
      <c r="Y163" s="23">
        <f ca="1"/>
        <v>8.9001813213875E-3</v>
      </c>
      <c r="Z163" s="23">
        <f ca="1"/>
        <v>7.1642656460319401E-3</v>
      </c>
      <c r="AA163" s="6">
        <f t="array" aca="1" ref="AA163" ca="1">SUMPRODUCT($V$9:$Z$9,V163:Z163)</f>
        <v>-16513.800412088272</v>
      </c>
      <c r="AB163" s="6">
        <f t="shared" ca="1" si="13"/>
        <v>1018.6379066913651</v>
      </c>
    </row>
    <row r="164" spans="1:28" ht="13.8">
      <c r="A164" s="4">
        <v>154</v>
      </c>
      <c r="B164" s="120">
        <v>0.43621399176954728</v>
      </c>
      <c r="C164" s="120">
        <v>0.8096000000000001</v>
      </c>
      <c r="D164" s="120">
        <v>2.9154518950437316E-2</v>
      </c>
      <c r="E164" s="120">
        <v>2.5544703230653644E-2</v>
      </c>
      <c r="F164" s="120">
        <v>0.91124260355029596</v>
      </c>
      <c r="H164" s="142">
        <v>-0.16057520684221688</v>
      </c>
      <c r="I164" s="142">
        <v>0.87642321947764312</v>
      </c>
      <c r="J164" s="142">
        <v>-1.8933673225962875</v>
      </c>
      <c r="K164" s="142">
        <v>-1.9507280357731065</v>
      </c>
      <c r="L164" s="142">
        <v>1.34844657364779</v>
      </c>
      <c r="M164" s="141">
        <f t="array" ref="M164:Q164">MMULT(H164:L164,TRANSPOSE(chol))</f>
        <v>-9.4613918928549605E-4</v>
      </c>
      <c r="N164" s="141">
        <v>4.6420058003196528E-3</v>
      </c>
      <c r="O164" s="141">
        <v>-1.2078422881195245E-2</v>
      </c>
      <c r="P164" s="141">
        <v>-9.5845109386707792E-3</v>
      </c>
      <c r="Q164" s="141">
        <v>2.8898149362277586E-3</v>
      </c>
      <c r="R164" s="6">
        <f t="shared" si="10"/>
        <v>-116620.45522666274</v>
      </c>
      <c r="S164" s="6">
        <f t="shared" si="11"/>
        <v>-59836.672209464115</v>
      </c>
      <c r="T164" s="6">
        <f t="shared" si="12"/>
        <v>59836.672209464115</v>
      </c>
      <c r="V164" s="23">
        <f t="array" aca="1" ref="V164:Z164" ca="1">MMULT(H164:L164,TRANSPOSE(racar))</f>
        <v>3.8588864399995235E-4</v>
      </c>
      <c r="W164" s="23">
        <f ca="1"/>
        <v>4.3487705187942975E-3</v>
      </c>
      <c r="X164" s="23">
        <f ca="1"/>
        <v>-1.1964179288237304E-2</v>
      </c>
      <c r="Y164" s="23">
        <f ca="1"/>
        <v>-8.3709373355534585E-3</v>
      </c>
      <c r="Z164" s="23">
        <f ca="1"/>
        <v>5.7472812955454431E-3</v>
      </c>
      <c r="AA164" s="6">
        <f t="array" aca="1" ref="AA164" ca="1">SUMPRODUCT($V$9:$Z$9,V164:Z164)</f>
        <v>-119028.6461574573</v>
      </c>
      <c r="AB164" s="6">
        <f t="shared" ca="1" si="13"/>
        <v>-70114.190102847177</v>
      </c>
    </row>
    <row r="165" spans="1:28" ht="13.8">
      <c r="A165" s="4">
        <v>155</v>
      </c>
      <c r="B165" s="120">
        <v>0.7695473251028806</v>
      </c>
      <c r="C165" s="120">
        <v>4.9599999999999998E-2</v>
      </c>
      <c r="D165" s="120">
        <v>0.17201166180758015</v>
      </c>
      <c r="E165" s="120">
        <v>0.11645379413974456</v>
      </c>
      <c r="F165" s="120">
        <v>0.98816568047337283</v>
      </c>
      <c r="H165" s="142">
        <v>0.73735688113124453</v>
      </c>
      <c r="I165" s="142">
        <v>-1.6487444482130564</v>
      </c>
      <c r="J165" s="142">
        <v>-0.94624561811876995</v>
      </c>
      <c r="K165" s="142">
        <v>-1.1929024278808389</v>
      </c>
      <c r="L165" s="142">
        <v>2.2624658078718456</v>
      </c>
      <c r="M165" s="141">
        <f t="array" ref="M165:Q165">MMULT(H165:L165,TRANSPOSE(chol))</f>
        <v>4.3446448268511916E-3</v>
      </c>
      <c r="N165" s="141">
        <v>-7.7099989286926567E-3</v>
      </c>
      <c r="O165" s="141">
        <v>-5.6283038329197873E-3</v>
      </c>
      <c r="P165" s="141">
        <v>-8.4816728634353796E-3</v>
      </c>
      <c r="Q165" s="141">
        <v>8.8087686089301717E-3</v>
      </c>
      <c r="R165" s="6">
        <f t="shared" si="10"/>
        <v>-42015.583185264455</v>
      </c>
      <c r="S165" s="6">
        <f t="shared" si="11"/>
        <v>-87577.867318684584</v>
      </c>
      <c r="T165" s="6">
        <f t="shared" si="12"/>
        <v>87577.867318684584</v>
      </c>
      <c r="V165" s="23">
        <f t="array" aca="1" ref="V165:Z165" ca="1">MMULT(H165:L165,TRANSPOSE(racar))</f>
        <v>4.6333352412690565E-3</v>
      </c>
      <c r="W165" s="23">
        <f ca="1"/>
        <v>-7.8375141983688858E-3</v>
      </c>
      <c r="X165" s="23">
        <f ca="1"/>
        <v>-5.1426175382618729E-3</v>
      </c>
      <c r="Y165" s="23">
        <f ca="1"/>
        <v>-5.0471376791454883E-3</v>
      </c>
      <c r="Z165" s="23">
        <f ca="1"/>
        <v>1.146121695632085E-2</v>
      </c>
      <c r="AA165" s="6">
        <f t="array" aca="1" ref="AA165" ca="1">SUMPRODUCT($V$9:$Z$9,V165:Z165)</f>
        <v>-37868.182148505366</v>
      </c>
      <c r="AB165" s="6">
        <f t="shared" ca="1" si="13"/>
        <v>-86563.283554345195</v>
      </c>
    </row>
    <row r="166" spans="1:28" ht="13.8">
      <c r="A166" s="4">
        <v>156</v>
      </c>
      <c r="B166" s="120">
        <v>0.2139917695473251</v>
      </c>
      <c r="C166" s="120">
        <v>0.24960000000000002</v>
      </c>
      <c r="D166" s="120">
        <v>0.31486880466472306</v>
      </c>
      <c r="E166" s="120">
        <v>0.20736288504883546</v>
      </c>
      <c r="F166" s="120">
        <v>7.1005917159763315E-2</v>
      </c>
      <c r="H166" s="142">
        <v>-0.79264696260308865</v>
      </c>
      <c r="I166" s="142">
        <v>-0.67574903120863905</v>
      </c>
      <c r="J166" s="142">
        <v>-0.48209619977457263</v>
      </c>
      <c r="K166" s="142">
        <v>-0.81560555710996174</v>
      </c>
      <c r="L166" s="142">
        <v>-1.4683402077741499</v>
      </c>
      <c r="M166" s="141">
        <f t="array" ref="M166:Q166">MMULT(H166:L166,TRANSPOSE(chol))</f>
        <v>-4.670424340937087E-3</v>
      </c>
      <c r="N166" s="141">
        <v>-5.7322204980608717E-3</v>
      </c>
      <c r="O166" s="141">
        <v>-4.377946481991541E-3</v>
      </c>
      <c r="P166" s="141">
        <v>-5.9930871836934522E-3</v>
      </c>
      <c r="Q166" s="141">
        <v>-1.3232350487060516E-2</v>
      </c>
      <c r="R166" s="6">
        <f t="shared" si="10"/>
        <v>43065.798738232908</v>
      </c>
      <c r="S166" s="6">
        <f t="shared" si="11"/>
        <v>45886.12578610667</v>
      </c>
      <c r="T166" s="6">
        <f t="shared" si="12"/>
        <v>-45886.12578610667</v>
      </c>
      <c r="V166" s="23">
        <f t="array" aca="1" ref="V166:Z166" ca="1">MMULT(H166:L166,TRANSPOSE(racar))</f>
        <v>-7.4947339001360785E-3</v>
      </c>
      <c r="W166" s="23">
        <f ca="1"/>
        <v>-7.2353150794351763E-3</v>
      </c>
      <c r="X166" s="23">
        <f ca="1"/>
        <v>-5.0161598066663085E-3</v>
      </c>
      <c r="Y166" s="23">
        <f ca="1"/>
        <v>-6.7179759831491881E-3</v>
      </c>
      <c r="Z166" s="23">
        <f ca="1"/>
        <v>-1.2275528412894823E-2</v>
      </c>
      <c r="AA166" s="6">
        <f t="array" aca="1" ref="AA166" ca="1">SUMPRODUCT($V$9:$Z$9,V166:Z166)</f>
        <v>27595.36444172301</v>
      </c>
      <c r="AB166" s="6">
        <f t="shared" ca="1" si="13"/>
        <v>37271.442291908374</v>
      </c>
    </row>
    <row r="167" spans="1:28" ht="13.8">
      <c r="A167" s="4">
        <v>157</v>
      </c>
      <c r="B167" s="120">
        <v>0.54732510288065839</v>
      </c>
      <c r="C167" s="120">
        <v>0.4496</v>
      </c>
      <c r="D167" s="120">
        <v>0.45772594752186591</v>
      </c>
      <c r="E167" s="120">
        <v>0.29827197595792637</v>
      </c>
      <c r="F167" s="120">
        <v>0.14792899408284024</v>
      </c>
      <c r="H167" s="142">
        <v>0.11890604283714422</v>
      </c>
      <c r="I167" s="142">
        <v>-0.12667201016581167</v>
      </c>
      <c r="J167" s="142">
        <v>-0.10616442636519485</v>
      </c>
      <c r="K167" s="142">
        <v>-0.52937699732834742</v>
      </c>
      <c r="L167" s="142">
        <v>-1.0453570311014122</v>
      </c>
      <c r="M167" s="141">
        <f t="array" ref="M167:Q167">MMULT(H167:L167,TRANSPOSE(chol))</f>
        <v>7.0061667167352663E-4</v>
      </c>
      <c r="N167" s="141">
        <v>-4.460935326192832E-4</v>
      </c>
      <c r="O167" s="141">
        <v>-5.6383538087588752E-4</v>
      </c>
      <c r="P167" s="141">
        <v>-2.8013313399618748E-3</v>
      </c>
      <c r="Q167" s="141">
        <v>-6.5762607000488743E-3</v>
      </c>
      <c r="R167" s="6">
        <f t="shared" si="10"/>
        <v>27741.177898807804</v>
      </c>
      <c r="S167" s="6">
        <f t="shared" si="11"/>
        <v>23614.691862533895</v>
      </c>
      <c r="T167" s="6">
        <f t="shared" si="12"/>
        <v>-23614.691862533895</v>
      </c>
      <c r="V167" s="23">
        <f t="array" aca="1" ref="V167:Z167" ca="1">MMULT(H167:L167,TRANSPOSE(racar))</f>
        <v>-9.8491791404568645E-4</v>
      </c>
      <c r="W167" s="23">
        <f ca="1"/>
        <v>-2.2201098394685368E-3</v>
      </c>
      <c r="X167" s="23">
        <f ca="1"/>
        <v>-1.5387292343338067E-3</v>
      </c>
      <c r="Y167" s="23">
        <f ca="1"/>
        <v>-4.0188006936986726E-3</v>
      </c>
      <c r="Z167" s="23">
        <f ca="1"/>
        <v>-7.2503847248303428E-3</v>
      </c>
      <c r="AA167" s="6">
        <f t="array" aca="1" ref="AA167" ca="1">SUMPRODUCT($V$9:$Z$9,V167:Z167)</f>
        <v>24842.752869030563</v>
      </c>
      <c r="AB167" s="6">
        <f t="shared" ca="1" si="13"/>
        <v>21781.07373325638</v>
      </c>
    </row>
    <row r="168" spans="1:28" ht="13.8">
      <c r="A168" s="4">
        <v>158</v>
      </c>
      <c r="B168" s="120">
        <v>0.88065843621399165</v>
      </c>
      <c r="C168" s="120">
        <v>0.64960000000000018</v>
      </c>
      <c r="D168" s="120">
        <v>0.6005830903790087</v>
      </c>
      <c r="E168" s="120">
        <v>0.38918106686701731</v>
      </c>
      <c r="F168" s="120">
        <v>0.22485207100591717</v>
      </c>
      <c r="H168" s="142">
        <v>1.1782846942580012</v>
      </c>
      <c r="I168" s="142">
        <v>0.38424077431003378</v>
      </c>
      <c r="J168" s="142">
        <v>0.25485664986016465</v>
      </c>
      <c r="K168" s="142">
        <v>-0.2814540932268344</v>
      </c>
      <c r="L168" s="142">
        <v>-0.75590835877876927</v>
      </c>
      <c r="M168" s="141">
        <f t="array" ref="M168:Q168">MMULT(H168:L168,TRANSPOSE(chol))</f>
        <v>6.9426740733904866E-3</v>
      </c>
      <c r="N168" s="141">
        <v>4.9687647964055184E-3</v>
      </c>
      <c r="O168" s="141">
        <v>3.339968901343914E-3</v>
      </c>
      <c r="P168" s="141">
        <v>2.4488104638197505E-4</v>
      </c>
      <c r="Q168" s="141">
        <v>-3.5089473235308099E-4</v>
      </c>
      <c r="R168" s="6">
        <f t="shared" si="10"/>
        <v>17692.900762341993</v>
      </c>
      <c r="S168" s="6">
        <f t="shared" si="11"/>
        <v>3063.420453707301</v>
      </c>
      <c r="T168" s="6">
        <f t="shared" si="12"/>
        <v>-3063.420453707301</v>
      </c>
      <c r="V168" s="23">
        <f t="array" aca="1" ref="V168:Z168" ca="1">MMULT(H168:L168,TRANSPOSE(racar))</f>
        <v>6.1257988334307897E-3</v>
      </c>
      <c r="W168" s="23">
        <f ca="1"/>
        <v>2.5440432918162588E-3</v>
      </c>
      <c r="X168" s="23">
        <f ca="1"/>
        <v>1.8111034168914835E-3</v>
      </c>
      <c r="Y168" s="23">
        <f ca="1"/>
        <v>-1.6786316283198943E-3</v>
      </c>
      <c r="Z168" s="23">
        <f ca="1"/>
        <v>-2.9688601975017045E-3</v>
      </c>
      <c r="AA168" s="6">
        <f t="array" aca="1" ref="AA168" ca="1">SUMPRODUCT($V$9:$Z$9,V168:Z168)</f>
        <v>28290.982023758468</v>
      </c>
      <c r="AB168" s="6">
        <f t="shared" ca="1" si="13"/>
        <v>8767.792608180669</v>
      </c>
    </row>
    <row r="169" spans="1:28" ht="13.8">
      <c r="A169" s="4">
        <v>159</v>
      </c>
      <c r="B169" s="120">
        <v>0.32510288065843618</v>
      </c>
      <c r="C169" s="120">
        <v>0.84960000000000013</v>
      </c>
      <c r="D169" s="120">
        <v>0.74344023323615149</v>
      </c>
      <c r="E169" s="120">
        <v>0.48009015777610825</v>
      </c>
      <c r="F169" s="120">
        <v>0.30177514792899413</v>
      </c>
      <c r="H169" s="142">
        <v>-0.4534763612584406</v>
      </c>
      <c r="I169" s="142">
        <v>1.0347193429110761</v>
      </c>
      <c r="J169" s="142">
        <v>0.65398800506703192</v>
      </c>
      <c r="K169" s="142">
        <v>-4.9927308309033414E-2</v>
      </c>
      <c r="L169" s="142">
        <v>-0.51930180357369971</v>
      </c>
      <c r="M169" s="141">
        <f t="array" ref="M169:Q169">MMULT(H169:L169,TRANSPOSE(chol))</f>
        <v>-2.6719676420706036E-3</v>
      </c>
      <c r="N169" s="141">
        <v>4.860431077707783E-3</v>
      </c>
      <c r="O169" s="141">
        <v>3.9306347751318386E-3</v>
      </c>
      <c r="P169" s="141">
        <v>1.3928493334757705E-3</v>
      </c>
      <c r="Q169" s="141">
        <v>-2.0891464203445717E-3</v>
      </c>
      <c r="R169" s="6">
        <f t="shared" si="10"/>
        <v>-9559.4434706697793</v>
      </c>
      <c r="S169" s="6">
        <f t="shared" si="11"/>
        <v>17941.12224690368</v>
      </c>
      <c r="T169" s="6">
        <f t="shared" si="12"/>
        <v>-17941.12224690368</v>
      </c>
      <c r="V169" s="23">
        <f t="array" aca="1" ref="V169:Z169" ca="1">MMULT(H169:L169,TRANSPOSE(racar))</f>
        <v>-1.7890579265267591E-3</v>
      </c>
      <c r="W169" s="23">
        <f ca="1"/>
        <v>5.252387591849185E-3</v>
      </c>
      <c r="X169" s="23">
        <f ca="1"/>
        <v>3.9230429644866735E-3</v>
      </c>
      <c r="Y169" s="23">
        <f ca="1"/>
        <v>1.6282025547398999E-4</v>
      </c>
      <c r="Z169" s="23">
        <f ca="1"/>
        <v>-2.381638830919242E-3</v>
      </c>
      <c r="AA169" s="6">
        <f t="array" aca="1" ref="AA169" ca="1">SUMPRODUCT($V$9:$Z$9,V169:Z169)</f>
        <v>-11521.441774861369</v>
      </c>
      <c r="AB169" s="6">
        <f t="shared" ca="1" si="13"/>
        <v>13936.247747727055</v>
      </c>
    </row>
    <row r="170" spans="1:28" ht="13.8">
      <c r="A170" s="4">
        <v>160</v>
      </c>
      <c r="B170" s="120">
        <v>0.65843621399176955</v>
      </c>
      <c r="C170" s="120">
        <v>8.9599999999999999E-2</v>
      </c>
      <c r="D170" s="120">
        <v>0.8862973760932944</v>
      </c>
      <c r="E170" s="120">
        <v>0.57099924868519913</v>
      </c>
      <c r="F170" s="120">
        <v>0.37869822485207105</v>
      </c>
      <c r="H170" s="142">
        <v>0.40819901397082364</v>
      </c>
      <c r="I170" s="142">
        <v>-1.3432223089181325</v>
      </c>
      <c r="J170" s="142">
        <v>1.2070698424147888</v>
      </c>
      <c r="K170" s="142">
        <v>0.17891874661803839</v>
      </c>
      <c r="L170" s="142">
        <v>-0.30890150793403076</v>
      </c>
      <c r="M170" s="141">
        <f t="array" ref="M170:Q170">MMULT(H170:L170,TRANSPOSE(chol))</f>
        <v>2.4051850328612161E-3</v>
      </c>
      <c r="N170" s="141">
        <v>-6.7335939488538075E-3</v>
      </c>
      <c r="O170" s="141">
        <v>7.8516662288431651E-3</v>
      </c>
      <c r="P170" s="141">
        <v>-1.675265822054016E-4</v>
      </c>
      <c r="Q170" s="141">
        <v>-1.1777499418502656E-3</v>
      </c>
      <c r="R170" s="6">
        <f t="shared" si="10"/>
        <v>69727.194426914473</v>
      </c>
      <c r="S170" s="6">
        <f t="shared" si="11"/>
        <v>5757.3379631313346</v>
      </c>
      <c r="T170" s="6">
        <f t="shared" si="12"/>
        <v>-5757.3379631313346</v>
      </c>
      <c r="V170" s="23">
        <f t="array" aca="1" ref="V170:Z170" ca="1">MMULT(H170:L170,TRANSPOSE(racar))</f>
        <v>1.1772412933868347E-3</v>
      </c>
      <c r="W170" s="23">
        <f ca="1"/>
        <v>-7.401435650656922E-3</v>
      </c>
      <c r="X170" s="23">
        <f ca="1"/>
        <v>7.5519038504861533E-3</v>
      </c>
      <c r="Y170" s="23">
        <f ca="1"/>
        <v>-4.3225195404811398E-5</v>
      </c>
      <c r="Z170" s="23">
        <f ca="1"/>
        <v>-1.8602698437360518E-3</v>
      </c>
      <c r="AA170" s="6">
        <f t="array" aca="1" ref="AA170" ca="1">SUMPRODUCT($V$9:$Z$9,V170:Z170)</f>
        <v>71114.692083605391</v>
      </c>
      <c r="AB170" s="6">
        <f t="shared" ca="1" si="13"/>
        <v>10106.183387106983</v>
      </c>
    </row>
    <row r="171" spans="1:28" ht="13.8">
      <c r="A171" s="4">
        <v>161</v>
      </c>
      <c r="B171" s="120">
        <v>0.99176954732510281</v>
      </c>
      <c r="C171" s="120">
        <v>0.28960000000000002</v>
      </c>
      <c r="D171" s="120">
        <v>4.9562682215743434E-2</v>
      </c>
      <c r="E171" s="120">
        <v>0.66190833959429007</v>
      </c>
      <c r="F171" s="120">
        <v>0.45562130177514798</v>
      </c>
      <c r="H171" s="142">
        <v>2.3985327292716723</v>
      </c>
      <c r="I171" s="142">
        <v>-0.55455364951948616</v>
      </c>
      <c r="J171" s="142">
        <v>-1.6491087155217394</v>
      </c>
      <c r="K171" s="142">
        <v>0.4176769587774482</v>
      </c>
      <c r="L171" s="142">
        <v>-0.11147132455437221</v>
      </c>
      <c r="M171" s="141">
        <f t="array" ref="M171:Q171">MMULT(H171:L171,TRANSPOSE(chol))</f>
        <v>1.4132604008897305E-2</v>
      </c>
      <c r="N171" s="141">
        <v>2.4591237706890396E-3</v>
      </c>
      <c r="O171" s="141">
        <v>-7.5548063142532578E-3</v>
      </c>
      <c r="P171" s="141">
        <v>2.0796108100151465E-3</v>
      </c>
      <c r="Q171" s="141">
        <v>4.9776358948383174E-3</v>
      </c>
      <c r="R171" s="6">
        <f t="shared" si="10"/>
        <v>16202.347530158233</v>
      </c>
      <c r="S171" s="6">
        <f t="shared" si="11"/>
        <v>-18060.515280097883</v>
      </c>
      <c r="T171" s="6">
        <f t="shared" si="12"/>
        <v>18060.515280097883</v>
      </c>
      <c r="V171" s="23">
        <f t="array" aca="1" ref="V171:Z171" ca="1">MMULT(H171:L171,TRANSPOSE(racar))</f>
        <v>1.1915295399874905E-2</v>
      </c>
      <c r="W171" s="23">
        <f ca="1"/>
        <v>-1.0073349684066812E-3</v>
      </c>
      <c r="X171" s="23">
        <f ca="1"/>
        <v>-9.4586187552351386E-3</v>
      </c>
      <c r="Y171" s="23">
        <f ca="1"/>
        <v>1.3674937534507523E-3</v>
      </c>
      <c r="Z171" s="23">
        <f ca="1"/>
        <v>1.2327437802769512E-3</v>
      </c>
      <c r="AA171" s="6">
        <f t="array" aca="1" ref="AA171" ca="1">SUMPRODUCT($V$9:$Z$9,V171:Z171)</f>
        <v>36546.216316521706</v>
      </c>
      <c r="AB171" s="6">
        <f t="shared" ca="1" si="13"/>
        <v>-574.45603518446933</v>
      </c>
    </row>
    <row r="172" spans="1:28" ht="13.8">
      <c r="A172" s="4">
        <v>162</v>
      </c>
      <c r="B172" s="120">
        <v>8.2304526748971183E-3</v>
      </c>
      <c r="C172" s="120">
        <v>0.48960000000000004</v>
      </c>
      <c r="D172" s="120">
        <v>0.19241982507288627</v>
      </c>
      <c r="E172" s="120">
        <v>0.75281743050338101</v>
      </c>
      <c r="F172" s="120">
        <v>0.53254437869822491</v>
      </c>
      <c r="H172" s="142">
        <v>-2.3985327292716758</v>
      </c>
      <c r="I172" s="142">
        <v>-2.6071887453559192E-2</v>
      </c>
      <c r="J172" s="142">
        <v>-0.86901367670449636</v>
      </c>
      <c r="K172" s="142">
        <v>0.68338255730894781</v>
      </c>
      <c r="L172" s="142">
        <v>8.1667349904972361E-2</v>
      </c>
      <c r="M172" s="141">
        <f t="array" ref="M172:Q172">MMULT(H172:L172,TRANSPOSE(chol))</f>
        <v>-1.4132604008897326E-2</v>
      </c>
      <c r="N172" s="141">
        <v>-5.7843533384060427E-3</v>
      </c>
      <c r="O172" s="141">
        <v>-8.797835774725404E-3</v>
      </c>
      <c r="P172" s="141">
        <v>1.0156398038269616E-3</v>
      </c>
      <c r="Q172" s="141">
        <v>-6.0815988605537477E-3</v>
      </c>
      <c r="R172" s="6">
        <f t="shared" si="10"/>
        <v>-18195.315893495179</v>
      </c>
      <c r="S172" s="6">
        <f t="shared" si="11"/>
        <v>38329.936641050066</v>
      </c>
      <c r="T172" s="6">
        <f t="shared" si="12"/>
        <v>-38329.936641050066</v>
      </c>
      <c r="V172" s="23">
        <f t="array" aca="1" ref="V172:Z172" ca="1">MMULT(H172:L172,TRANSPOSE(racar))</f>
        <v>-1.37536547669878E-2</v>
      </c>
      <c r="W172" s="23">
        <f ca="1"/>
        <v>-2.2596010477744797E-3</v>
      </c>
      <c r="X172" s="23">
        <f ca="1"/>
        <v>-6.6678678580840327E-3</v>
      </c>
      <c r="Y172" s="23">
        <f ca="1"/>
        <v>2.80163640487347E-3</v>
      </c>
      <c r="Z172" s="23">
        <f ca="1"/>
        <v>-2.4329630315813328E-3</v>
      </c>
      <c r="AA172" s="6">
        <f t="array" aca="1" ref="AA172" ca="1">SUMPRODUCT($V$9:$Z$9,V172:Z172)</f>
        <v>-41280.406005337616</v>
      </c>
      <c r="AB172" s="6">
        <f t="shared" ca="1" si="13"/>
        <v>26287.916371152667</v>
      </c>
    </row>
    <row r="173" spans="1:28" ht="13.8">
      <c r="A173" s="4">
        <v>163</v>
      </c>
      <c r="B173" s="120">
        <v>0.34156378600823045</v>
      </c>
      <c r="C173" s="120">
        <v>0.6896000000000001</v>
      </c>
      <c r="D173" s="120">
        <v>0.33527696793002915</v>
      </c>
      <c r="E173" s="120">
        <v>0.84372652141247195</v>
      </c>
      <c r="F173" s="120">
        <v>0.60946745562130189</v>
      </c>
      <c r="H173" s="142">
        <v>-0.40819901397082364</v>
      </c>
      <c r="I173" s="142">
        <v>0.49471685803141974</v>
      </c>
      <c r="J173" s="142">
        <v>-0.4253878854598368</v>
      </c>
      <c r="K173" s="142">
        <v>1.009892164303253</v>
      </c>
      <c r="L173" s="142">
        <v>0.27793130966918245</v>
      </c>
      <c r="M173" s="141">
        <f t="array" ref="M173:Q173">MMULT(H173:L173,TRANSPOSE(chol))</f>
        <v>-2.4051850328612161E-3</v>
      </c>
      <c r="N173" s="141">
        <v>1.8742220576920179E-3</v>
      </c>
      <c r="O173" s="141">
        <v>-3.1139883688619478E-3</v>
      </c>
      <c r="P173" s="141">
        <v>5.2277149731840382E-3</v>
      </c>
      <c r="Q173" s="141">
        <v>2.6038858780668677E-3</v>
      </c>
      <c r="R173" s="6">
        <f t="shared" si="10"/>
        <v>-18503.36104465805</v>
      </c>
      <c r="S173" s="6">
        <f t="shared" si="11"/>
        <v>9483.8338732657267</v>
      </c>
      <c r="T173" s="6">
        <f t="shared" si="12"/>
        <v>-9483.8338732657267</v>
      </c>
      <c r="V173" s="23">
        <f t="array" aca="1" ref="V173:Z173" ca="1">MMULT(H173:L173,TRANSPOSE(racar))</f>
        <v>-1.4638194642259811E-3</v>
      </c>
      <c r="W173" s="23">
        <f ca="1"/>
        <v>3.5282503012804963E-3</v>
      </c>
      <c r="X173" s="23">
        <f ca="1"/>
        <v>-2.2984312079565028E-3</v>
      </c>
      <c r="Y173" s="23">
        <f ca="1"/>
        <v>5.6403418453991978E-3</v>
      </c>
      <c r="Z173" s="23">
        <f ca="1"/>
        <v>2.6331172041018369E-3</v>
      </c>
      <c r="AA173" s="6">
        <f t="array" aca="1" ref="AA173" ca="1">SUMPRODUCT($V$9:$Z$9,V173:Z173)</f>
        <v>-18898.951533737334</v>
      </c>
      <c r="AB173" s="6">
        <f t="shared" ca="1" si="13"/>
        <v>11208.880010151031</v>
      </c>
    </row>
    <row r="174" spans="1:28" ht="13.8">
      <c r="A174" s="4">
        <v>164</v>
      </c>
      <c r="B174" s="120">
        <v>0.67489711934156371</v>
      </c>
      <c r="C174" s="120">
        <v>0.88960000000000006</v>
      </c>
      <c r="D174" s="120">
        <v>0.478134110787172</v>
      </c>
      <c r="E174" s="120">
        <v>0.93463561232156289</v>
      </c>
      <c r="F174" s="120">
        <v>0.68639053254437876</v>
      </c>
      <c r="H174" s="142">
        <v>0.45347636125844032</v>
      </c>
      <c r="I174" s="142">
        <v>1.2244036316515932</v>
      </c>
      <c r="J174" s="142">
        <v>-5.4837127308857044E-2</v>
      </c>
      <c r="K174" s="142">
        <v>1.5112342644618439</v>
      </c>
      <c r="L174" s="142">
        <v>0.48564492999423381</v>
      </c>
      <c r="M174" s="141">
        <f t="array" ref="M174:Q174">MMULT(H174:L174,TRANSPOSE(chol))</f>
        <v>2.6719676420706023E-3</v>
      </c>
      <c r="N174" s="141">
        <v>8.0775160737164096E-3</v>
      </c>
      <c r="O174" s="141">
        <v>6.5823355428865668E-4</v>
      </c>
      <c r="P174" s="141">
        <v>9.7280186896953891E-3</v>
      </c>
      <c r="Q174" s="141">
        <v>8.6284438719292124E-3</v>
      </c>
      <c r="R174" s="6">
        <f t="shared" si="10"/>
        <v>-30445.80294879113</v>
      </c>
      <c r="S174" s="6">
        <f t="shared" si="11"/>
        <v>-3305.5765375429401</v>
      </c>
      <c r="T174" s="6">
        <f t="shared" si="12"/>
        <v>3305.5765375429401</v>
      </c>
      <c r="V174" s="23">
        <f t="array" aca="1" ref="V174:Z174" ca="1">MMULT(H174:L174,TRANSPOSE(racar))</f>
        <v>4.7096979587615976E-3</v>
      </c>
      <c r="W174" s="23">
        <f ca="1"/>
        <v>9.509218397830586E-3</v>
      </c>
      <c r="X174" s="23">
        <f ca="1"/>
        <v>1.1037074516316294E-3</v>
      </c>
      <c r="Y174" s="23">
        <f ca="1"/>
        <v>9.3253432829011624E-3</v>
      </c>
      <c r="Z174" s="23">
        <f ca="1"/>
        <v>6.6739810217418E-3</v>
      </c>
      <c r="AA174" s="6">
        <f t="array" aca="1" ref="AA174" ca="1">SUMPRODUCT($V$9:$Z$9,V174:Z174)</f>
        <v>-18312.257879353438</v>
      </c>
      <c r="AB174" s="6">
        <f t="shared" ca="1" si="13"/>
        <v>5678.555671120841</v>
      </c>
    </row>
    <row r="175" spans="1:28" ht="13.8">
      <c r="A175" s="4">
        <v>165</v>
      </c>
      <c r="B175" s="120">
        <v>0.11934156378600823</v>
      </c>
      <c r="C175" s="120">
        <v>0.12959999999999999</v>
      </c>
      <c r="D175" s="120">
        <v>0.62099125364431484</v>
      </c>
      <c r="E175" s="120">
        <v>3.3809166040571E-2</v>
      </c>
      <c r="F175" s="120">
        <v>0.76331360946745563</v>
      </c>
      <c r="H175" s="142">
        <v>-1.1782846942580014</v>
      </c>
      <c r="I175" s="142">
        <v>-1.1282839963039613</v>
      </c>
      <c r="J175" s="142">
        <v>0.30808521295070201</v>
      </c>
      <c r="K175" s="142">
        <v>-1.8275419016110332</v>
      </c>
      <c r="L175" s="142">
        <v>0.71700213213782105</v>
      </c>
      <c r="M175" s="141">
        <f t="array" ref="M175:Q175">MMULT(H175:L175,TRANSPOSE(chol))</f>
        <v>-6.9426740733904884E-3</v>
      </c>
      <c r="N175" s="141">
        <v>-9.2298838204357761E-3</v>
      </c>
      <c r="O175" s="141">
        <v>2.8190594382815739E-5</v>
      </c>
      <c r="P175" s="141">
        <v>-1.1557083250493715E-2</v>
      </c>
      <c r="Q175" s="141">
        <v>-4.4937746593981054E-3</v>
      </c>
      <c r="R175" s="6">
        <f t="shared" si="10"/>
        <v>-12918.379594518348</v>
      </c>
      <c r="S175" s="6">
        <f t="shared" si="11"/>
        <v>-27960.323207174788</v>
      </c>
      <c r="T175" s="6">
        <f t="shared" si="12"/>
        <v>27960.323207174788</v>
      </c>
      <c r="V175" s="23">
        <f t="array" aca="1" ref="V175:Z175" ca="1">MMULT(H175:L175,TRANSPOSE(racar))</f>
        <v>-7.026764265177874E-3</v>
      </c>
      <c r="W175" s="23">
        <f ca="1"/>
        <v>-8.5972131935570118E-3</v>
      </c>
      <c r="X175" s="23">
        <f ca="1"/>
        <v>8.4210135492786135E-4</v>
      </c>
      <c r="Y175" s="23">
        <f ca="1"/>
        <v>-9.5101257288796245E-3</v>
      </c>
      <c r="Z175" s="23">
        <f ca="1"/>
        <v>-1.3278869610043945E-4</v>
      </c>
      <c r="AA175" s="6">
        <f t="array" aca="1" ref="AA175" ca="1">SUMPRODUCT($V$9:$Z$9,V175:Z175)</f>
        <v>-29359.689690326522</v>
      </c>
      <c r="AB175" s="6">
        <f t="shared" ca="1" si="13"/>
        <v>-42754.599060261266</v>
      </c>
    </row>
    <row r="176" spans="1:28" ht="13.8">
      <c r="A176" s="4">
        <v>166</v>
      </c>
      <c r="B176" s="120">
        <v>0.45267489711934156</v>
      </c>
      <c r="C176" s="120">
        <v>0.3296</v>
      </c>
      <c r="D176" s="120">
        <v>0.76384839650145764</v>
      </c>
      <c r="E176" s="120">
        <v>0.12471825694966192</v>
      </c>
      <c r="F176" s="120">
        <v>0.84023668639053262</v>
      </c>
      <c r="H176" s="142">
        <v>-0.11890604283714436</v>
      </c>
      <c r="I176" s="142">
        <v>-0.44101795293902307</v>
      </c>
      <c r="J176" s="142">
        <v>0.71873663379150887</v>
      </c>
      <c r="K176" s="142">
        <v>-1.1517191172194838</v>
      </c>
      <c r="L176" s="142">
        <v>0.99543112430266845</v>
      </c>
      <c r="M176" s="141">
        <f t="array" ref="M176:Q176">MMULT(H176:L176,TRANSPOSE(chol))</f>
        <v>-7.0061667167352749E-4</v>
      </c>
      <c r="N176" s="141">
        <v>-2.8050542905602538E-3</v>
      </c>
      <c r="O176" s="141">
        <v>4.308563745291775E-3</v>
      </c>
      <c r="P176" s="141">
        <v>-6.0798942955640357E-3</v>
      </c>
      <c r="Q176" s="141">
        <v>2.7895239992224343E-3</v>
      </c>
      <c r="R176" s="6">
        <f t="shared" si="10"/>
        <v>-21931.013660907785</v>
      </c>
      <c r="S176" s="6">
        <f t="shared" si="11"/>
        <v>-43254.448834603594</v>
      </c>
      <c r="T176" s="6">
        <f t="shared" si="12"/>
        <v>43254.448834603594</v>
      </c>
      <c r="V176" s="23">
        <f t="array" aca="1" ref="V176:Z176" ca="1">MMULT(H176:L176,TRANSPOSE(racar))</f>
        <v>3.5899423460503056E-4</v>
      </c>
      <c r="W176" s="23">
        <f ca="1"/>
        <v>-2.4290310885111592E-3</v>
      </c>
      <c r="X176" s="23">
        <f ca="1"/>
        <v>4.7119483216090385E-3</v>
      </c>
      <c r="Y176" s="23">
        <f ca="1"/>
        <v>-4.8407485457036947E-3</v>
      </c>
      <c r="Z176" s="23">
        <f ca="1"/>
        <v>4.793735955909143E-3</v>
      </c>
      <c r="AA176" s="6">
        <f t="array" aca="1" ref="AA176" ca="1">SUMPRODUCT($V$9:$Z$9,V176:Z176)</f>
        <v>-23448.088552629903</v>
      </c>
      <c r="AB176" s="6">
        <f t="shared" ca="1" si="13"/>
        <v>-48688.931432129211</v>
      </c>
    </row>
    <row r="177" spans="1:28" ht="13.8">
      <c r="A177" s="4">
        <v>167</v>
      </c>
      <c r="B177" s="120">
        <v>0.78600823045267476</v>
      </c>
      <c r="C177" s="120">
        <v>0.52960000000000007</v>
      </c>
      <c r="D177" s="120">
        <v>0.90670553935860054</v>
      </c>
      <c r="E177" s="120">
        <v>0.21562734785875282</v>
      </c>
      <c r="F177" s="120">
        <v>0.9171597633136096</v>
      </c>
      <c r="H177" s="142">
        <v>0.79264696260308809</v>
      </c>
      <c r="I177" s="142">
        <v>7.4264404354986394E-2</v>
      </c>
      <c r="J177" s="142">
        <v>1.3207374532437397</v>
      </c>
      <c r="K177" s="142">
        <v>-0.78704641505265405</v>
      </c>
      <c r="L177" s="142">
        <v>1.3862175852376648</v>
      </c>
      <c r="M177" s="141">
        <f t="array" ref="M177:Q177">MMULT(H177:L177,TRANSPOSE(chol))</f>
        <v>4.6704243409370835E-3</v>
      </c>
      <c r="N177" s="141">
        <v>2.2875313854050501E-3</v>
      </c>
      <c r="O177" s="141">
        <v>9.5624872401558689E-3</v>
      </c>
      <c r="P177" s="141">
        <v>-2.4171119380429879E-3</v>
      </c>
      <c r="Q177" s="141">
        <v>9.5580706621812284E-3</v>
      </c>
      <c r="R177" s="6">
        <f t="shared" si="10"/>
        <v>-31297.752473578825</v>
      </c>
      <c r="S177" s="6">
        <f t="shared" si="11"/>
        <v>-63994.751450471209</v>
      </c>
      <c r="T177" s="6">
        <f t="shared" si="12"/>
        <v>63994.751450471209</v>
      </c>
      <c r="V177" s="23">
        <f t="array" aca="1" ref="V177:Z177" ca="1">MMULT(H177:L177,TRANSPOSE(racar))</f>
        <v>6.9299603827882731E-3</v>
      </c>
      <c r="W177" s="23">
        <f ca="1"/>
        <v>2.4783424461610431E-3</v>
      </c>
      <c r="X177" s="23">
        <f ca="1"/>
        <v>9.6551842329265902E-3</v>
      </c>
      <c r="Y177" s="23">
        <f ca="1"/>
        <v>-1.7248460531839715E-3</v>
      </c>
      <c r="Z177" s="23">
        <f ca="1"/>
        <v>9.818259938660626E-3</v>
      </c>
      <c r="AA177" s="6">
        <f t="array" aca="1" ref="AA177" ca="1">SUMPRODUCT($V$9:$Z$9,V177:Z177)</f>
        <v>-19956.896559376619</v>
      </c>
      <c r="AB177" s="6">
        <f t="shared" ca="1" si="13"/>
        <v>-62270.16095601055</v>
      </c>
    </row>
    <row r="178" spans="1:28" ht="13.8">
      <c r="A178" s="4">
        <v>168</v>
      </c>
      <c r="B178" s="120">
        <v>0.23045267489711932</v>
      </c>
      <c r="C178" s="120">
        <v>0.72960000000000014</v>
      </c>
      <c r="D178" s="120">
        <v>6.9970845481049565E-2</v>
      </c>
      <c r="E178" s="120">
        <v>0.3065364387678437</v>
      </c>
      <c r="F178" s="120">
        <v>0.99408284023668647</v>
      </c>
      <c r="H178" s="142">
        <v>-0.7373568811312452</v>
      </c>
      <c r="I178" s="142">
        <v>0.61160368414304522</v>
      </c>
      <c r="J178" s="142">
        <v>-1.4760081998805024</v>
      </c>
      <c r="K178" s="142">
        <v>-0.5056920109437355</v>
      </c>
      <c r="L178" s="142">
        <v>2.5170465418247643</v>
      </c>
      <c r="M178" s="141">
        <f t="array" ref="M178:Q178">MMULT(H178:L178,TRANSPOSE(chol))</f>
        <v>-4.3446448268511951E-3</v>
      </c>
      <c r="N178" s="141">
        <v>1.7703167842431629E-3</v>
      </c>
      <c r="O178" s="141">
        <v>-1.0259279252580789E-2</v>
      </c>
      <c r="P178" s="141">
        <v>-3.0008240100091498E-3</v>
      </c>
      <c r="Q178" s="141">
        <v>1.0172724995623593E-2</v>
      </c>
      <c r="R178" s="6">
        <f t="shared" si="10"/>
        <v>-123520.08448635612</v>
      </c>
      <c r="S178" s="6">
        <f t="shared" si="11"/>
        <v>-70068.595545268079</v>
      </c>
      <c r="T178" s="6">
        <f t="shared" si="12"/>
        <v>70068.595545268079</v>
      </c>
      <c r="V178" s="23">
        <f t="array" aca="1" ref="V178:Z178" ca="1">MMULT(H178:L178,TRANSPOSE(racar))</f>
        <v>-1.1156155105890237E-3</v>
      </c>
      <c r="W178" s="23">
        <f ca="1"/>
        <v>4.7395153847487916E-3</v>
      </c>
      <c r="X178" s="23">
        <f ca="1"/>
        <v>-8.350676769315649E-3</v>
      </c>
      <c r="Y178" s="23">
        <f ca="1"/>
        <v>1.5664198309504711E-4</v>
      </c>
      <c r="Z178" s="23">
        <f ca="1"/>
        <v>1.4012724003796025E-2</v>
      </c>
      <c r="AA178" s="6">
        <f t="array" aca="1" ref="AA178" ca="1">SUMPRODUCT($V$9:$Z$9,V178:Z178)</f>
        <v>-126034.77639358773</v>
      </c>
      <c r="AB178" s="6">
        <f t="shared" ca="1" si="13"/>
        <v>-76898.785364099313</v>
      </c>
    </row>
    <row r="179" spans="1:28" ht="13.8">
      <c r="A179" s="4">
        <v>169</v>
      </c>
      <c r="B179" s="120">
        <v>0.56378600823045266</v>
      </c>
      <c r="C179" s="120">
        <v>0.92960000000000009</v>
      </c>
      <c r="D179" s="120">
        <v>0.21282798833819239</v>
      </c>
      <c r="E179" s="120">
        <v>0.39744552967693464</v>
      </c>
      <c r="F179" s="120">
        <v>4.5516613563950848E-4</v>
      </c>
      <c r="H179" s="142">
        <v>0.16057520684221674</v>
      </c>
      <c r="I179" s="142">
        <v>1.4728184353147764</v>
      </c>
      <c r="J179" s="142">
        <v>-0.79664716566042793</v>
      </c>
      <c r="K179" s="142">
        <v>-0.25996462690110328</v>
      </c>
      <c r="L179" s="142">
        <v>-3.3168661199435689</v>
      </c>
      <c r="M179" s="141">
        <f t="array" ref="M179:Q179">MMULT(H179:L179,TRANSPOSE(chol))</f>
        <v>9.4613918928549529E-4</v>
      </c>
      <c r="N179" s="141">
        <v>8.8120490332878505E-3</v>
      </c>
      <c r="O179" s="141">
        <v>-4.4132463392452092E-3</v>
      </c>
      <c r="P179" s="141">
        <v>6.4113093024901775E-4</v>
      </c>
      <c r="Q179" s="141">
        <v>-1.6341750962168115E-2</v>
      </c>
      <c r="R179" s="6">
        <f t="shared" si="10"/>
        <v>42532.062578303026</v>
      </c>
      <c r="S179" s="6">
        <f t="shared" si="11"/>
        <v>93447.279456603763</v>
      </c>
      <c r="T179" s="6">
        <f t="shared" si="12"/>
        <v>-93447.279456603763</v>
      </c>
      <c r="V179" s="23">
        <f t="array" aca="1" ref="V179:Z179" ca="1">MMULT(H179:L179,TRANSPOSE(racar))</f>
        <v>-2.3727575324914521E-3</v>
      </c>
      <c r="W179" s="23">
        <f ca="1"/>
        <v>4.9147049168880956E-3</v>
      </c>
      <c r="X179" s="23">
        <f ca="1"/>
        <v>-6.9493566011427149E-3</v>
      </c>
      <c r="Y179" s="23">
        <f ca="1"/>
        <v>-4.1801367274042949E-3</v>
      </c>
      <c r="Z179" s="23">
        <f ca="1"/>
        <v>-1.994074857893258E-2</v>
      </c>
      <c r="AA179" s="6">
        <f t="array" aca="1" ref="AA179" ca="1">SUMPRODUCT($V$9:$Z$9,V179:Z179)</f>
        <v>38897.172181243994</v>
      </c>
      <c r="AB179" s="6">
        <f t="shared" ca="1" si="13"/>
        <v>91333.968925314155</v>
      </c>
    </row>
    <row r="180" spans="1:28" ht="13.8">
      <c r="A180" s="4">
        <v>170</v>
      </c>
      <c r="B180" s="120">
        <v>0.89711934156378592</v>
      </c>
      <c r="C180" s="120">
        <v>0.1696</v>
      </c>
      <c r="D180" s="120">
        <v>0.35568513119533529</v>
      </c>
      <c r="E180" s="120">
        <v>0.48835462058602558</v>
      </c>
      <c r="F180" s="120">
        <v>7.7378243058716434E-2</v>
      </c>
      <c r="H180" s="142">
        <v>1.2653069479957084</v>
      </c>
      <c r="I180" s="142">
        <v>-0.95574714021117202</v>
      </c>
      <c r="J180" s="142">
        <v>-0.37001641135488605</v>
      </c>
      <c r="K180" s="142">
        <v>-2.9194784069103568E-2</v>
      </c>
      <c r="L180" s="142">
        <v>-1.4229298703077835</v>
      </c>
      <c r="M180" s="141">
        <f t="array" ref="M180:Q180">MMULT(H180:L180,TRANSPOSE(chol))</f>
        <v>7.4554254888820112E-3</v>
      </c>
      <c r="N180" s="141">
        <v>-2.5008688095674758E-3</v>
      </c>
      <c r="O180" s="141">
        <v>-9.9497752036123129E-4</v>
      </c>
      <c r="P180" s="141">
        <v>-8.7691493109356131E-4</v>
      </c>
      <c r="Q180" s="141">
        <v>-5.8064637105288003E-3</v>
      </c>
      <c r="R180" s="6">
        <f t="shared" si="10"/>
        <v>72645.507113179934</v>
      </c>
      <c r="S180" s="6">
        <f t="shared" si="11"/>
        <v>28151.277771948065</v>
      </c>
      <c r="T180" s="6">
        <f t="shared" si="12"/>
        <v>-28151.277771948065</v>
      </c>
      <c r="V180" s="23">
        <f t="array" aca="1" ref="V180:Z180" ca="1">MMULT(H180:L180,TRANSPOSE(racar))</f>
        <v>4.037202688527055E-3</v>
      </c>
      <c r="W180" s="23">
        <f ca="1"/>
        <v>-6.0071451925337313E-3</v>
      </c>
      <c r="X180" s="23">
        <f ca="1"/>
        <v>-2.9148707181746603E-3</v>
      </c>
      <c r="Y180" s="23">
        <f ca="1"/>
        <v>-2.4843651836099433E-3</v>
      </c>
      <c r="Z180" s="23">
        <f ca="1"/>
        <v>-8.6224186133426247E-3</v>
      </c>
      <c r="AA180" s="6">
        <f t="array" aca="1" ref="AA180" ca="1">SUMPRODUCT($V$9:$Z$9,V180:Z180)</f>
        <v>78405.770119623689</v>
      </c>
      <c r="AB180" s="6">
        <f t="shared" ca="1" si="13"/>
        <v>36397.657499089422</v>
      </c>
    </row>
    <row r="181" spans="1:28" ht="13.8">
      <c r="A181" s="4">
        <v>171</v>
      </c>
      <c r="B181" s="120">
        <v>4.5267489711934152E-2</v>
      </c>
      <c r="C181" s="120">
        <v>0.36959999999999998</v>
      </c>
      <c r="D181" s="120">
        <v>0.49854227405247814</v>
      </c>
      <c r="E181" s="120">
        <v>0.57926371149511646</v>
      </c>
      <c r="F181" s="120">
        <v>0.15430131998179336</v>
      </c>
      <c r="H181" s="142">
        <v>-1.6925824212912839</v>
      </c>
      <c r="I181" s="142">
        <v>-0.33291294181885422</v>
      </c>
      <c r="J181" s="142">
        <v>-3.6539852078015687E-3</v>
      </c>
      <c r="K181" s="142">
        <v>0.20001023433034557</v>
      </c>
      <c r="L181" s="142">
        <v>-1.0181584958055034</v>
      </c>
      <c r="M181" s="141">
        <f t="array" ref="M181:Q181">MMULT(H181:L181,TRANSPOSE(chol))</f>
        <v>-9.9730125924918801E-3</v>
      </c>
      <c r="N181" s="141">
        <v>-5.8830869564149698E-3</v>
      </c>
      <c r="O181" s="141">
        <v>-2.3995215381020767E-3</v>
      </c>
      <c r="P181" s="141">
        <v>-8.1538786680299602E-4</v>
      </c>
      <c r="Q181" s="141">
        <v>-1.0600826098095949E-2</v>
      </c>
      <c r="R181" s="6">
        <f t="shared" si="10"/>
        <v>33349.180051139279</v>
      </c>
      <c r="S181" s="6">
        <f t="shared" si="11"/>
        <v>54988.149476017759</v>
      </c>
      <c r="T181" s="6">
        <f t="shared" si="12"/>
        <v>-54988.149476017759</v>
      </c>
      <c r="V181" s="23">
        <f t="array" aca="1" ref="V181:Z181" ca="1">MMULT(H181:L181,TRANSPOSE(racar))</f>
        <v>-1.1156653088120265E-2</v>
      </c>
      <c r="W181" s="23">
        <f ca="1"/>
        <v>-4.6852806264661402E-3</v>
      </c>
      <c r="X181" s="23">
        <f ca="1"/>
        <v>-1.6446238009949518E-3</v>
      </c>
      <c r="Y181" s="23">
        <f ca="1"/>
        <v>-7.3467157650594942E-4</v>
      </c>
      <c r="Z181" s="23">
        <f ca="1"/>
        <v>-8.7621746284956871E-3</v>
      </c>
      <c r="AA181" s="6">
        <f t="array" aca="1" ref="AA181" ca="1">SUMPRODUCT($V$9:$Z$9,V181:Z181)</f>
        <v>13837.052965440314</v>
      </c>
      <c r="AB181" s="6">
        <f t="shared" ca="1" si="13"/>
        <v>45173.15610939511</v>
      </c>
    </row>
    <row r="182" spans="1:28" ht="13.8">
      <c r="A182" s="4">
        <v>172</v>
      </c>
      <c r="B182" s="120">
        <v>0.37860082304526749</v>
      </c>
      <c r="C182" s="120">
        <v>0.56960000000000011</v>
      </c>
      <c r="D182" s="120">
        <v>0.64139941690962088</v>
      </c>
      <c r="E182" s="120">
        <v>0.6701728024042074</v>
      </c>
      <c r="F182" s="120">
        <v>0.23122439690487029</v>
      </c>
      <c r="H182" s="142">
        <v>-0.30915759895423195</v>
      </c>
      <c r="I182" s="142">
        <v>0.17535588766513868</v>
      </c>
      <c r="J182" s="142">
        <v>0.36220189149433396</v>
      </c>
      <c r="K182" s="142">
        <v>0.44039037445879958</v>
      </c>
      <c r="L182" s="142">
        <v>-0.73482054374894223</v>
      </c>
      <c r="M182" s="141">
        <f t="array" ref="M182:Q182">MMULT(H182:L182,TRANSPOSE(chol))</f>
        <v>-1.8216144683122068E-3</v>
      </c>
      <c r="N182" s="141">
        <v>2.7793376973550392E-4</v>
      </c>
      <c r="O182" s="141">
        <v>1.968368134902245E-3</v>
      </c>
      <c r="P182" s="141">
        <v>2.4395332898722666E-3</v>
      </c>
      <c r="Q182" s="141">
        <v>-3.4721294516607522E-3</v>
      </c>
      <c r="R182" s="6">
        <f t="shared" si="10"/>
        <v>25334.058669922098</v>
      </c>
      <c r="S182" s="6">
        <f t="shared" si="11"/>
        <v>30387.849122234737</v>
      </c>
      <c r="T182" s="6">
        <f t="shared" si="12"/>
        <v>-30387.849122234737</v>
      </c>
      <c r="V182" s="23">
        <f t="array" aca="1" ref="V182:Z182" ca="1">MMULT(H182:L182,TRANSPOSE(racar))</f>
        <v>-2.2346280235544932E-3</v>
      </c>
      <c r="W182" s="23">
        <f ca="1"/>
        <v>3.9185987641470225E-4</v>
      </c>
      <c r="X182" s="23">
        <f ca="1"/>
        <v>1.9077003694017757E-3</v>
      </c>
      <c r="Y182" s="23">
        <f ca="1"/>
        <v>1.6179369834443042E-3</v>
      </c>
      <c r="Z182" s="23">
        <f ca="1"/>
        <v>-4.1039781183472238E-3</v>
      </c>
      <c r="AA182" s="6">
        <f t="array" aca="1" ref="AA182" ca="1">SUMPRODUCT($V$9:$Z$9,V182:Z182)</f>
        <v>22459.54532131939</v>
      </c>
      <c r="AB182" s="6">
        <f t="shared" ca="1" si="13"/>
        <v>30130.411740296186</v>
      </c>
    </row>
    <row r="183" spans="1:28" ht="13.8">
      <c r="A183" s="4">
        <v>173</v>
      </c>
      <c r="B183" s="120">
        <v>0.7119341563786008</v>
      </c>
      <c r="C183" s="120">
        <v>0.76960000000000017</v>
      </c>
      <c r="D183" s="120">
        <v>0.78425655976676367</v>
      </c>
      <c r="E183" s="120">
        <v>0.76108189331329834</v>
      </c>
      <c r="F183" s="120">
        <v>0.30814747382794722</v>
      </c>
      <c r="H183" s="142">
        <v>0.55904400656973252</v>
      </c>
      <c r="I183" s="142">
        <v>0.73753017503503637</v>
      </c>
      <c r="J183" s="142">
        <v>0.78664983031762992</v>
      </c>
      <c r="K183" s="142">
        <v>0.70978702978820651</v>
      </c>
      <c r="L183" s="142">
        <v>-0.5011082405157431</v>
      </c>
      <c r="M183" s="141">
        <f t="array" ref="M183:Q183">MMULT(H183:L183,TRANSPOSE(chol))</f>
        <v>3.293991977668997E-3</v>
      </c>
      <c r="N183" s="141">
        <v>5.5372200216370435E-3</v>
      </c>
      <c r="O183" s="141">
        <v>6.0401198765516724E-3</v>
      </c>
      <c r="P183" s="141">
        <v>5.5633028866055312E-3</v>
      </c>
      <c r="Q183" s="141">
        <v>2.0640203513551118E-3</v>
      </c>
      <c r="R183" s="6">
        <f t="shared" si="10"/>
        <v>15482.953726479167</v>
      </c>
      <c r="S183" s="6">
        <f t="shared" si="11"/>
        <v>14008.750502800724</v>
      </c>
      <c r="T183" s="6">
        <f t="shared" si="12"/>
        <v>-14008.750502800724</v>
      </c>
      <c r="V183" s="23">
        <f t="array" aca="1" ref="V183:Z183" ca="1">MMULT(H183:L183,TRANSPOSE(racar))</f>
        <v>3.8216800543922724E-3</v>
      </c>
      <c r="W183" s="23">
        <f ca="1"/>
        <v>5.2352600414639792E-3</v>
      </c>
      <c r="X183" s="23">
        <f ca="1"/>
        <v>5.5493619954982247E-3</v>
      </c>
      <c r="Y183" s="23">
        <f ca="1"/>
        <v>4.034513164300221E-3</v>
      </c>
      <c r="Z183" s="23">
        <f ca="1"/>
        <v>-3.0223811339670503E-4</v>
      </c>
      <c r="AA183" s="6">
        <f t="array" aca="1" ref="AA183" ca="1">SUMPRODUCT($V$9:$Z$9,V183:Z183)</f>
        <v>24375.475780644945</v>
      </c>
      <c r="AB183" s="6">
        <f t="shared" ca="1" si="13"/>
        <v>20124.022506943376</v>
      </c>
    </row>
    <row r="184" spans="1:28" ht="13.8">
      <c r="A184" s="4">
        <v>174</v>
      </c>
      <c r="B184" s="120">
        <v>0.15637860082304525</v>
      </c>
      <c r="C184" s="120">
        <v>0.96960000000000013</v>
      </c>
      <c r="D184" s="120">
        <v>0.92711370262390658</v>
      </c>
      <c r="E184" s="120">
        <v>0.85199098422238928</v>
      </c>
      <c r="F184" s="120">
        <v>0.38507055075102414</v>
      </c>
      <c r="H184" s="142">
        <v>-1.0094534791533518</v>
      </c>
      <c r="I184" s="142">
        <v>1.8749471107528</v>
      </c>
      <c r="J184" s="142">
        <v>1.4546268458394969</v>
      </c>
      <c r="K184" s="142">
        <v>1.045010684170423</v>
      </c>
      <c r="L184" s="142">
        <v>-0.29219033423211749</v>
      </c>
      <c r="M184" s="141">
        <f t="array" ref="M184:Q184">MMULT(H184:L184,TRANSPOSE(chol))</f>
        <v>-5.9478889373379548E-3</v>
      </c>
      <c r="N184" s="141">
        <v>8.3662010441495523E-3</v>
      </c>
      <c r="O184" s="141">
        <v>8.6012267271529611E-3</v>
      </c>
      <c r="P184" s="141">
        <v>8.1878565181398681E-3</v>
      </c>
      <c r="Q184" s="141">
        <v>1.5308279928411945E-3</v>
      </c>
      <c r="R184" s="6">
        <f t="shared" si="10"/>
        <v>-20165.321496731609</v>
      </c>
      <c r="S184" s="6">
        <f t="shared" si="11"/>
        <v>28964.216999844728</v>
      </c>
      <c r="T184" s="6">
        <f t="shared" si="12"/>
        <v>-28964.216999844728</v>
      </c>
      <c r="V184" s="23">
        <f t="array" aca="1" ref="V184:Z184" ca="1">MMULT(H184:L184,TRANSPOSE(racar))</f>
        <v>-3.0958927874166274E-3</v>
      </c>
      <c r="W184" s="23">
        <f ca="1"/>
        <v>1.1033489996993728E-2</v>
      </c>
      <c r="X184" s="23">
        <f ca="1"/>
        <v>9.5960737982646888E-3</v>
      </c>
      <c r="Y184" s="23">
        <f ca="1"/>
        <v>6.8846985974874509E-3</v>
      </c>
      <c r="Z184" s="23">
        <f ca="1"/>
        <v>1.0127797518329833E-3</v>
      </c>
      <c r="AA184" s="6">
        <f t="array" aca="1" ref="AA184" ca="1">SUMPRODUCT($V$9:$Z$9,V184:Z184)</f>
        <v>-21323.980105904779</v>
      </c>
      <c r="AB184" s="6">
        <f t="shared" ca="1" si="13"/>
        <v>25874.253799489128</v>
      </c>
    </row>
    <row r="185" spans="1:28" ht="13.8">
      <c r="A185" s="4">
        <v>175</v>
      </c>
      <c r="B185" s="120">
        <v>0.48971193415637859</v>
      </c>
      <c r="C185" s="120">
        <v>1.7600000000000001E-2</v>
      </c>
      <c r="D185" s="120">
        <v>9.0379008746355682E-2</v>
      </c>
      <c r="E185" s="120">
        <v>0.94290007513148022</v>
      </c>
      <c r="F185" s="120">
        <v>0.46199362767410107</v>
      </c>
      <c r="H185" s="142">
        <v>-2.5791215779042084E-2</v>
      </c>
      <c r="I185" s="142">
        <v>-2.1060501078562051</v>
      </c>
      <c r="J185" s="142">
        <v>-1.3384247432985963</v>
      </c>
      <c r="K185" s="142">
        <v>1.5795941067472703</v>
      </c>
      <c r="L185" s="142">
        <v>-9.5412414968175471E-2</v>
      </c>
      <c r="M185" s="141">
        <f t="array" ref="M185:Q185">MMULT(H185:L185,TRANSPOSE(chol))</f>
        <v>-1.5196667323522708E-4</v>
      </c>
      <c r="N185" s="141">
        <v>-1.2121895342013753E-2</v>
      </c>
      <c r="O185" s="141">
        <v>-9.3177641864520284E-3</v>
      </c>
      <c r="P185" s="141">
        <v>3.7884701055823245E-3</v>
      </c>
      <c r="Q185" s="141">
        <v>-1.9798946452518032E-3</v>
      </c>
      <c r="R185" s="6">
        <f t="shared" si="10"/>
        <v>66781.039578204945</v>
      </c>
      <c r="S185" s="6">
        <f t="shared" si="11"/>
        <v>28291.236098581456</v>
      </c>
      <c r="T185" s="6">
        <f t="shared" si="12"/>
        <v>-28291.236098581456</v>
      </c>
      <c r="V185" s="23">
        <f t="array" aca="1" ref="V185:Z185" ca="1">MMULT(H185:L185,TRANSPOSE(racar))</f>
        <v>-2.9341156840608841E-3</v>
      </c>
      <c r="W185" s="23">
        <f ca="1"/>
        <v>-1.1704138732819931E-2</v>
      </c>
      <c r="X185" s="23">
        <f ca="1"/>
        <v>-8.7727482591326393E-3</v>
      </c>
      <c r="Y185" s="23">
        <f ca="1"/>
        <v>5.6916061947596876E-3</v>
      </c>
      <c r="Z185" s="23">
        <f ca="1"/>
        <v>-1.9631472848628648E-3</v>
      </c>
      <c r="AA185" s="6">
        <f t="array" aca="1" ref="AA185" ca="1">SUMPRODUCT($V$9:$Z$9,V185:Z185)</f>
        <v>61817.661044047556</v>
      </c>
      <c r="AB185" s="6">
        <f t="shared" ca="1" si="13"/>
        <v>36901.57502285474</v>
      </c>
    </row>
    <row r="186" spans="1:28" ht="13.8">
      <c r="A186" s="4">
        <v>176</v>
      </c>
      <c r="B186" s="120">
        <v>0.82304526748971174</v>
      </c>
      <c r="C186" s="120">
        <v>0.21760000000000002</v>
      </c>
      <c r="D186" s="120">
        <v>0.2332361516034985</v>
      </c>
      <c r="E186" s="120">
        <v>4.2073628850488355E-2</v>
      </c>
      <c r="F186" s="120">
        <v>0.53891670459717811</v>
      </c>
      <c r="H186" s="142">
        <v>0.92703287624656638</v>
      </c>
      <c r="I186" s="142">
        <v>-0.78032432221586701</v>
      </c>
      <c r="J186" s="142">
        <v>-0.72823081879255003</v>
      </c>
      <c r="K186" s="142">
        <v>-1.727113632787681</v>
      </c>
      <c r="L186" s="142">
        <v>9.7704942481498261E-2</v>
      </c>
      <c r="M186" s="141">
        <f t="array" ref="M186:Q186">MMULT(H186:L186,TRANSPOSE(chol))</f>
        <v>5.4622513102834053E-3</v>
      </c>
      <c r="N186" s="141">
        <v>-2.2909570914709039E-3</v>
      </c>
      <c r="O186" s="141">
        <v>-3.6892811953975926E-3</v>
      </c>
      <c r="P186" s="141">
        <v>-9.5210526518748045E-3</v>
      </c>
      <c r="Q186" s="141">
        <v>-1.8137316044821391E-3</v>
      </c>
      <c r="R186" s="6">
        <f t="shared" si="10"/>
        <v>-5651.9427094942566</v>
      </c>
      <c r="S186" s="6">
        <f t="shared" si="11"/>
        <v>-33493.989098834281</v>
      </c>
      <c r="T186" s="6">
        <f t="shared" si="12"/>
        <v>33493.989098834281</v>
      </c>
      <c r="V186" s="23">
        <f t="array" aca="1" ref="V186:Z186" ca="1">MMULT(H186:L186,TRANSPOSE(racar))</f>
        <v>3.8053836467794701E-3</v>
      </c>
      <c r="W186" s="23">
        <f ca="1"/>
        <v>-5.1898406593137185E-3</v>
      </c>
      <c r="X186" s="23">
        <f ca="1"/>
        <v>-4.9992511894714192E-3</v>
      </c>
      <c r="Y186" s="23">
        <f ca="1"/>
        <v>-9.4227999083852463E-3</v>
      </c>
      <c r="Z186" s="23">
        <f ca="1"/>
        <v>-1.4766100480020443E-3</v>
      </c>
      <c r="AA186" s="6">
        <f t="array" aca="1" ref="AA186" ca="1">SUMPRODUCT($V$9:$Z$9,V186:Z186)</f>
        <v>-3099.7200337112454</v>
      </c>
      <c r="AB186" s="6">
        <f t="shared" ca="1" si="13"/>
        <v>-34911.959707651127</v>
      </c>
    </row>
    <row r="187" spans="1:28" ht="13.8">
      <c r="A187" s="4">
        <v>177</v>
      </c>
      <c r="B187" s="120">
        <v>0.26748971193415638</v>
      </c>
      <c r="C187" s="120">
        <v>0.41760000000000003</v>
      </c>
      <c r="D187" s="120">
        <v>0.37609329446064138</v>
      </c>
      <c r="E187" s="120">
        <v>0.13298271975957926</v>
      </c>
      <c r="F187" s="120">
        <v>0.61583978152025498</v>
      </c>
      <c r="H187" s="142">
        <v>-0.62042286320517759</v>
      </c>
      <c r="I187" s="142">
        <v>-0.20803709924672883</v>
      </c>
      <c r="J187" s="142">
        <v>-0.31575748688997252</v>
      </c>
      <c r="K187" s="142">
        <v>-1.112401780288746</v>
      </c>
      <c r="L187" s="142">
        <v>0.29457254624019458</v>
      </c>
      <c r="M187" s="141">
        <f t="array" ref="M187:Q187">MMULT(H187:L187,TRANSPOSE(chol))</f>
        <v>-3.6556476952505656E-3</v>
      </c>
      <c r="N187" s="141">
        <v>-2.6490265531611667E-3</v>
      </c>
      <c r="O187" s="141">
        <v>-2.9258253029288395E-3</v>
      </c>
      <c r="P187" s="141">
        <v>-6.5157310209322215E-3</v>
      </c>
      <c r="Q187" s="141">
        <v>-2.9071971139332403E-3</v>
      </c>
      <c r="R187" s="6">
        <f t="shared" si="10"/>
        <v>-24023.798538060233</v>
      </c>
      <c r="S187" s="6">
        <f t="shared" si="11"/>
        <v>-13693.960180634962</v>
      </c>
      <c r="T187" s="6">
        <f t="shared" si="12"/>
        <v>13693.960180634962</v>
      </c>
      <c r="V187" s="23">
        <f t="array" aca="1" ref="V187:Z187" ca="1">MMULT(H187:L187,TRANSPOSE(racar))</f>
        <v>-3.6935296690145634E-3</v>
      </c>
      <c r="W187" s="23">
        <f ca="1"/>
        <v>-2.5792026856158111E-3</v>
      </c>
      <c r="X187" s="23">
        <f ca="1"/>
        <v>-2.6621008439085573E-3</v>
      </c>
      <c r="Y187" s="23">
        <f ca="1"/>
        <v>-5.7216558691141495E-3</v>
      </c>
      <c r="Z187" s="23">
        <f ca="1"/>
        <v>-6.6435639766858844E-4</v>
      </c>
      <c r="AA187" s="6">
        <f t="array" aca="1" ref="AA187" ca="1">SUMPRODUCT($V$9:$Z$9,V187:Z187)</f>
        <v>-32712.188098858205</v>
      </c>
      <c r="AB187" s="6">
        <f t="shared" ca="1" si="13"/>
        <v>-22485.506025929855</v>
      </c>
    </row>
    <row r="188" spans="1:28" ht="13.8">
      <c r="A188" s="4">
        <v>178</v>
      </c>
      <c r="B188" s="120">
        <v>0.60082304526748964</v>
      </c>
      <c r="C188" s="120">
        <v>0.61760000000000015</v>
      </c>
      <c r="D188" s="120">
        <v>0.51895043731778423</v>
      </c>
      <c r="E188" s="120">
        <v>0.22389181066867017</v>
      </c>
      <c r="F188" s="120">
        <v>0.69276285844333185</v>
      </c>
      <c r="H188" s="142">
        <v>0.25547803101842881</v>
      </c>
      <c r="I188" s="142">
        <v>0.29918354998931362</v>
      </c>
      <c r="J188" s="142">
        <v>4.7519580018356551E-2</v>
      </c>
      <c r="K188" s="142">
        <v>-0.75911524337003511</v>
      </c>
      <c r="L188" s="142">
        <v>0.50369704799666248</v>
      </c>
      <c r="M188" s="141">
        <f t="array" ref="M188:Q188">MMULT(H188:L188,TRANSPOSE(chol))</f>
        <v>1.5053244015780457E-3</v>
      </c>
      <c r="N188" s="141">
        <v>2.3136299083217162E-3</v>
      </c>
      <c r="O188" s="141">
        <v>7.4555085539465028E-4</v>
      </c>
      <c r="P188" s="141">
        <v>-3.089887914407802E-3</v>
      </c>
      <c r="Q188" s="141">
        <v>2.5406560805255243E-3</v>
      </c>
      <c r="R188" s="6">
        <f t="shared" si="10"/>
        <v>-31249.902232607034</v>
      </c>
      <c r="S188" s="6">
        <f t="shared" si="11"/>
        <v>-28202.600863128075</v>
      </c>
      <c r="T188" s="6">
        <f t="shared" si="12"/>
        <v>28202.600863128075</v>
      </c>
      <c r="V188" s="23">
        <f t="array" aca="1" ref="V188:Z188" ca="1">MMULT(H188:L188,TRANSPOSE(racar))</f>
        <v>2.2975852574682468E-3</v>
      </c>
      <c r="W188" s="23">
        <f ca="1"/>
        <v>1.9718930389605351E-3</v>
      </c>
      <c r="X188" s="23">
        <f ca="1"/>
        <v>5.8592756160408569E-4</v>
      </c>
      <c r="Y188" s="23">
        <f ca="1"/>
        <v>-2.9728854243290677E-3</v>
      </c>
      <c r="Z188" s="23">
        <f ca="1"/>
        <v>2.9896150639895473E-3</v>
      </c>
      <c r="AA188" s="6">
        <f t="array" aca="1" ref="AA188" ca="1">SUMPRODUCT($V$9:$Z$9,V188:Z188)</f>
        <v>-28216.932804664695</v>
      </c>
      <c r="AB188" s="6">
        <f t="shared" ca="1" si="13"/>
        <v>-30154.284913940573</v>
      </c>
    </row>
    <row r="189" spans="1:28" ht="13.8">
      <c r="A189" s="4">
        <v>179</v>
      </c>
      <c r="B189" s="120">
        <v>0.9341563786008229</v>
      </c>
      <c r="C189" s="120">
        <v>0.8176000000000001</v>
      </c>
      <c r="D189" s="120">
        <v>0.66180758017492702</v>
      </c>
      <c r="E189" s="120">
        <v>0.31480090157776103</v>
      </c>
      <c r="F189" s="120">
        <v>0.76968593536640884</v>
      </c>
      <c r="H189" s="142">
        <v>1.5074816542956422</v>
      </c>
      <c r="I189" s="142">
        <v>0.90625669662590835</v>
      </c>
      <c r="J189" s="142">
        <v>0.41740138821925032</v>
      </c>
      <c r="K189" s="142">
        <v>-0.48228739107410606</v>
      </c>
      <c r="L189" s="142">
        <v>0.7378129393264784</v>
      </c>
      <c r="M189" s="141">
        <f t="array" ref="M189:Q189">MMULT(H189:L189,TRANSPOSE(chol))</f>
        <v>8.8823642099338813E-3</v>
      </c>
      <c r="N189" s="141">
        <v>8.7317437781784212E-3</v>
      </c>
      <c r="O189" s="141">
        <v>4.9958108874211937E-3</v>
      </c>
      <c r="P189" s="141">
        <v>4.0136221833749364E-4</v>
      </c>
      <c r="Q189" s="141">
        <v>9.2416343393719146E-3</v>
      </c>
      <c r="R189" s="6">
        <f t="shared" si="10"/>
        <v>-40951.833410438325</v>
      </c>
      <c r="S189" s="6">
        <f t="shared" si="11"/>
        <v>-49353.070901272869</v>
      </c>
      <c r="T189" s="6">
        <f t="shared" si="12"/>
        <v>49353.070901272869</v>
      </c>
      <c r="V189" s="23">
        <f t="array" aca="1" ref="V189:Z189" ca="1">MMULT(H189:L189,TRANSPOSE(racar))</f>
        <v>1.0529337369409263E-2</v>
      </c>
      <c r="W189" s="23">
        <f ca="1"/>
        <v>7.4764248686495479E-3</v>
      </c>
      <c r="X189" s="23">
        <f ca="1"/>
        <v>4.1002869445271161E-3</v>
      </c>
      <c r="Y189" s="23">
        <f ca="1"/>
        <v>-4.3172959734972768E-4</v>
      </c>
      <c r="Z189" s="23">
        <f ca="1"/>
        <v>7.31654786806866E-3</v>
      </c>
      <c r="AA189" s="6">
        <f t="array" aca="1" ref="AA189" ca="1">SUMPRODUCT($V$9:$Z$9,V189:Z189)</f>
        <v>-22321.522568533626</v>
      </c>
      <c r="AB189" s="6">
        <f t="shared" ca="1" si="13"/>
        <v>-42499.959309544363</v>
      </c>
    </row>
    <row r="190" spans="1:28" ht="13.8">
      <c r="A190" s="4">
        <v>180</v>
      </c>
      <c r="B190" s="120">
        <v>8.2304526748971193E-2</v>
      </c>
      <c r="C190" s="120">
        <v>5.7599999999999998E-2</v>
      </c>
      <c r="D190" s="120">
        <v>0.80466472303206982</v>
      </c>
      <c r="E190" s="120">
        <v>0.40570999248685197</v>
      </c>
      <c r="F190" s="120">
        <v>0.84660901228948582</v>
      </c>
      <c r="H190" s="142">
        <v>-1.3897360172163764</v>
      </c>
      <c r="I190" s="142">
        <v>-1.5752445831289472</v>
      </c>
      <c r="J190" s="142">
        <v>0.8584019450588497</v>
      </c>
      <c r="K190" s="142">
        <v>-0.23859455850201378</v>
      </c>
      <c r="L190" s="142">
        <v>1.0219977286746718</v>
      </c>
      <c r="M190" s="141">
        <f t="array" ref="M190:Q190">MMULT(H190:L190,TRANSPOSE(chol))</f>
        <v>-8.188584866292448E-3</v>
      </c>
      <c r="N190" s="141">
        <v>-1.2286394524217339E-2</v>
      </c>
      <c r="O190" s="141">
        <v>3.1299368026180899E-3</v>
      </c>
      <c r="P190" s="141">
        <v>-4.1822564370640903E-3</v>
      </c>
      <c r="Q190" s="141">
        <v>-6.9969181933901125E-4</v>
      </c>
      <c r="R190" s="6">
        <f t="shared" si="10"/>
        <v>17002.352075960942</v>
      </c>
      <c r="S190" s="6">
        <f t="shared" si="11"/>
        <v>-15250.064763961205</v>
      </c>
      <c r="T190" s="6">
        <f t="shared" si="12"/>
        <v>15250.064763961205</v>
      </c>
      <c r="V190" s="23">
        <f t="array" aca="1" ref="V190:Z190" ca="1">MMULT(H190:L190,TRANSPOSE(racar))</f>
        <v>-7.696351717407437E-3</v>
      </c>
      <c r="W190" s="23">
        <f ca="1"/>
        <v>-9.6780304167581634E-3</v>
      </c>
      <c r="X190" s="23">
        <f ca="1"/>
        <v>4.9549361733030655E-3</v>
      </c>
      <c r="Y190" s="23">
        <f ca="1"/>
        <v>-1.2800823739654941E-3</v>
      </c>
      <c r="Z190" s="23">
        <f ca="1"/>
        <v>3.2221240787517922E-3</v>
      </c>
      <c r="AA190" s="6">
        <f t="array" aca="1" ref="AA190" ca="1">SUMPRODUCT($V$9:$Z$9,V190:Z190)</f>
        <v>1946.1543818730388</v>
      </c>
      <c r="AB190" s="6">
        <f t="shared" ca="1" si="13"/>
        <v>-23700.888359930708</v>
      </c>
    </row>
    <row r="191" spans="1:28" ht="13.8">
      <c r="A191" s="4">
        <v>181</v>
      </c>
      <c r="B191" s="120">
        <v>0.41563786008230452</v>
      </c>
      <c r="C191" s="120">
        <v>0.2576</v>
      </c>
      <c r="D191" s="120">
        <v>0.94752186588921272</v>
      </c>
      <c r="E191" s="120">
        <v>0.49661908339594291</v>
      </c>
      <c r="F191" s="120">
        <v>0.92353208921256269</v>
      </c>
      <c r="H191" s="142">
        <v>-0.2130656969476136</v>
      </c>
      <c r="I191" s="142">
        <v>-0.65076220702256082</v>
      </c>
      <c r="J191" s="142">
        <v>1.621286223427322</v>
      </c>
      <c r="K191" s="142">
        <v>-8.4748025994122941E-3</v>
      </c>
      <c r="L191" s="142">
        <v>1.4292380612921098</v>
      </c>
      <c r="M191" s="141">
        <f t="array" ref="M191:Q191">MMULT(H191:L191,TRANSPOSE(chol))</f>
        <v>-1.2554229867668728E-3</v>
      </c>
      <c r="N191" s="141">
        <v>-4.2274708222415367E-3</v>
      </c>
      <c r="O191" s="141">
        <v>9.9061052277282288E-3</v>
      </c>
      <c r="P191" s="141">
        <v>-2.5790147992966317E-4</v>
      </c>
      <c r="Q191" s="141">
        <v>7.4458554799218977E-3</v>
      </c>
      <c r="R191" s="6">
        <f t="shared" si="10"/>
        <v>-3034.1875342195926</v>
      </c>
      <c r="S191" s="6">
        <f t="shared" si="11"/>
        <v>-42421.260159415753</v>
      </c>
      <c r="T191" s="6">
        <f t="shared" si="12"/>
        <v>42421.260159415753</v>
      </c>
      <c r="V191" s="23">
        <f t="array" aca="1" ref="V191:Z191" ca="1">MMULT(H191:L191,TRANSPOSE(racar))</f>
        <v>8.7981529147659453E-4</v>
      </c>
      <c r="W191" s="23">
        <f ca="1"/>
        <v>-2.1104645202196788E-3</v>
      </c>
      <c r="X191" s="23">
        <f ca="1"/>
        <v>1.1163785481779586E-2</v>
      </c>
      <c r="Y191" s="23">
        <f ca="1"/>
        <v>1.6153124557723305E-3</v>
      </c>
      <c r="Z191" s="23">
        <f ca="1"/>
        <v>9.0880126976255176E-3</v>
      </c>
      <c r="AA191" s="6">
        <f t="array" aca="1" ref="AA191" ca="1">SUMPRODUCT($V$9:$Z$9,V191:Z191)</f>
        <v>-1499.5139813629939</v>
      </c>
      <c r="AB191" s="6">
        <f t="shared" ca="1" si="13"/>
        <v>-42950.743138779122</v>
      </c>
    </row>
    <row r="192" spans="1:28" ht="13.8">
      <c r="A192" s="4">
        <v>182</v>
      </c>
      <c r="B192" s="120">
        <v>0.74897119341563778</v>
      </c>
      <c r="C192" s="120">
        <v>0.45760000000000001</v>
      </c>
      <c r="D192" s="120">
        <v>0.1107871720116618</v>
      </c>
      <c r="E192" s="120">
        <v>0.58752817430503379</v>
      </c>
      <c r="F192" s="120">
        <v>6.3723258989531184E-3</v>
      </c>
      <c r="H192" s="142">
        <v>0.67125575874384846</v>
      </c>
      <c r="I192" s="142">
        <v>-0.10648191949286799</v>
      </c>
      <c r="J192" s="142">
        <v>-1.2223525255741119</v>
      </c>
      <c r="K192" s="142">
        <v>0.22119108385318045</v>
      </c>
      <c r="L192" s="142">
        <v>-2.4908259981420815</v>
      </c>
      <c r="M192" s="141">
        <f t="array" ref="M192:Q192">MMULT(H192:L192,TRANSPOSE(chol))</f>
        <v>3.9551646351306501E-3</v>
      </c>
      <c r="N192" s="141">
        <v>9.6720837781131554E-4</v>
      </c>
      <c r="O192" s="141">
        <v>-6.9813556835757124E-3</v>
      </c>
      <c r="P192" s="141">
        <v>7.2824263279145187E-4</v>
      </c>
      <c r="Q192" s="141">
        <v>-1.2260325184110537E-2</v>
      </c>
      <c r="R192" s="6">
        <f t="shared" si="10"/>
        <v>67767.132660119038</v>
      </c>
      <c r="S192" s="6">
        <f t="shared" si="11"/>
        <v>71239.023959730868</v>
      </c>
      <c r="T192" s="6">
        <f t="shared" si="12"/>
        <v>-71239.023959730868</v>
      </c>
      <c r="V192" s="23">
        <f t="array" aca="1" ref="V192:Z192" ca="1">MMULT(H192:L192,TRANSPOSE(racar))</f>
        <v>-2.2966893021179532E-4</v>
      </c>
      <c r="W192" s="23">
        <f ca="1"/>
        <v>-2.7626504923973544E-3</v>
      </c>
      <c r="X192" s="23">
        <f ca="1"/>
        <v>-9.1507115387807775E-3</v>
      </c>
      <c r="Y192" s="23">
        <f ca="1"/>
        <v>-2.1529479166802505E-3</v>
      </c>
      <c r="Z192" s="23">
        <f ca="1"/>
        <v>-1.549022974439895E-2</v>
      </c>
      <c r="AA192" s="6">
        <f t="array" aca="1" ref="AA192" ca="1">SUMPRODUCT($V$9:$Z$9,V192:Z192)</f>
        <v>67016.784831093639</v>
      </c>
      <c r="AB192" s="6">
        <f t="shared" ca="1" si="13"/>
        <v>75953.376281008052</v>
      </c>
    </row>
    <row r="193" spans="1:28" ht="13.8">
      <c r="A193" s="4">
        <v>183</v>
      </c>
      <c r="B193" s="120">
        <v>0.19341563786008228</v>
      </c>
      <c r="C193" s="120">
        <v>0.65760000000000018</v>
      </c>
      <c r="D193" s="120">
        <v>0.25364431486880468</v>
      </c>
      <c r="E193" s="120">
        <v>0.67843726521412473</v>
      </c>
      <c r="F193" s="120">
        <v>8.3295402822030046E-2</v>
      </c>
      <c r="H193" s="142">
        <v>-0.86537813895251459</v>
      </c>
      <c r="I193" s="142">
        <v>0.40592188121161749</v>
      </c>
      <c r="J193" s="142">
        <v>-0.6630654616261088</v>
      </c>
      <c r="K193" s="142">
        <v>0.46333331492243296</v>
      </c>
      <c r="L193" s="142">
        <v>-1.3832415754478069</v>
      </c>
      <c r="M193" s="141">
        <f t="array" ref="M193:Q193">MMULT(H193:L193,TRANSPOSE(chol))</f>
        <v>-5.0989700521977526E-3</v>
      </c>
      <c r="N193" s="141">
        <v>2.9161239302848271E-4</v>
      </c>
      <c r="O193" s="141">
        <v>-5.280850210323625E-3</v>
      </c>
      <c r="P193" s="141">
        <v>1.8821560150729074E-3</v>
      </c>
      <c r="Q193" s="141">
        <v>-9.0728582676281814E-3</v>
      </c>
      <c r="R193" s="6">
        <f t="shared" si="10"/>
        <v>21362.096844161657</v>
      </c>
      <c r="S193" s="6">
        <f t="shared" si="11"/>
        <v>58860.837049360372</v>
      </c>
      <c r="T193" s="6">
        <f t="shared" si="12"/>
        <v>-58860.837049360372</v>
      </c>
      <c r="V193" s="23">
        <f t="array" aca="1" ref="V193:Z193" ca="1">MMULT(H193:L193,TRANSPOSE(racar))</f>
        <v>-6.5263794477138917E-3</v>
      </c>
      <c r="W193" s="23">
        <f ca="1"/>
        <v>2.1531502556744768E-4</v>
      </c>
      <c r="X193" s="23">
        <f ca="1"/>
        <v>-5.4087978714524162E-3</v>
      </c>
      <c r="Y193" s="23">
        <f ca="1"/>
        <v>7.0553930649766192E-4</v>
      </c>
      <c r="Z193" s="23">
        <f ca="1"/>
        <v>-9.3183259199270067E-3</v>
      </c>
      <c r="AA193" s="6">
        <f t="array" aca="1" ref="AA193" ca="1">SUMPRODUCT($V$9:$Z$9,V193:Z193)</f>
        <v>10875.732018493938</v>
      </c>
      <c r="AB193" s="6">
        <f t="shared" ca="1" si="13"/>
        <v>54839.753429889017</v>
      </c>
    </row>
    <row r="194" spans="1:28" ht="13.8">
      <c r="A194" s="4">
        <v>184</v>
      </c>
      <c r="B194" s="120">
        <v>0.52674897119341557</v>
      </c>
      <c r="C194" s="120">
        <v>0.85760000000000014</v>
      </c>
      <c r="D194" s="120">
        <v>0.39650145772594753</v>
      </c>
      <c r="E194" s="120">
        <v>0.76934635612321567</v>
      </c>
      <c r="F194" s="120">
        <v>0.16021847974510697</v>
      </c>
      <c r="H194" s="142">
        <v>6.7100045577477299E-2</v>
      </c>
      <c r="I194" s="142">
        <v>1.0695986569138842</v>
      </c>
      <c r="J194" s="142">
        <v>-0.26241317611270321</v>
      </c>
      <c r="K194" s="142">
        <v>0.73669592130174599</v>
      </c>
      <c r="L194" s="142">
        <v>-0.99356034211967159</v>
      </c>
      <c r="M194" s="141">
        <f t="array" ref="M194:Q194">MMULT(H194:L194,TRANSPOSE(chol))</f>
        <v>3.9536603422268227E-4</v>
      </c>
      <c r="N194" s="141">
        <v>6.2832105933252882E-3</v>
      </c>
      <c r="O194" s="141">
        <v>-1.242346007886939E-3</v>
      </c>
      <c r="P194" s="141">
        <v>5.2179214676314608E-3</v>
      </c>
      <c r="Q194" s="141">
        <v>-2.3627258186806176E-3</v>
      </c>
      <c r="R194" s="6">
        <f t="shared" si="10"/>
        <v>3920.9232156706421</v>
      </c>
      <c r="S194" s="6">
        <f t="shared" si="11"/>
        <v>36948.626532722912</v>
      </c>
      <c r="T194" s="6">
        <f t="shared" si="12"/>
        <v>-36948.626532722912</v>
      </c>
      <c r="V194" s="23">
        <f t="array" aca="1" ref="V194:Z194" ca="1">MMULT(H194:L194,TRANSPOSE(racar))</f>
        <v>1.8910016879098487E-4</v>
      </c>
      <c r="W194" s="23">
        <f ca="1"/>
        <v>5.8936941613476884E-3</v>
      </c>
      <c r="X194" s="23">
        <f ca="1"/>
        <v>-1.7541815140188627E-3</v>
      </c>
      <c r="Y194" s="23">
        <f ca="1"/>
        <v>3.4086401636528232E-3</v>
      </c>
      <c r="Z194" s="23">
        <f ca="1"/>
        <v>-4.351081739085127E-3</v>
      </c>
      <c r="AA194" s="6">
        <f t="array" aca="1" ref="AA194" ca="1">SUMPRODUCT($V$9:$Z$9,V194:Z194)</f>
        <v>6465.3138101745099</v>
      </c>
      <c r="AB194" s="6">
        <f t="shared" ca="1" si="13"/>
        <v>39688.036348996524</v>
      </c>
    </row>
    <row r="195" spans="1:28" ht="13.8">
      <c r="A195" s="4">
        <v>185</v>
      </c>
      <c r="B195" s="120">
        <v>0.86008230452674883</v>
      </c>
      <c r="C195" s="120">
        <v>9.7600000000000006E-2</v>
      </c>
      <c r="D195" s="120">
        <v>0.53935860058309026</v>
      </c>
      <c r="E195" s="120">
        <v>0.86025544703230661</v>
      </c>
      <c r="F195" s="120">
        <v>0.2371415566681839</v>
      </c>
      <c r="H195" s="142">
        <v>1.0806891952014035</v>
      </c>
      <c r="I195" s="142">
        <v>-1.2953486023434619</v>
      </c>
      <c r="J195" s="142">
        <v>9.8817971885595185E-2</v>
      </c>
      <c r="K195" s="142">
        <v>1.0814677340090006</v>
      </c>
      <c r="L195" s="142">
        <v>-0.71552756651839999</v>
      </c>
      <c r="M195" s="141">
        <f t="array" ref="M195:Q195">MMULT(H195:L195,TRANSPOSE(chol))</f>
        <v>6.3676231164513123E-3</v>
      </c>
      <c r="N195" s="141">
        <v>-4.8794942104539961E-3</v>
      </c>
      <c r="O195" s="141">
        <v>1.655070131633826E-3</v>
      </c>
      <c r="P195" s="141">
        <v>4.257393851577162E-3</v>
      </c>
      <c r="Q195" s="141">
        <v>-5.6424369291659289E-4</v>
      </c>
      <c r="R195" s="6">
        <f t="shared" si="10"/>
        <v>80505.261243160159</v>
      </c>
      <c r="S195" s="6">
        <f t="shared" si="11"/>
        <v>22594.486265835127</v>
      </c>
      <c r="T195" s="6">
        <f t="shared" si="12"/>
        <v>-22594.486265835127</v>
      </c>
      <c r="V195" s="23">
        <f t="array" aca="1" ref="V195:Z195" ca="1">MMULT(H195:L195,TRANSPOSE(racar))</f>
        <v>4.0261261486213467E-3</v>
      </c>
      <c r="W195" s="23">
        <f ca="1"/>
        <v>-6.4078103389614933E-3</v>
      </c>
      <c r="X195" s="23">
        <f ca="1"/>
        <v>8.0322857756012366E-4</v>
      </c>
      <c r="Y195" s="23">
        <f ca="1"/>
        <v>3.8384111080537538E-3</v>
      </c>
      <c r="Z195" s="23">
        <f ca="1"/>
        <v>-3.1834469857820701E-3</v>
      </c>
      <c r="AA195" s="6">
        <f t="array" aca="1" ref="AA195" ca="1">SUMPRODUCT($V$9:$Z$9,V195:Z195)</f>
        <v>88071.947086328204</v>
      </c>
      <c r="AB195" s="6">
        <f t="shared" ca="1" si="13"/>
        <v>35185.977109667117</v>
      </c>
    </row>
    <row r="196" spans="1:28" ht="13.8">
      <c r="A196" s="4">
        <v>186</v>
      </c>
      <c r="B196" s="120">
        <v>0.30452674897119342</v>
      </c>
      <c r="C196" s="120">
        <v>0.29760000000000003</v>
      </c>
      <c r="D196" s="120">
        <v>0.68221574344023317</v>
      </c>
      <c r="E196" s="120">
        <v>0.95116453794139755</v>
      </c>
      <c r="F196" s="120">
        <v>0.3140646335912608</v>
      </c>
      <c r="H196" s="142">
        <v>-0.51142499288265719</v>
      </c>
      <c r="I196" s="142">
        <v>-0.53131573982461611</v>
      </c>
      <c r="J196" s="142">
        <v>0.47390379464625759</v>
      </c>
      <c r="K196" s="142">
        <v>1.6562513701014201</v>
      </c>
      <c r="L196" s="142">
        <v>-0.4843615979241146</v>
      </c>
      <c r="M196" s="141">
        <f t="array" ref="M196:Q196">MMULT(H196:L196,TRANSPOSE(chol))</f>
        <v>-3.0134118315152066E-3</v>
      </c>
      <c r="N196" s="141">
        <v>-4.2443598566715831E-3</v>
      </c>
      <c r="O196" s="141">
        <v>2.1818695915872175E-3</v>
      </c>
      <c r="P196" s="141">
        <v>7.3049093561700917E-3</v>
      </c>
      <c r="Q196" s="141">
        <v>-1.4158654815218294E-3</v>
      </c>
      <c r="R196" s="6">
        <f t="shared" si="10"/>
        <v>54176.310805088586</v>
      </c>
      <c r="S196" s="6">
        <f t="shared" si="11"/>
        <v>41247.920264103843</v>
      </c>
      <c r="T196" s="6">
        <f t="shared" si="12"/>
        <v>-41247.920264103843</v>
      </c>
      <c r="V196" s="23">
        <f t="array" aca="1" ref="V196:Z196" ca="1">MMULT(H196:L196,TRANSPOSE(racar))</f>
        <v>-3.5053832788528002E-3</v>
      </c>
      <c r="W196" s="23">
        <f ca="1"/>
        <v>-2.7114163708941005E-3</v>
      </c>
      <c r="X196" s="23">
        <f ca="1"/>
        <v>2.9340931245914778E-3</v>
      </c>
      <c r="Y196" s="23">
        <f ca="1"/>
        <v>7.512937243040892E-3</v>
      </c>
      <c r="Z196" s="23">
        <f ca="1"/>
        <v>-2.0775373309233017E-3</v>
      </c>
      <c r="AA196" s="6">
        <f t="array" aca="1" ref="AA196" ca="1">SUMPRODUCT($V$9:$Z$9,V196:Z196)</f>
        <v>50561.22839960744</v>
      </c>
      <c r="AB196" s="6">
        <f t="shared" ca="1" si="13"/>
        <v>45864.174261317225</v>
      </c>
    </row>
    <row r="197" spans="1:28" ht="13.8">
      <c r="A197" s="4">
        <v>187</v>
      </c>
      <c r="B197" s="120">
        <v>0.63786008230452673</v>
      </c>
      <c r="C197" s="120">
        <v>0.49760000000000004</v>
      </c>
      <c r="D197" s="120">
        <v>0.82507288629737596</v>
      </c>
      <c r="E197" s="120">
        <v>5.0338091660405711E-2</v>
      </c>
      <c r="F197" s="120">
        <v>0.39098771051433773</v>
      </c>
      <c r="H197" s="142">
        <v>0.35274471274372415</v>
      </c>
      <c r="I197" s="142">
        <v>-6.0159441466752636E-3</v>
      </c>
      <c r="J197" s="142">
        <v>0.93487207975701703</v>
      </c>
      <c r="K197" s="142">
        <v>-1.6415843010340088</v>
      </c>
      <c r="L197" s="142">
        <v>-0.27674564430084125</v>
      </c>
      <c r="M197" s="141">
        <f t="array" ref="M197:Q197">MMULT(H197:L197,TRANSPOSE(chol))</f>
        <v>2.0784379052242777E-3</v>
      </c>
      <c r="N197" s="141">
        <v>7.9427457583753714E-4</v>
      </c>
      <c r="O197" s="141">
        <v>6.47047846845605E-3</v>
      </c>
      <c r="P197" s="141">
        <v>-7.3556380014046059E-3</v>
      </c>
      <c r="Q197" s="141">
        <v>-2.7689191319424777E-3</v>
      </c>
      <c r="R197" s="6">
        <f t="shared" si="10"/>
        <v>2684.670436281096</v>
      </c>
      <c r="S197" s="6">
        <f t="shared" si="11"/>
        <v>-18300.789380122878</v>
      </c>
      <c r="T197" s="6">
        <f t="shared" si="12"/>
        <v>18300.789380122878</v>
      </c>
      <c r="V197" s="23">
        <f t="array" aca="1" ref="V197:Z197" ca="1">MMULT(H197:L197,TRANSPOSE(racar))</f>
        <v>1.8340083411793882E-3</v>
      </c>
      <c r="W197" s="23">
        <f ca="1"/>
        <v>-1.063924285640267E-3</v>
      </c>
      <c r="X197" s="23">
        <f ca="1"/>
        <v>5.4810324057085131E-3</v>
      </c>
      <c r="Y197" s="23">
        <f ca="1"/>
        <v>-8.2730323372557646E-3</v>
      </c>
      <c r="Z197" s="23">
        <f ca="1"/>
        <v>-2.5643129114644708E-3</v>
      </c>
      <c r="AA197" s="6">
        <f t="array" aca="1" ref="AA197" ca="1">SUMPRODUCT($V$9:$Z$9,V197:Z197)</f>
        <v>3292.3676338884979</v>
      </c>
      <c r="AB197" s="6">
        <f t="shared" ca="1" si="13"/>
        <v>-23629.356337526326</v>
      </c>
    </row>
    <row r="198" spans="1:28" ht="13.8">
      <c r="A198" s="4">
        <v>188</v>
      </c>
      <c r="B198" s="120">
        <v>0.97119341563785999</v>
      </c>
      <c r="C198" s="120">
        <v>0.69760000000000011</v>
      </c>
      <c r="D198" s="120">
        <v>0.96793002915451887</v>
      </c>
      <c r="E198" s="120">
        <v>0.14124718256949662</v>
      </c>
      <c r="F198" s="120">
        <v>0.46791078743741465</v>
      </c>
      <c r="H198" s="142">
        <v>1.8986297900811693</v>
      </c>
      <c r="I198" s="142">
        <v>0.51751027233024793</v>
      </c>
      <c r="J198" s="142">
        <v>1.8512058694564679</v>
      </c>
      <c r="K198" s="142">
        <v>-1.0747328204747622</v>
      </c>
      <c r="L198" s="142">
        <v>-8.0522659749348413E-2</v>
      </c>
      <c r="M198" s="141">
        <f t="array" ref="M198:Q198">MMULT(H198:L198,TRANSPOSE(chol))</f>
        <v>1.1187082275446307E-2</v>
      </c>
      <c r="N198" s="141">
        <v>7.4243532260212207E-3</v>
      </c>
      <c r="O198" s="141">
        <v>1.4593959975151252E-2</v>
      </c>
      <c r="P198" s="141">
        <v>-2.0047663697308413E-3</v>
      </c>
      <c r="Q198" s="141">
        <v>5.4675957608636607E-3</v>
      </c>
      <c r="R198" s="6">
        <f t="shared" si="10"/>
        <v>9115.3976141635685</v>
      </c>
      <c r="S198" s="6">
        <f t="shared" si="11"/>
        <v>-39452.340003197169</v>
      </c>
      <c r="T198" s="6">
        <f t="shared" si="12"/>
        <v>39452.340003197169</v>
      </c>
      <c r="V198" s="23">
        <f t="array" aca="1" ref="V198:Z198" ca="1">MMULT(H198:L198,TRANSPOSE(racar))</f>
        <v>1.1933145410219136E-2</v>
      </c>
      <c r="W198" s="23">
        <f ca="1"/>
        <v>4.6035478498991462E-3</v>
      </c>
      <c r="X198" s="23">
        <f ca="1"/>
        <v>1.2762872218201986E-2</v>
      </c>
      <c r="Y198" s="23">
        <f ca="1"/>
        <v>-4.1163123772571461E-3</v>
      </c>
      <c r="Z198" s="23">
        <f ca="1"/>
        <v>2.5105030177587709E-3</v>
      </c>
      <c r="AA198" s="6">
        <f t="array" aca="1" ref="AA198" ca="1">SUMPRODUCT($V$9:$Z$9,V198:Z198)</f>
        <v>29185.41860450531</v>
      </c>
      <c r="AB198" s="6">
        <f t="shared" ca="1" si="13"/>
        <v>-32729.457189976714</v>
      </c>
    </row>
    <row r="199" spans="1:28" ht="13.8">
      <c r="A199" s="4">
        <v>189</v>
      </c>
      <c r="B199" s="120">
        <v>2.0576131687242795E-2</v>
      </c>
      <c r="C199" s="120">
        <v>0.89760000000000006</v>
      </c>
      <c r="D199" s="120">
        <v>0.13119533527696792</v>
      </c>
      <c r="E199" s="120">
        <v>0.23215627347858753</v>
      </c>
      <c r="F199" s="120">
        <v>0.54483386436049175</v>
      </c>
      <c r="H199" s="142">
        <v>-2.0419926201631298</v>
      </c>
      <c r="I199" s="142">
        <v>1.2679942611187001</v>
      </c>
      <c r="J199" s="142">
        <v>-1.1207585068613544</v>
      </c>
      <c r="K199" s="142">
        <v>-0.73176412883098141</v>
      </c>
      <c r="L199" s="142">
        <v>0.11261944117419288</v>
      </c>
      <c r="M199" s="141">
        <f t="array" ref="M199:Q199">MMULT(H199:L199,TRANSPOSE(chol))</f>
        <v>-1.2031802917535861E-2</v>
      </c>
      <c r="N199" s="141">
        <v>2.4643793264639575E-3</v>
      </c>
      <c r="O199" s="141">
        <v>-9.5102562260020312E-3</v>
      </c>
      <c r="P199" s="141">
        <v>-3.8960944292309591E-3</v>
      </c>
      <c r="Q199" s="141">
        <v>-5.7571992399326989E-3</v>
      </c>
      <c r="R199" s="6">
        <f t="shared" si="10"/>
        <v>-76361.290966569213</v>
      </c>
      <c r="S199" s="6">
        <f t="shared" si="11"/>
        <v>14071.60428987132</v>
      </c>
      <c r="T199" s="6">
        <f t="shared" si="12"/>
        <v>-14071.60428987132</v>
      </c>
      <c r="V199" s="23">
        <f t="array" aca="1" ref="V199:Z199" ca="1">MMULT(H199:L199,TRANSPOSE(racar))</f>
        <v>-1.0744642491868312E-2</v>
      </c>
      <c r="W199" s="23">
        <f ca="1"/>
        <v>4.5942312722052538E-3</v>
      </c>
      <c r="X199" s="23">
        <f ca="1"/>
        <v>-8.2436378319905457E-3</v>
      </c>
      <c r="Y199" s="23">
        <f ca="1"/>
        <v>-3.3207566350504842E-3</v>
      </c>
      <c r="Z199" s="23">
        <f ca="1"/>
        <v>-2.1728294481938829E-3</v>
      </c>
      <c r="AA199" s="6">
        <f t="array" aca="1" ref="AA199" ca="1">SUMPRODUCT($V$9:$Z$9,V199:Z199)</f>
        <v>-95452.630152847938</v>
      </c>
      <c r="AB199" s="6">
        <f t="shared" ca="1" si="13"/>
        <v>-3150.8332859191523</v>
      </c>
    </row>
    <row r="200" spans="1:28" ht="13.8">
      <c r="A200" s="4">
        <v>190</v>
      </c>
      <c r="B200" s="120">
        <v>0.35390946502057613</v>
      </c>
      <c r="C200" s="120">
        <v>0.1376</v>
      </c>
      <c r="D200" s="120">
        <v>0.27405247813411077</v>
      </c>
      <c r="E200" s="120">
        <v>0.32306536438767841</v>
      </c>
      <c r="F200" s="120">
        <v>0.62175694128356862</v>
      </c>
      <c r="H200" s="142">
        <v>-0.37478693708921224</v>
      </c>
      <c r="I200" s="142">
        <v>-1.0911656491521364</v>
      </c>
      <c r="J200" s="142">
        <v>-0.60060222407810093</v>
      </c>
      <c r="K200" s="142">
        <v>-0.45914404569439571</v>
      </c>
      <c r="L200" s="142">
        <v>0.31009841514654246</v>
      </c>
      <c r="M200" s="141">
        <f t="array" ref="M200:Q200">MMULT(H200:L200,TRANSPOSE(chol))</f>
        <v>-2.2083148188674997E-3</v>
      </c>
      <c r="N200" s="141">
        <v>-7.1295945520409602E-3</v>
      </c>
      <c r="O200" s="141">
        <v>-4.7156901148855228E-3</v>
      </c>
      <c r="P200" s="141">
        <v>-4.6138201446828588E-3</v>
      </c>
      <c r="Q200" s="141">
        <v>-2.4693727707660708E-3</v>
      </c>
      <c r="R200" s="6">
        <f t="shared" si="10"/>
        <v>7328.6954056955783</v>
      </c>
      <c r="S200" s="6">
        <f t="shared" si="11"/>
        <v>-7421.5286073715579</v>
      </c>
      <c r="T200" s="6">
        <f t="shared" si="12"/>
        <v>7421.5286073715579</v>
      </c>
      <c r="V200" s="23">
        <f t="array" aca="1" ref="V200:Z200" ca="1">MMULT(H200:L200,TRANSPOSE(racar))</f>
        <v>-3.2596462870967987E-3</v>
      </c>
      <c r="W200" s="23">
        <f ca="1"/>
        <v>-7.0891402121981296E-3</v>
      </c>
      <c r="X200" s="23">
        <f ca="1"/>
        <v>-4.3718614455193162E-3</v>
      </c>
      <c r="Y200" s="23">
        <f ca="1"/>
        <v>-3.1704741257471913E-3</v>
      </c>
      <c r="Z200" s="23">
        <f ca="1"/>
        <v>-6.3113893618500392E-4</v>
      </c>
      <c r="AA200" s="6">
        <f t="array" aca="1" ref="AA200" ca="1">SUMPRODUCT($V$9:$Z$9,V200:Z200)</f>
        <v>-456.53717206286547</v>
      </c>
      <c r="AB200" s="6">
        <f t="shared" ca="1" si="13"/>
        <v>-11002.860321251592</v>
      </c>
    </row>
    <row r="201" spans="1:28" ht="13.8">
      <c r="A201" s="4">
        <v>191</v>
      </c>
      <c r="B201" s="120">
        <v>0.68724279835390933</v>
      </c>
      <c r="C201" s="120">
        <v>0.33760000000000001</v>
      </c>
      <c r="D201" s="120">
        <v>0.41690962099125362</v>
      </c>
      <c r="E201" s="120">
        <v>0.41397445529676935</v>
      </c>
      <c r="F201" s="120">
        <v>0.69868001820664549</v>
      </c>
      <c r="H201" s="142">
        <v>0.48805003156077603</v>
      </c>
      <c r="I201" s="142">
        <v>-0.41902207405989417</v>
      </c>
      <c r="J201" s="142">
        <v>-0.20980580523706199</v>
      </c>
      <c r="K201" s="142">
        <v>-0.21733291115731118</v>
      </c>
      <c r="L201" s="142">
        <v>0.5206078731563315</v>
      </c>
      <c r="M201" s="141">
        <f t="array" ref="M201:Q201">MMULT(H201:L201,TRANSPOSE(chol))</f>
        <v>2.8756821820283096E-3</v>
      </c>
      <c r="N201" s="141">
        <v>-1.2531201448221455E-3</v>
      </c>
      <c r="O201" s="141">
        <v>-8.309109923284923E-4</v>
      </c>
      <c r="P201" s="141">
        <v>-1.4808894299936392E-3</v>
      </c>
      <c r="Q201" s="141">
        <v>3.0142283613604085E-3</v>
      </c>
      <c r="R201" s="6">
        <f t="shared" si="10"/>
        <v>-5912.1511009089554</v>
      </c>
      <c r="S201" s="6">
        <f t="shared" si="11"/>
        <v>-23467.671175344087</v>
      </c>
      <c r="T201" s="6">
        <f t="shared" si="12"/>
        <v>23467.671175344087</v>
      </c>
      <c r="V201" s="23">
        <f t="array" aca="1" ref="V201:Z201" ca="1">MMULT(H201:L201,TRANSPOSE(racar))</f>
        <v>2.8281262651575836E-3</v>
      </c>
      <c r="W201" s="23">
        <f ca="1"/>
        <v>-1.6551673669058906E-3</v>
      </c>
      <c r="X201" s="23">
        <f ca="1"/>
        <v>-9.4648659766697544E-4</v>
      </c>
      <c r="Y201" s="23">
        <f ca="1"/>
        <v>-8.4314082960407113E-4</v>
      </c>
      <c r="Z201" s="23">
        <f ca="1"/>
        <v>3.0817574592824138E-3</v>
      </c>
      <c r="AA201" s="6">
        <f t="array" aca="1" ref="AA201" ca="1">SUMPRODUCT($V$9:$Z$9,V201:Z201)</f>
        <v>-1825.2099793907764</v>
      </c>
      <c r="AB201" s="6">
        <f t="shared" ca="1" si="13"/>
        <v>-20925.263956978415</v>
      </c>
    </row>
    <row r="202" spans="1:28" ht="13.8">
      <c r="A202" s="4">
        <v>192</v>
      </c>
      <c r="B202" s="120">
        <v>0.13168724279835389</v>
      </c>
      <c r="C202" s="120">
        <v>0.53760000000000008</v>
      </c>
      <c r="D202" s="120">
        <v>0.55976676384839641</v>
      </c>
      <c r="E202" s="120">
        <v>0.5048835462058604</v>
      </c>
      <c r="F202" s="120">
        <v>0.77560309512972248</v>
      </c>
      <c r="H202" s="142">
        <v>-1.1184508532585564</v>
      </c>
      <c r="I202" s="142">
        <v>9.4389193270266042E-2</v>
      </c>
      <c r="J202" s="142">
        <v>0.15037790498810955</v>
      </c>
      <c r="K202" s="142">
        <v>1.2241540736537413E-2</v>
      </c>
      <c r="L202" s="142">
        <v>0.75742746012966089</v>
      </c>
      <c r="M202" s="141">
        <f t="array" ref="M202:Q202">MMULT(H202:L202,TRANSPOSE(chol))</f>
        <v>-6.590121877267964E-3</v>
      </c>
      <c r="N202" s="141">
        <v>-2.0870897760481332E-3</v>
      </c>
      <c r="O202" s="141">
        <v>-5.0149717222164574E-4</v>
      </c>
      <c r="P202" s="141">
        <v>-5.5854634909825002E-4</v>
      </c>
      <c r="Q202" s="141">
        <v>1.1043640367501186E-3</v>
      </c>
      <c r="R202" s="6">
        <f t="shared" si="10"/>
        <v>-29507.881401136332</v>
      </c>
      <c r="S202" s="6">
        <f t="shared" si="11"/>
        <v>-8671.214827429756</v>
      </c>
      <c r="T202" s="6">
        <f t="shared" si="12"/>
        <v>8671.214827429756</v>
      </c>
      <c r="V202" s="23">
        <f t="array" aca="1" ref="V202:Z202" ca="1">MMULT(H202:L202,TRANSPOSE(racar))</f>
        <v>-5.1102274907616711E-3</v>
      </c>
      <c r="W202" s="23">
        <f ca="1"/>
        <v>2.5319938848074417E-4</v>
      </c>
      <c r="X202" s="23">
        <f ca="1"/>
        <v>8.8799045595111732E-4</v>
      </c>
      <c r="Y202" s="23">
        <f ca="1"/>
        <v>8.6541589925645947E-4</v>
      </c>
      <c r="Z202" s="23">
        <f ca="1"/>
        <v>3.5280628452644507E-3</v>
      </c>
      <c r="AA202" s="6">
        <f t="array" aca="1" ref="AA202" ca="1">SUMPRODUCT($V$9:$Z$9,V202:Z202)</f>
        <v>-38179.045775273444</v>
      </c>
      <c r="AB202" s="6">
        <f t="shared" ca="1" si="13"/>
        <v>-15584.02262413162</v>
      </c>
    </row>
    <row r="203" spans="1:28" ht="13.8">
      <c r="A203" s="4">
        <v>193</v>
      </c>
      <c r="B203" s="120">
        <v>0.46502057613168724</v>
      </c>
      <c r="C203" s="120">
        <v>0.73760000000000014</v>
      </c>
      <c r="D203" s="120">
        <v>0.70262390670553931</v>
      </c>
      <c r="E203" s="120">
        <v>0.59579263711495123</v>
      </c>
      <c r="F203" s="120">
        <v>0.85252617205279946</v>
      </c>
      <c r="H203" s="142">
        <v>-8.7793061914307302E-2</v>
      </c>
      <c r="I203" s="142">
        <v>0.63596382599959878</v>
      </c>
      <c r="J203" s="142">
        <v>0.53196218475328527</v>
      </c>
      <c r="K203" s="142">
        <v>0.24247164454218501</v>
      </c>
      <c r="L203" s="142">
        <v>1.0473294542571532</v>
      </c>
      <c r="M203" s="141">
        <f t="array" ref="M203:Q203">MMULT(H203:L203,TRANSPOSE(chol))</f>
        <v>-5.1729316161562978E-4</v>
      </c>
      <c r="N203" s="141">
        <v>3.4358923580148143E-3</v>
      </c>
      <c r="O203" s="141">
        <v>3.505914705706735E-3</v>
      </c>
      <c r="P203" s="141">
        <v>2.4373104421457847E-3</v>
      </c>
      <c r="Q203" s="141">
        <v>7.2790423486877327E-3</v>
      </c>
      <c r="R203" s="6">
        <f t="shared" si="10"/>
        <v>-40582.259244172266</v>
      </c>
      <c r="S203" s="6">
        <f t="shared" si="11"/>
        <v>-29172.009958702256</v>
      </c>
      <c r="T203" s="6">
        <f t="shared" si="12"/>
        <v>29172.009958702256</v>
      </c>
      <c r="V203" s="23">
        <f t="array" aca="1" ref="V203:Z203" ca="1">MMULT(H203:L203,TRANSPOSE(racar))</f>
        <v>1.8800437789632703E-3</v>
      </c>
      <c r="W203" s="23">
        <f ca="1"/>
        <v>5.1608927237260099E-3</v>
      </c>
      <c r="X203" s="23">
        <f ca="1"/>
        <v>4.3578228973064834E-3</v>
      </c>
      <c r="Y203" s="23">
        <f ca="1"/>
        <v>3.1438006557856575E-3</v>
      </c>
      <c r="Z203" s="23">
        <f ca="1"/>
        <v>7.8010470989867105E-3</v>
      </c>
      <c r="AA203" s="6">
        <f t="array" aca="1" ref="AA203" ca="1">SUMPRODUCT($V$9:$Z$9,V203:Z203)</f>
        <v>-35959.319508118773</v>
      </c>
      <c r="AB203" s="6">
        <f t="shared" ca="1" si="13"/>
        <v>-28832.541583971608</v>
      </c>
    </row>
    <row r="204" spans="1:28" ht="13.8">
      <c r="A204" s="4">
        <v>194</v>
      </c>
      <c r="B204" s="120">
        <v>0.79835390946502049</v>
      </c>
      <c r="C204" s="120">
        <v>0.9376000000000001</v>
      </c>
      <c r="D204" s="120">
        <v>0.84548104956268211</v>
      </c>
      <c r="E204" s="120">
        <v>0.68670172802404206</v>
      </c>
      <c r="F204" s="120">
        <v>0.92944924897587633</v>
      </c>
      <c r="H204" s="142">
        <v>0.8357560055355685</v>
      </c>
      <c r="I204" s="142">
        <v>1.5349341662705671</v>
      </c>
      <c r="J204" s="142">
        <v>1.0172428822944781</v>
      </c>
      <c r="K204" s="142">
        <v>0.48652280005344678</v>
      </c>
      <c r="L204" s="142">
        <v>1.4717015012050834</v>
      </c>
      <c r="M204" s="141">
        <f t="array" ref="M204:Q204">MMULT(H204:L204,TRANSPOSE(chol))</f>
        <v>4.9244308948323476E-3</v>
      </c>
      <c r="N204" s="141">
        <v>1.0754033784578086E-2</v>
      </c>
      <c r="O204" s="141">
        <v>8.1530487961208771E-3</v>
      </c>
      <c r="P204" s="141">
        <v>6.0346666472172105E-3</v>
      </c>
      <c r="Q204" s="141">
        <v>1.4527625164935234E-2</v>
      </c>
      <c r="R204" s="6">
        <f t="shared" ref="R204:R267" si="14">SUMPRODUCT($M$9:$Q$9,M204:Q204)</f>
        <v>-65322.753884822698</v>
      </c>
      <c r="S204" s="6">
        <f t="shared" ref="S204:S267" si="15">P204*$P$9+Q204*$Q$9</f>
        <v>-52870.381937670129</v>
      </c>
      <c r="T204" s="6">
        <f t="shared" ref="T204:T267" si="16">-S204</f>
        <v>52870.381937670129</v>
      </c>
      <c r="V204" s="23">
        <f t="array" aca="1" ref="V204:Z204" ca="1">MMULT(H204:L204,TRANSPOSE(racar))</f>
        <v>8.8790736703578798E-3</v>
      </c>
      <c r="W204" s="23">
        <f ca="1"/>
        <v>1.2264260841453642E-2</v>
      </c>
      <c r="X204" s="23">
        <f ca="1"/>
        <v>8.6341868725761453E-3</v>
      </c>
      <c r="Y204" s="23">
        <f ca="1"/>
        <v>5.9618048330223467E-3</v>
      </c>
      <c r="Z204" s="23">
        <f ca="1"/>
        <v>1.3250330565727034E-2</v>
      </c>
      <c r="AA204" s="6">
        <f t="array" aca="1" ref="AA204" ca="1">SUMPRODUCT($V$9:$Z$9,V204:Z204)</f>
        <v>-46953.692262251447</v>
      </c>
      <c r="AB204" s="6">
        <f t="shared" ref="AB204:AB267" ca="1" si="17">Y204*$Y$9+Z204*$Z$9</f>
        <v>-46128.770860471486</v>
      </c>
    </row>
    <row r="205" spans="1:28" ht="13.8">
      <c r="A205" s="4">
        <v>195</v>
      </c>
      <c r="B205" s="120">
        <v>0.242798353909465</v>
      </c>
      <c r="C205" s="120">
        <v>0.17759999999999998</v>
      </c>
      <c r="D205" s="120">
        <v>0.98833819241982501</v>
      </c>
      <c r="E205" s="120">
        <v>0.77761081893313311</v>
      </c>
      <c r="F205" s="120">
        <v>1.2289485662266729E-2</v>
      </c>
      <c r="H205" s="142">
        <v>-0.69732934444722561</v>
      </c>
      <c r="I205" s="142">
        <v>-0.92455006085179858</v>
      </c>
      <c r="J205" s="142">
        <v>2.2680917491174686</v>
      </c>
      <c r="K205" s="142">
        <v>0.76414915539951422</v>
      </c>
      <c r="L205" s="142">
        <v>-2.2479563828269007</v>
      </c>
      <c r="M205" s="141">
        <f t="array" ref="M205:Q205">MMULT(H205:L205,TRANSPOSE(chol))</f>
        <v>-4.1087950848388627E-3</v>
      </c>
      <c r="N205" s="141">
        <v>-6.9331621466993884E-3</v>
      </c>
      <c r="O205" s="141">
        <v>1.3318797070751067E-2</v>
      </c>
      <c r="P205" s="141">
        <v>3.1726780817501071E-3</v>
      </c>
      <c r="Q205" s="141">
        <v>-1.2253960545840588E-2</v>
      </c>
      <c r="R205" s="6">
        <f t="shared" si="14"/>
        <v>130572.63773597208</v>
      </c>
      <c r="S205" s="6">
        <f t="shared" si="15"/>
        <v>82382.250691392153</v>
      </c>
      <c r="T205" s="6">
        <f t="shared" si="16"/>
        <v>-82382.250691392153</v>
      </c>
      <c r="V205" s="23">
        <f t="array" aca="1" ref="V205:Z205" ca="1">MMULT(H205:L205,TRANSPOSE(racar))</f>
        <v>-6.4394112718880129E-3</v>
      </c>
      <c r="W205" s="23">
        <f ca="1"/>
        <v>-7.3819588196043125E-3</v>
      </c>
      <c r="X205" s="23">
        <f ca="1"/>
        <v>1.2886718376021839E-2</v>
      </c>
      <c r="Y205" s="23">
        <f ca="1"/>
        <v>1.2401429178441215E-3</v>
      </c>
      <c r="Z205" s="23">
        <f ca="1"/>
        <v>-1.3710371056046094E-2</v>
      </c>
      <c r="AA205" s="6">
        <f t="array" aca="1" ref="AA205" ca="1">SUMPRODUCT($V$9:$Z$9,V205:Z205)</f>
        <v>120356.20780742516</v>
      </c>
      <c r="AB205" s="6">
        <f t="shared" ca="1" si="17"/>
        <v>81611.622907249446</v>
      </c>
    </row>
    <row r="206" spans="1:28" ht="13.8">
      <c r="A206" s="4">
        <v>196</v>
      </c>
      <c r="B206" s="120">
        <v>0.5761316872427984</v>
      </c>
      <c r="C206" s="120">
        <v>0.37759999999999999</v>
      </c>
      <c r="D206" s="120">
        <v>1.1661807580174927E-2</v>
      </c>
      <c r="E206" s="120">
        <v>0.86851990984222394</v>
      </c>
      <c r="F206" s="120">
        <v>8.9212562585343658E-2</v>
      </c>
      <c r="H206" s="142">
        <v>0.19200712348302448</v>
      </c>
      <c r="I206" s="142">
        <v>-0.31179016358641942</v>
      </c>
      <c r="J206" s="142">
        <v>-2.2680917491174704</v>
      </c>
      <c r="K206" s="142">
        <v>1.1194219283138758</v>
      </c>
      <c r="L206" s="142">
        <v>-1.3456199166221425</v>
      </c>
      <c r="M206" s="141">
        <f t="array" ref="M206:Q206">MMULT(H206:L206,TRANSPOSE(chol))</f>
        <v>1.1313419283200774E-3</v>
      </c>
      <c r="N206" s="141">
        <v>-1.3345196230640872E-3</v>
      </c>
      <c r="O206" s="141">
        <v>-1.4402335058571991E-2</v>
      </c>
      <c r="P206" s="141">
        <v>3.8968084897205205E-3</v>
      </c>
      <c r="Q206" s="141">
        <v>-6.9886739366164675E-3</v>
      </c>
      <c r="R206" s="6">
        <f t="shared" si="14"/>
        <v>34025.557230242477</v>
      </c>
      <c r="S206" s="6">
        <f t="shared" si="15"/>
        <v>56529.811789691885</v>
      </c>
      <c r="T206" s="6">
        <f t="shared" si="16"/>
        <v>-56529.811789691885</v>
      </c>
      <c r="V206" s="23">
        <f t="array" aca="1" ref="V206:Z206" ca="1">MMULT(H206:L206,TRANSPOSE(racar))</f>
        <v>-2.056006889532629E-3</v>
      </c>
      <c r="W206" s="23">
        <f ca="1"/>
        <v>-2.7992004185462371E-3</v>
      </c>
      <c r="X206" s="23">
        <f ca="1"/>
        <v>-1.5180630172568255E-2</v>
      </c>
      <c r="Y206" s="23">
        <f ca="1"/>
        <v>3.0976059725740428E-3</v>
      </c>
      <c r="Z206" s="23">
        <f ca="1"/>
        <v>-8.7708354016990935E-3</v>
      </c>
      <c r="AA206" s="6">
        <f t="array" aca="1" ref="AA206" ca="1">SUMPRODUCT($V$9:$Z$9,V206:Z206)</f>
        <v>31191.331446902834</v>
      </c>
      <c r="AB206" s="6">
        <f t="shared" ca="1" si="17"/>
        <v>62746.252509638238</v>
      </c>
    </row>
    <row r="207" spans="1:28" ht="13.8">
      <c r="A207" s="4">
        <v>197</v>
      </c>
      <c r="B207" s="120">
        <v>0.90946502057613166</v>
      </c>
      <c r="C207" s="120">
        <v>0.57760000000000011</v>
      </c>
      <c r="D207" s="120">
        <v>0.15451895043731778</v>
      </c>
      <c r="E207" s="120">
        <v>0.95942900075131499</v>
      </c>
      <c r="F207" s="120">
        <v>0.16613563950842059</v>
      </c>
      <c r="H207" s="142">
        <v>1.3374678836750176</v>
      </c>
      <c r="I207" s="142">
        <v>0.19575746995063054</v>
      </c>
      <c r="J207" s="142">
        <v>-1.0172428822944783</v>
      </c>
      <c r="K207" s="142">
        <v>1.7440980244322568</v>
      </c>
      <c r="L207" s="142">
        <v>-0.96954913159850387</v>
      </c>
      <c r="M207" s="141">
        <f t="array" ref="M207:Q207">MMULT(H207:L207,TRANSPOSE(chol))</f>
        <v>7.8806112353266133E-3</v>
      </c>
      <c r="N207" s="141">
        <v>4.2633052628033904E-3</v>
      </c>
      <c r="O207" s="141">
        <v>-4.6733625449689375E-3</v>
      </c>
      <c r="P207" s="141">
        <v>9.4017774183755565E-3</v>
      </c>
      <c r="Q207" s="141">
        <v>1.4108657851011159E-3</v>
      </c>
      <c r="R207" s="6">
        <f t="shared" si="14"/>
        <v>38514.982973019738</v>
      </c>
      <c r="S207" s="6">
        <f t="shared" si="15"/>
        <v>35179.974274339853</v>
      </c>
      <c r="T207" s="6">
        <f t="shared" si="16"/>
        <v>-35179.974274339853</v>
      </c>
      <c r="V207" s="23">
        <f t="array" aca="1" ref="V207:Z207" ca="1">MMULT(H207:L207,TRANSPOSE(racar))</f>
        <v>6.2062796172358539E-3</v>
      </c>
      <c r="W207" s="23">
        <f ca="1"/>
        <v>2.6869805420905194E-3</v>
      </c>
      <c r="X207" s="23">
        <f ca="1"/>
        <v>-5.8129365195415169E-3</v>
      </c>
      <c r="Y207" s="23">
        <f ca="1"/>
        <v>7.7923373730224479E-3</v>
      </c>
      <c r="Z207" s="23">
        <f ca="1"/>
        <v>-2.8163987421533482E-3</v>
      </c>
      <c r="AA207" s="6">
        <f t="array" aca="1" ref="AA207" ca="1">SUMPRODUCT($V$9:$Z$9,V207:Z207)</f>
        <v>52159.216100963211</v>
      </c>
      <c r="AB207" s="6">
        <f t="shared" ca="1" si="17"/>
        <v>51234.361229170652</v>
      </c>
    </row>
    <row r="208" spans="1:28" ht="13.8">
      <c r="A208" s="4">
        <v>198</v>
      </c>
      <c r="B208" s="120">
        <v>5.761316872427983E-2</v>
      </c>
      <c r="C208" s="120">
        <v>0.77760000000000018</v>
      </c>
      <c r="D208" s="120">
        <v>0.29737609329446063</v>
      </c>
      <c r="E208" s="120">
        <v>5.8602554470323066E-2</v>
      </c>
      <c r="F208" s="120">
        <v>0.24305871643149751</v>
      </c>
      <c r="H208" s="142">
        <v>-1.5751304470933463</v>
      </c>
      <c r="I208" s="142">
        <v>0.76411284209128361</v>
      </c>
      <c r="J208" s="142">
        <v>-0.53196218475328549</v>
      </c>
      <c r="K208" s="142">
        <v>-1.5666132924261353</v>
      </c>
      <c r="L208" s="142">
        <v>-0.69649732349709981</v>
      </c>
      <c r="M208" s="141">
        <f t="array" ref="M208:Q208">MMULT(H208:L208,TRANSPOSE(chol))</f>
        <v>-9.280963565540843E-3</v>
      </c>
      <c r="N208" s="141">
        <v>6.7549348219516758E-4</v>
      </c>
      <c r="O208" s="141">
        <v>-5.2719570819531412E-3</v>
      </c>
      <c r="P208" s="141">
        <v>-8.1261956964430379E-3</v>
      </c>
      <c r="Q208" s="141">
        <v>-1.0604575273752248E-2</v>
      </c>
      <c r="R208" s="6">
        <f t="shared" si="14"/>
        <v>-37026.787935412169</v>
      </c>
      <c r="S208" s="6">
        <f t="shared" si="15"/>
        <v>21576.362688488553</v>
      </c>
      <c r="T208" s="6">
        <f t="shared" si="16"/>
        <v>-21576.362688488553</v>
      </c>
      <c r="V208" s="23">
        <f t="array" aca="1" ref="V208:Z208" ca="1">MMULT(H208:L208,TRANSPOSE(racar))</f>
        <v>-9.5335625118936965E-3</v>
      </c>
      <c r="W208" s="23">
        <f ca="1"/>
        <v>6.9195047751095481E-4</v>
      </c>
      <c r="X208" s="23">
        <f ca="1"/>
        <v>-5.1395733081412345E-3</v>
      </c>
      <c r="Y208" s="23">
        <f ca="1"/>
        <v>-8.6186148535252003E-3</v>
      </c>
      <c r="Z208" s="23">
        <f ca="1"/>
        <v>-7.7795414063955414E-3</v>
      </c>
      <c r="AA208" s="6">
        <f t="array" aca="1" ref="AA208" ca="1">SUMPRODUCT($V$9:$Z$9,V208:Z208)</f>
        <v>-55851.352228391319</v>
      </c>
      <c r="AB208" s="6">
        <f t="shared" ca="1" si="17"/>
        <v>3676.9269035714169</v>
      </c>
    </row>
    <row r="209" spans="1:28" ht="13.8">
      <c r="A209" s="4">
        <v>199</v>
      </c>
      <c r="B209" s="120">
        <v>0.39094650205761317</v>
      </c>
      <c r="C209" s="120">
        <v>0.97760000000000014</v>
      </c>
      <c r="D209" s="120">
        <v>0.44023323615160348</v>
      </c>
      <c r="E209" s="120">
        <v>0.14951164537941397</v>
      </c>
      <c r="F209" s="120">
        <v>0.31998179335457444</v>
      </c>
      <c r="H209" s="142">
        <v>-0.27685297245019935</v>
      </c>
      <c r="I209" s="142">
        <v>2.0065274788939198</v>
      </c>
      <c r="J209" s="142">
        <v>-0.15037790498810982</v>
      </c>
      <c r="K209" s="142">
        <v>-1.0385301830337614</v>
      </c>
      <c r="L209" s="142">
        <v>-0.46774971159977163</v>
      </c>
      <c r="M209" s="141">
        <f t="array" ref="M209:Q209">MMULT(H209:L209,TRANSPOSE(chol))</f>
        <v>-1.6312695593330183E-3</v>
      </c>
      <c r="N209" s="141">
        <v>1.0840908355912343E-2</v>
      </c>
      <c r="O209" s="141">
        <v>-6.7553947643346317E-4</v>
      </c>
      <c r="P209" s="141">
        <v>-2.3588964310952308E-3</v>
      </c>
      <c r="Q209" s="141">
        <v>-2.3393340300321571E-3</v>
      </c>
      <c r="R209" s="6">
        <f t="shared" si="14"/>
        <v>-61912.092997899439</v>
      </c>
      <c r="S209" s="6">
        <f t="shared" si="15"/>
        <v>2170.036211486733</v>
      </c>
      <c r="T209" s="6">
        <f t="shared" si="16"/>
        <v>-2170.036211486733</v>
      </c>
      <c r="V209" s="23">
        <f t="array" aca="1" ref="V209:Z209" ca="1">MMULT(H209:L209,TRANSPOSE(racar))</f>
        <v>-3.302144413794805E-4</v>
      </c>
      <c r="W209" s="23">
        <f ca="1"/>
        <v>1.0225219549698588E-2</v>
      </c>
      <c r="X209" s="23">
        <f ca="1"/>
        <v>-1.2595954426063601E-3</v>
      </c>
      <c r="Y209" s="23">
        <f ca="1"/>
        <v>-4.2660977479731313E-3</v>
      </c>
      <c r="Z209" s="23">
        <f ca="1"/>
        <v>-2.445847115522913E-3</v>
      </c>
      <c r="AA209" s="6">
        <f t="array" aca="1" ref="AA209" ca="1">SUMPRODUCT($V$9:$Z$9,V209:Z209)</f>
        <v>-62351.918353495639</v>
      </c>
      <c r="AB209" s="6">
        <f t="shared" ca="1" si="17"/>
        <v>-5961.689514089172</v>
      </c>
    </row>
    <row r="210" spans="1:28" ht="13.8">
      <c r="A210" s="4">
        <v>200</v>
      </c>
      <c r="B210" s="120">
        <v>0.72427983539094654</v>
      </c>
      <c r="C210" s="120">
        <v>2.5600000000000001E-2</v>
      </c>
      <c r="D210" s="120">
        <v>0.58309037900874627</v>
      </c>
      <c r="E210" s="120">
        <v>0.24042073628850488</v>
      </c>
      <c r="F210" s="120">
        <v>0.39690487027765137</v>
      </c>
      <c r="H210" s="142">
        <v>0.59560321376844816</v>
      </c>
      <c r="I210" s="142">
        <v>-1.9497996777359012</v>
      </c>
      <c r="J210" s="142">
        <v>0.20980580523706172</v>
      </c>
      <c r="K210" s="142">
        <v>-0.70494980724538525</v>
      </c>
      <c r="L210" s="142">
        <v>-0.26136669187036049</v>
      </c>
      <c r="M210" s="141">
        <f t="array" ref="M210:Q210">MMULT(H210:L210,TRANSPOSE(chol))</f>
        <v>3.5094056728473687E-3</v>
      </c>
      <c r="N210" s="141">
        <v>-9.7671673253657554E-3</v>
      </c>
      <c r="O210" s="141">
        <v>1.5024559112858144E-3</v>
      </c>
      <c r="P210" s="141">
        <v>-5.9479786001911585E-3</v>
      </c>
      <c r="Q210" s="141">
        <v>-3.8058253526669838E-3</v>
      </c>
      <c r="R210" s="6">
        <f t="shared" si="14"/>
        <v>63107.710712210028</v>
      </c>
      <c r="S210" s="6">
        <f t="shared" si="15"/>
        <v>-6120.1962552762016</v>
      </c>
      <c r="T210" s="6">
        <f t="shared" si="16"/>
        <v>6120.1962552762016</v>
      </c>
      <c r="V210" s="23">
        <f t="array" aca="1" ref="V210:Z210" ca="1">MMULT(H210:L210,TRANSPOSE(racar))</f>
        <v>9.4697006105947594E-4</v>
      </c>
      <c r="W210" s="23">
        <f ca="1"/>
        <v>-1.1765520717927146E-2</v>
      </c>
      <c r="X210" s="23">
        <f ca="1"/>
        <v>7.2137748161596829E-4</v>
      </c>
      <c r="Y210" s="23">
        <f ca="1"/>
        <v>-5.3195578098751261E-3</v>
      </c>
      <c r="Z210" s="23">
        <f ca="1"/>
        <v>-3.6398541775301851E-3</v>
      </c>
      <c r="AA210" s="6">
        <f t="array" aca="1" ref="AA210" ca="1">SUMPRODUCT($V$9:$Z$9,V210:Z210)</f>
        <v>61577.500498161608</v>
      </c>
      <c r="AB210" s="6">
        <f t="shared" ca="1" si="17"/>
        <v>-4165.7064863581036</v>
      </c>
    </row>
    <row r="211" spans="1:28" ht="13.8">
      <c r="A211" s="4">
        <v>201</v>
      </c>
      <c r="B211" s="120">
        <v>0.16872427983539093</v>
      </c>
      <c r="C211" s="120">
        <v>0.22559999999999999</v>
      </c>
      <c r="D211" s="120">
        <v>0.72594752186588907</v>
      </c>
      <c r="E211" s="120">
        <v>0.33132982719759579</v>
      </c>
      <c r="F211" s="120">
        <v>0.47382794720072829</v>
      </c>
      <c r="H211" s="142">
        <v>-0.95921874402493801</v>
      </c>
      <c r="I211" s="142">
        <v>-0.75341595181486809</v>
      </c>
      <c r="J211" s="142">
        <v>0.60060222407810038</v>
      </c>
      <c r="K211" s="142">
        <v>-0.43624407289545603</v>
      </c>
      <c r="L211" s="142">
        <v>-6.5650736401077117E-2</v>
      </c>
      <c r="M211" s="141">
        <f t="array" ref="M211:Q211">MMULT(H211:L211,TRANSPOSE(chol))</f>
        <v>-5.6518964706113095E-3</v>
      </c>
      <c r="N211" s="141">
        <v>-6.5683559321615282E-3</v>
      </c>
      <c r="O211" s="141">
        <v>2.322307901139126E-3</v>
      </c>
      <c r="P211" s="141">
        <v>-3.7157958270054984E-3</v>
      </c>
      <c r="Q211" s="141">
        <v>-4.6385616021097295E-3</v>
      </c>
      <c r="R211" s="6">
        <f t="shared" si="14"/>
        <v>21651.630302969374</v>
      </c>
      <c r="S211" s="6">
        <f t="shared" si="15"/>
        <v>8700.0904713506316</v>
      </c>
      <c r="T211" s="6">
        <f t="shared" si="16"/>
        <v>-8700.0904713506316</v>
      </c>
      <c r="V211" s="23">
        <f t="array" aca="1" ref="V211:Z211" ca="1">MMULT(H211:L211,TRANSPOSE(racar))</f>
        <v>-6.0138513431408349E-3</v>
      </c>
      <c r="W211" s="23">
        <f ca="1"/>
        <v>-5.7486662152279868E-3</v>
      </c>
      <c r="X211" s="23">
        <f ca="1"/>
        <v>2.9594989097430804E-3</v>
      </c>
      <c r="Y211" s="23">
        <f ca="1"/>
        <v>-2.8729710925042957E-3</v>
      </c>
      <c r="Z211" s="23">
        <f ca="1"/>
        <v>-2.5853574850996527E-3</v>
      </c>
      <c r="AA211" s="6">
        <f t="array" aca="1" ref="AA211" ca="1">SUMPRODUCT($V$9:$Z$9,V211:Z211)</f>
        <v>9840.6712891301868</v>
      </c>
      <c r="AB211" s="6">
        <f t="shared" ca="1" si="17"/>
        <v>1181.8566553375967</v>
      </c>
    </row>
    <row r="212" spans="1:28" ht="13.8">
      <c r="A212" s="4">
        <v>202</v>
      </c>
      <c r="B212" s="120">
        <v>0.50205761316872421</v>
      </c>
      <c r="C212" s="120">
        <v>0.42560000000000003</v>
      </c>
      <c r="D212" s="120">
        <v>0.86880466472303197</v>
      </c>
      <c r="E212" s="120">
        <v>0.42223891810668673</v>
      </c>
      <c r="F212" s="120">
        <v>0.55075102412380528</v>
      </c>
      <c r="H212" s="142">
        <v>5.1576942142192092E-3</v>
      </c>
      <c r="I212" s="142">
        <v>-0.18758753296535893</v>
      </c>
      <c r="J212" s="142">
        <v>1.1207585068613539</v>
      </c>
      <c r="K212" s="142">
        <v>-0.19616907004423226</v>
      </c>
      <c r="L212" s="142">
        <v>0.12755903474586952</v>
      </c>
      <c r="M212" s="141">
        <f t="array" ref="M212:Q212">MMULT(H212:L212,TRANSPOSE(chol))</f>
        <v>3.0390100180402702E-5</v>
      </c>
      <c r="N212" s="141">
        <v>-1.0621923085057633E-3</v>
      </c>
      <c r="O212" s="141">
        <v>7.1383142261816079E-3</v>
      </c>
      <c r="P212" s="141">
        <v>-6.0241870304197378E-4</v>
      </c>
      <c r="Q212" s="141">
        <v>9.9211338569035485E-4</v>
      </c>
      <c r="R212" s="6">
        <f t="shared" si="14"/>
        <v>14356.898472669323</v>
      </c>
      <c r="S212" s="6">
        <f t="shared" si="15"/>
        <v>-8250.0990475289291</v>
      </c>
      <c r="T212" s="6">
        <f t="shared" si="16"/>
        <v>8250.0990475289291</v>
      </c>
      <c r="V212" s="23">
        <f t="array" aca="1" ref="V212:Z212" ca="1">MMULT(H212:L212,TRANSPOSE(racar))</f>
        <v>5.8122239106105566E-4</v>
      </c>
      <c r="W212" s="23">
        <f ca="1"/>
        <v>-8.2394546074023153E-4</v>
      </c>
      <c r="X212" s="23">
        <f ca="1"/>
        <v>7.2392248022796236E-3</v>
      </c>
      <c r="Y212" s="23">
        <f ca="1"/>
        <v>-5.9694389478017536E-4</v>
      </c>
      <c r="Z212" s="23">
        <f ca="1"/>
        <v>1.1197977387005296E-3</v>
      </c>
      <c r="AA212" s="6">
        <f t="array" aca="1" ref="AA212" ca="1">SUMPRODUCT($V$9:$Z$9,V212:Z212)</f>
        <v>15233.899628313933</v>
      </c>
      <c r="AB212" s="6">
        <f t="shared" ca="1" si="17"/>
        <v>-8932.2937786263228</v>
      </c>
    </row>
    <row r="213" spans="1:28" ht="13.8">
      <c r="A213" s="4">
        <v>203</v>
      </c>
      <c r="B213" s="120">
        <v>0.83539094650205747</v>
      </c>
      <c r="C213" s="120">
        <v>0.62560000000000016</v>
      </c>
      <c r="D213" s="120">
        <v>3.2069970845481049E-2</v>
      </c>
      <c r="E213" s="120">
        <v>0.51314800901577773</v>
      </c>
      <c r="F213" s="120">
        <v>0.62767410104688215</v>
      </c>
      <c r="H213" s="142">
        <v>0.97569000455065269</v>
      </c>
      <c r="I213" s="142">
        <v>0.32022206197650327</v>
      </c>
      <c r="J213" s="142">
        <v>-1.8512058694564695</v>
      </c>
      <c r="K213" s="142">
        <v>3.2963139633185028E-2</v>
      </c>
      <c r="L213" s="142">
        <v>0.32569940042947615</v>
      </c>
      <c r="M213" s="141">
        <f t="array" ref="M213:Q213">MMULT(H213:L213,TRANSPOSE(chol))</f>
        <v>5.7489482221661E-3</v>
      </c>
      <c r="N213" s="141">
        <v>4.126161217549453E-3</v>
      </c>
      <c r="O213" s="141">
        <v>-1.0469312047565961E-2</v>
      </c>
      <c r="P213" s="141">
        <v>3.1485981336924491E-4</v>
      </c>
      <c r="Q213" s="141">
        <v>3.6132809811793157E-3</v>
      </c>
      <c r="R213" s="6">
        <f t="shared" si="14"/>
        <v>-38187.251673494087</v>
      </c>
      <c r="S213" s="6">
        <f t="shared" si="15"/>
        <v>-18573.747801291884</v>
      </c>
      <c r="T213" s="6">
        <f t="shared" si="16"/>
        <v>18573.747801291884</v>
      </c>
      <c r="V213" s="23">
        <f t="array" aca="1" ref="V213:Z213" ca="1">MMULT(H213:L213,TRANSPOSE(racar))</f>
        <v>5.2297180502680765E-3</v>
      </c>
      <c r="W213" s="23">
        <f ca="1"/>
        <v>2.7917214748161101E-3</v>
      </c>
      <c r="X213" s="23">
        <f ca="1"/>
        <v>-1.1165902919140174E-2</v>
      </c>
      <c r="Y213" s="23">
        <f ca="1"/>
        <v>3.072934934104485E-4</v>
      </c>
      <c r="Z213" s="23">
        <f ca="1"/>
        <v>2.4951054730772771E-3</v>
      </c>
      <c r="AA213" s="6">
        <f t="array" aca="1" ref="AA213" ca="1">SUMPRODUCT($V$9:$Z$9,V213:Z213)</f>
        <v>-29308.119143777745</v>
      </c>
      <c r="AB213" s="6">
        <f t="shared" ca="1" si="17"/>
        <v>-12414.88353924824</v>
      </c>
    </row>
    <row r="214" spans="1:28" ht="13.8">
      <c r="A214" s="4">
        <v>204</v>
      </c>
      <c r="B214" s="120">
        <v>0.27983539094650206</v>
      </c>
      <c r="C214" s="120">
        <v>0.82560000000000011</v>
      </c>
      <c r="D214" s="120">
        <v>0.1749271137026239</v>
      </c>
      <c r="E214" s="120">
        <v>0.60405709992486856</v>
      </c>
      <c r="F214" s="120">
        <v>0.70459717796995902</v>
      </c>
      <c r="H214" s="142">
        <v>-0.58333057769548158</v>
      </c>
      <c r="I214" s="142">
        <v>0.93691943736729721</v>
      </c>
      <c r="J214" s="142">
        <v>-0.93487207975701647</v>
      </c>
      <c r="K214" s="142">
        <v>0.26386259389524902</v>
      </c>
      <c r="L214" s="142">
        <v>0.5376689139756059</v>
      </c>
      <c r="M214" s="141">
        <f t="array" ref="M214:Q214">MMULT(H214:L214,TRANSPOSE(chol))</f>
        <v>-3.4370930028354767E-3</v>
      </c>
      <c r="N214" s="141">
        <v>3.9952576217126591E-3</v>
      </c>
      <c r="O214" s="141">
        <v>-6.4729002660039578E-3</v>
      </c>
      <c r="P214" s="141">
        <v>1.7675262653019616E-3</v>
      </c>
      <c r="Q214" s="141">
        <v>2.3384318441314455E-3</v>
      </c>
      <c r="R214" s="6">
        <f t="shared" si="14"/>
        <v>-56383.794123193409</v>
      </c>
      <c r="S214" s="6">
        <f t="shared" si="15"/>
        <v>-4869.393375599373</v>
      </c>
      <c r="T214" s="6">
        <f t="shared" si="16"/>
        <v>4869.393375599373</v>
      </c>
      <c r="V214" s="23">
        <f t="array" aca="1" ref="V214:Z214" ca="1">MMULT(H214:L214,TRANSPOSE(racar))</f>
        <v>-2.0591351129576061E-3</v>
      </c>
      <c r="W214" s="23">
        <f ca="1"/>
        <v>5.4919376786116865E-3</v>
      </c>
      <c r="X214" s="23">
        <f ca="1"/>
        <v>-5.6818758544702691E-3</v>
      </c>
      <c r="Y214" s="23">
        <f ca="1"/>
        <v>2.2911257669098115E-3</v>
      </c>
      <c r="Z214" s="23">
        <f ca="1"/>
        <v>3.324758238271123E-3</v>
      </c>
      <c r="AA214" s="6">
        <f t="array" aca="1" ref="AA214" ca="1">SUMPRODUCT($V$9:$Z$9,V214:Z214)</f>
        <v>-58831.579845665474</v>
      </c>
      <c r="AB214" s="6">
        <f t="shared" ca="1" si="17"/>
        <v>-7938.1223348006351</v>
      </c>
    </row>
    <row r="215" spans="1:28" ht="13.8">
      <c r="A215" s="4">
        <v>205</v>
      </c>
      <c r="B215" s="120">
        <v>0.61316872427983538</v>
      </c>
      <c r="C215" s="120">
        <v>6.5600000000000006E-2</v>
      </c>
      <c r="D215" s="120">
        <v>0.31778425655976678</v>
      </c>
      <c r="E215" s="120">
        <v>0.6949661908339595</v>
      </c>
      <c r="F215" s="120">
        <v>0.781520254893036</v>
      </c>
      <c r="H215" s="142">
        <v>0.2875874516043741</v>
      </c>
      <c r="I215" s="142">
        <v>-1.5093866604562227</v>
      </c>
      <c r="J215" s="142">
        <v>-0.47390379464625765</v>
      </c>
      <c r="K215" s="142">
        <v>0.50997693860032134</v>
      </c>
      <c r="L215" s="142">
        <v>0.77733781505329125</v>
      </c>
      <c r="M215" s="141">
        <f t="array" ref="M215:Q215">MMULT(H215:L215,TRANSPOSE(chol))</f>
        <v>1.6945191207320745E-3</v>
      </c>
      <c r="N215" s="141">
        <v>-7.9685746584323407E-3</v>
      </c>
      <c r="O215" s="141">
        <v>-3.1531843191680104E-3</v>
      </c>
      <c r="P215" s="141">
        <v>1.3999445809702651E-4</v>
      </c>
      <c r="Q215" s="141">
        <v>3.2849016256576739E-3</v>
      </c>
      <c r="R215" s="6">
        <f t="shared" si="14"/>
        <v>23088.0716070829</v>
      </c>
      <c r="S215" s="6">
        <f t="shared" si="15"/>
        <v>-17554.551264917129</v>
      </c>
      <c r="T215" s="6">
        <f t="shared" si="16"/>
        <v>17554.551264917129</v>
      </c>
      <c r="V215" s="23">
        <f t="array" aca="1" ref="V215:Z215" ca="1">MMULT(H215:L215,TRANSPOSE(racar))</f>
        <v>8.7792080536922804E-4</v>
      </c>
      <c r="W215" s="23">
        <f ca="1"/>
        <v>-7.5380596699487394E-3</v>
      </c>
      <c r="X215" s="23">
        <f ca="1"/>
        <v>-2.6393385995689836E-3</v>
      </c>
      <c r="Y215" s="23">
        <f ca="1"/>
        <v>2.1180391898407668E-3</v>
      </c>
      <c r="Z215" s="23">
        <f ca="1"/>
        <v>3.9285563764740287E-3</v>
      </c>
      <c r="AA215" s="6">
        <f t="array" aca="1" ref="AA215" ca="1">SUMPRODUCT($V$9:$Z$9,V215:Z215)</f>
        <v>23869.613163645394</v>
      </c>
      <c r="AB215" s="6">
        <f t="shared" ca="1" si="17"/>
        <v>-12074.031776206664</v>
      </c>
    </row>
    <row r="216" spans="1:28" ht="13.8">
      <c r="A216" s="4">
        <v>206</v>
      </c>
      <c r="B216" s="120">
        <v>0.94650205761316863</v>
      </c>
      <c r="C216" s="120">
        <v>0.2656</v>
      </c>
      <c r="D216" s="120">
        <v>0.46064139941690962</v>
      </c>
      <c r="E216" s="120">
        <v>0.78587528174305044</v>
      </c>
      <c r="F216" s="120">
        <v>0.85844333181611299</v>
      </c>
      <c r="H216" s="142">
        <v>1.6118440273584458</v>
      </c>
      <c r="I216" s="142">
        <v>-0.62617524868332819</v>
      </c>
      <c r="J216" s="142">
        <v>-9.8817971885595463E-2</v>
      </c>
      <c r="K216" s="142">
        <v>0.79219079249358837</v>
      </c>
      <c r="L216" s="142">
        <v>1.0733517232774419</v>
      </c>
      <c r="M216" s="141">
        <f t="array" ref="M216:Q216">MMULT(H216:L216,TRANSPOSE(chol))</f>
        <v>9.4972868557354588E-3</v>
      </c>
      <c r="N216" s="141">
        <v>2.0072582935182822E-4</v>
      </c>
      <c r="O216" s="141">
        <v>1.3181031107309601E-3</v>
      </c>
      <c r="P216" s="141">
        <v>4.1439227362201183E-3</v>
      </c>
      <c r="Q216" s="141">
        <v>1.0970365296444674E-2</v>
      </c>
      <c r="R216" s="6">
        <f t="shared" si="14"/>
        <v>3876.9625242128677</v>
      </c>
      <c r="S216" s="6">
        <f t="shared" si="15"/>
        <v>-41813.496945078121</v>
      </c>
      <c r="T216" s="6">
        <f t="shared" si="16"/>
        <v>41813.496945078121</v>
      </c>
      <c r="V216" s="23">
        <f t="array" aca="1" ref="V216:Z216" ca="1">MMULT(H216:L216,TRANSPOSE(racar))</f>
        <v>9.890275456061871E-3</v>
      </c>
      <c r="W216" s="23">
        <f ca="1"/>
        <v>-2.4464447540936945E-4</v>
      </c>
      <c r="X216" s="23">
        <f ca="1"/>
        <v>1.0677268973649562E-3</v>
      </c>
      <c r="Y216" s="23">
        <f ca="1"/>
        <v>5.001413535031655E-3</v>
      </c>
      <c r="Z216" s="23">
        <f ca="1"/>
        <v>9.0468489897590244E-3</v>
      </c>
      <c r="AA216" s="6">
        <f t="array" aca="1" ref="AA216" ca="1">SUMPRODUCT($V$9:$Z$9,V216:Z216)</f>
        <v>21914.52773433095</v>
      </c>
      <c r="AB216" s="6">
        <f t="shared" ca="1" si="17"/>
        <v>-27237.995114024117</v>
      </c>
    </row>
    <row r="217" spans="1:28" ht="13.8">
      <c r="A217" s="4">
        <v>207</v>
      </c>
      <c r="B217" s="120">
        <v>9.4650205761316872E-2</v>
      </c>
      <c r="C217" s="120">
        <v>0.46560000000000001</v>
      </c>
      <c r="D217" s="120">
        <v>0.60349854227405242</v>
      </c>
      <c r="E217" s="120">
        <v>0.87678437265214137</v>
      </c>
      <c r="F217" s="120">
        <v>0.93536640873918986</v>
      </c>
      <c r="H217" s="142">
        <v>-1.3126514877326589</v>
      </c>
      <c r="I217" s="142">
        <v>-8.6335146378161615E-2</v>
      </c>
      <c r="J217" s="142">
        <v>0.26241317611270309</v>
      </c>
      <c r="K217" s="142">
        <v>1.1590611636601855</v>
      </c>
      <c r="L217" s="142">
        <v>1.5169980256052902</v>
      </c>
      <c r="M217" s="141">
        <f t="array" ref="M217:Q217">MMULT(H217:L217,TRANSPOSE(chol))</f>
        <v>-7.734388383121525E-3</v>
      </c>
      <c r="N217" s="141">
        <v>-3.5783431537799665E-3</v>
      </c>
      <c r="O217" s="141">
        <v>-1.0196940051342813E-4</v>
      </c>
      <c r="P217" s="141">
        <v>4.784236458116058E-3</v>
      </c>
      <c r="Q217" s="141">
        <v>6.6111777482863992E-3</v>
      </c>
      <c r="R217" s="6">
        <f t="shared" si="14"/>
        <v>-32304.932113706007</v>
      </c>
      <c r="S217" s="6">
        <f t="shared" si="15"/>
        <v>-14740.206803274639</v>
      </c>
      <c r="T217" s="6">
        <f t="shared" si="16"/>
        <v>14740.206803274639</v>
      </c>
      <c r="V217" s="23">
        <f t="array" aca="1" ref="V217:Z217" ca="1">MMULT(H217:L217,TRANSPOSE(racar))</f>
        <v>-5.1303287643450291E-3</v>
      </c>
      <c r="W217" s="23">
        <f ca="1"/>
        <v>7.7362730445720037E-4</v>
      </c>
      <c r="X217" s="23">
        <f ca="1"/>
        <v>2.3758755827670711E-3</v>
      </c>
      <c r="Y217" s="23">
        <f ca="1"/>
        <v>7.4318276334699087E-3</v>
      </c>
      <c r="Z217" s="23">
        <f ca="1"/>
        <v>9.2615385003957523E-3</v>
      </c>
      <c r="AA217" s="6">
        <f t="array" aca="1" ref="AA217" ca="1">SUMPRODUCT($V$9:$Z$9,V217:Z217)</f>
        <v>-39079.437711296734</v>
      </c>
      <c r="AB217" s="6">
        <f t="shared" ca="1" si="17"/>
        <v>-17312.779644006478</v>
      </c>
    </row>
    <row r="218" spans="1:28" ht="13.8">
      <c r="A218" s="4">
        <v>208</v>
      </c>
      <c r="B218" s="120">
        <v>0.4279835390946502</v>
      </c>
      <c r="C218" s="120">
        <v>0.66560000000000019</v>
      </c>
      <c r="D218" s="120">
        <v>0.74635568513119521</v>
      </c>
      <c r="E218" s="120">
        <v>0.96769346356123231</v>
      </c>
      <c r="F218" s="120">
        <v>1.8206645425580339E-2</v>
      </c>
      <c r="H218" s="142">
        <v>-0.1815102630668336</v>
      </c>
      <c r="I218" s="142">
        <v>0.42779551848052239</v>
      </c>
      <c r="J218" s="142">
        <v>0.66306546162610858</v>
      </c>
      <c r="K218" s="142">
        <v>1.8479258327697079</v>
      </c>
      <c r="L218" s="142">
        <v>-2.0922820679217042</v>
      </c>
      <c r="M218" s="141">
        <f t="array" ref="M218:Q218">MMULT(H218:L218,TRANSPOSE(chol))</f>
        <v>-1.0694924610235683E-3</v>
      </c>
      <c r="N218" s="141">
        <v>2.0235407229334578E-3</v>
      </c>
      <c r="O218" s="141">
        <v>4.1533471144280026E-3</v>
      </c>
      <c r="P218" s="141">
        <v>1.0107096553400276E-2</v>
      </c>
      <c r="Q218" s="141">
        <v>-7.1395168623119704E-3</v>
      </c>
      <c r="R218" s="6">
        <f t="shared" si="14"/>
        <v>80535.062787437331</v>
      </c>
      <c r="S218" s="6">
        <f t="shared" si="15"/>
        <v>85765.157829360309</v>
      </c>
      <c r="T218" s="6">
        <f t="shared" si="16"/>
        <v>-85765.157829360309</v>
      </c>
      <c r="V218" s="23">
        <f t="array" aca="1" ref="V218:Z218" ca="1">MMULT(H218:L218,TRANSPOSE(racar))</f>
        <v>-2.60768542924536E-3</v>
      </c>
      <c r="W218" s="23">
        <f ca="1"/>
        <v>1.814517848874785E-3</v>
      </c>
      <c r="X218" s="23">
        <f ca="1"/>
        <v>3.6233290143074829E-3</v>
      </c>
      <c r="Y218" s="23">
        <f ca="1"/>
        <v>7.5617847912832726E-3</v>
      </c>
      <c r="Z218" s="23">
        <f ca="1"/>
        <v>-1.0407704941989972E-2</v>
      </c>
      <c r="AA218" s="6">
        <f t="array" aca="1" ref="AA218" ca="1">SUMPRODUCT($V$9:$Z$9,V218:Z218)</f>
        <v>79735.236191402131</v>
      </c>
      <c r="AB218" s="6">
        <f t="shared" ca="1" si="17"/>
        <v>92227.543048413863</v>
      </c>
    </row>
    <row r="219" spans="1:28" ht="13.8">
      <c r="A219" s="4">
        <v>209</v>
      </c>
      <c r="B219" s="120">
        <v>0.76131687242798352</v>
      </c>
      <c r="C219" s="120">
        <v>0.86560000000000015</v>
      </c>
      <c r="D219" s="120">
        <v>0.88921282798833812</v>
      </c>
      <c r="E219" s="120">
        <v>6.6867017280240429E-2</v>
      </c>
      <c r="F219" s="120">
        <v>9.512972234865727E-2</v>
      </c>
      <c r="H219" s="142">
        <v>0.71054496889994623</v>
      </c>
      <c r="I219" s="142">
        <v>1.105830248219174</v>
      </c>
      <c r="J219" s="142">
        <v>1.2223525255741117</v>
      </c>
      <c r="K219" s="142">
        <v>-1.4995383229295647</v>
      </c>
      <c r="L219" s="142">
        <v>-1.3098119938149859</v>
      </c>
      <c r="M219" s="141">
        <f t="array" ref="M219:Q219">MMULT(H219:L219,TRANSPOSE(chol))</f>
        <v>4.1866640189756566E-3</v>
      </c>
      <c r="N219" s="141">
        <v>8.0023981458301335E-3</v>
      </c>
      <c r="O219" s="141">
        <v>9.160580634349413E-3</v>
      </c>
      <c r="P219" s="141">
        <v>-4.4846053800238379E-3</v>
      </c>
      <c r="Q219" s="141">
        <v>-5.0824471069514602E-3</v>
      </c>
      <c r="R219" s="6">
        <f t="shared" si="14"/>
        <v>8174.1381850268772</v>
      </c>
      <c r="S219" s="6">
        <f t="shared" si="15"/>
        <v>7642.938911083842</v>
      </c>
      <c r="T219" s="6">
        <f t="shared" si="16"/>
        <v>-7642.938911083842</v>
      </c>
      <c r="V219" s="23">
        <f t="array" aca="1" ref="V219:Z219" ca="1">MMULT(H219:L219,TRANSPOSE(racar))</f>
        <v>3.8453539033617761E-3</v>
      </c>
      <c r="W219" s="23">
        <f ca="1"/>
        <v>5.0031859879808346E-3</v>
      </c>
      <c r="X219" s="23">
        <f ca="1"/>
        <v>7.2257419622990676E-3</v>
      </c>
      <c r="Y219" s="23">
        <f ca="1"/>
        <v>-7.6481461396955882E-3</v>
      </c>
      <c r="Z219" s="23">
        <f ca="1"/>
        <v>-7.0618129291942413E-3</v>
      </c>
      <c r="AA219" s="6">
        <f t="array" aca="1" ref="AA219" ca="1">SUMPRODUCT($V$9:$Z$9,V219:Z219)</f>
        <v>13687.739732320388</v>
      </c>
      <c r="AB219" s="6">
        <f t="shared" ca="1" si="17"/>
        <v>4139.4825560882309</v>
      </c>
    </row>
    <row r="220" spans="1:28" ht="13.8">
      <c r="A220" s="4">
        <v>210</v>
      </c>
      <c r="B220" s="120">
        <v>0.20576131687242796</v>
      </c>
      <c r="C220" s="120">
        <v>0.10560000000000001</v>
      </c>
      <c r="D220" s="120">
        <v>5.2478134110787167E-2</v>
      </c>
      <c r="E220" s="120">
        <v>0.15777610818933133</v>
      </c>
      <c r="F220" s="120">
        <v>0.1720527992717342</v>
      </c>
      <c r="H220" s="142">
        <v>-0.82121707227498597</v>
      </c>
      <c r="I220" s="142">
        <v>-1.2502725562335768</v>
      </c>
      <c r="J220" s="142">
        <v>-1.6212862234273231</v>
      </c>
      <c r="K220" s="142">
        <v>-1.0036398975859273</v>
      </c>
      <c r="L220" s="142">
        <v>-0.9460842849119383</v>
      </c>
      <c r="M220" s="141">
        <f t="array" ref="M220:Q220">MMULT(H220:L220,TRANSPOSE(chol))</f>
        <v>-4.838764777386457E-3</v>
      </c>
      <c r="N220" s="141">
        <v>-9.0896257299042538E-3</v>
      </c>
      <c r="O220" s="141">
        <v>-1.191671132991088E-2</v>
      </c>
      <c r="P220" s="141">
        <v>-8.5109086276512497E-3</v>
      </c>
      <c r="Q220" s="141">
        <v>-1.2691762199939255E-2</v>
      </c>
      <c r="R220" s="6">
        <f t="shared" si="14"/>
        <v>26775.684530551152</v>
      </c>
      <c r="S220" s="6">
        <f t="shared" si="15"/>
        <v>31377.78359610703</v>
      </c>
      <c r="T220" s="6">
        <f t="shared" si="16"/>
        <v>-31377.78359610703</v>
      </c>
      <c r="V220" s="23">
        <f t="array" aca="1" ref="V220:Z220" ca="1">MMULT(H220:L220,TRANSPOSE(racar))</f>
        <v>-8.2374754478830962E-3</v>
      </c>
      <c r="W220" s="23">
        <f ca="1"/>
        <v>-1.0587991467703398E-2</v>
      </c>
      <c r="X220" s="23">
        <f ca="1"/>
        <v>-1.2312389728164711E-2</v>
      </c>
      <c r="Y220" s="23">
        <f ca="1"/>
        <v>-7.9711034383367109E-3</v>
      </c>
      <c r="Z220" s="23">
        <f ca="1"/>
        <v>-1.0602717160858491E-2</v>
      </c>
      <c r="AA220" s="6">
        <f t="array" aca="1" ref="AA220" ca="1">SUMPRODUCT($V$9:$Z$9,V220:Z220)</f>
        <v>8739.5960169264945</v>
      </c>
      <c r="AB220" s="6">
        <f t="shared" ca="1" si="17"/>
        <v>22275.312534327517</v>
      </c>
    </row>
    <row r="221" spans="1:28" ht="13.8">
      <c r="A221" s="4">
        <v>211</v>
      </c>
      <c r="B221" s="120">
        <v>0.53909465020576119</v>
      </c>
      <c r="C221" s="120">
        <v>0.30560000000000004</v>
      </c>
      <c r="D221" s="120">
        <v>0.19533527696793002</v>
      </c>
      <c r="E221" s="120">
        <v>0.24868519909842224</v>
      </c>
      <c r="F221" s="120">
        <v>0.24897587619481112</v>
      </c>
      <c r="H221" s="142">
        <v>9.8153129915056619E-2</v>
      </c>
      <c r="I221" s="142">
        <v>-0.50836128252912927</v>
      </c>
      <c r="J221" s="142">
        <v>-0.85840194505884959</v>
      </c>
      <c r="K221" s="142">
        <v>-0.67863304713382955</v>
      </c>
      <c r="L221" s="142">
        <v>-0.67771604305010269</v>
      </c>
      <c r="M221" s="141">
        <f t="array" ref="M221:Q221">MMULT(H221:L221,TRANSPOSE(chol))</f>
        <v>5.7833662238353765E-4</v>
      </c>
      <c r="N221" s="141">
        <v>-2.6807757924408515E-3</v>
      </c>
      <c r="O221" s="141">
        <v>-5.5451720986989484E-3</v>
      </c>
      <c r="P221" s="141">
        <v>-4.5937671543229862E-3</v>
      </c>
      <c r="Q221" s="141">
        <v>-6.1525613759846678E-3</v>
      </c>
      <c r="R221" s="6">
        <f t="shared" si="14"/>
        <v>16051.827349244712</v>
      </c>
      <c r="S221" s="6">
        <f t="shared" si="15"/>
        <v>13070.997455242137</v>
      </c>
      <c r="T221" s="6">
        <f t="shared" si="16"/>
        <v>-13070.997455242137</v>
      </c>
      <c r="V221" s="23">
        <f t="array" aca="1" ref="V221:Z221" ca="1">MMULT(H221:L221,TRANSPOSE(racar))</f>
        <v>-1.4631421498634035E-3</v>
      </c>
      <c r="W221" s="23">
        <f ca="1"/>
        <v>-4.4459892474979111E-3</v>
      </c>
      <c r="X221" s="23">
        <f ca="1"/>
        <v>-6.352500589994637E-3</v>
      </c>
      <c r="Y221" s="23">
        <f ca="1"/>
        <v>-4.9500283194137511E-3</v>
      </c>
      <c r="Z221" s="23">
        <f ca="1"/>
        <v>-6.0359661193825891E-3</v>
      </c>
      <c r="AA221" s="6">
        <f t="array" aca="1" ref="AA221" ca="1">SUMPRODUCT($V$9:$Z$9,V221:Z221)</f>
        <v>11435.948969117289</v>
      </c>
      <c r="AB221" s="6">
        <f t="shared" ca="1" si="17"/>
        <v>10795.994217475101</v>
      </c>
    </row>
    <row r="222" spans="1:28" ht="13.8">
      <c r="A222" s="4">
        <v>212</v>
      </c>
      <c r="B222" s="120">
        <v>0.87242798353909445</v>
      </c>
      <c r="C222" s="120">
        <v>0.50560000000000005</v>
      </c>
      <c r="D222" s="120">
        <v>0.33819241982507287</v>
      </c>
      <c r="E222" s="120">
        <v>0.33959429000751312</v>
      </c>
      <c r="F222" s="120">
        <v>0.32589895311788802</v>
      </c>
      <c r="H222" s="142">
        <v>1.1379436020961391</v>
      </c>
      <c r="I222" s="142">
        <v>1.4037579350310983E-2</v>
      </c>
      <c r="J222" s="142">
        <v>-0.4174013882192506</v>
      </c>
      <c r="K222" s="142">
        <v>-0.41357063846428305</v>
      </c>
      <c r="L222" s="142">
        <v>-0.45126591714620845</v>
      </c>
      <c r="M222" s="141">
        <f t="array" ref="M222:Q222">MMULT(H222:L222,TRANSPOSE(chol))</f>
        <v>6.7049768037838516E-3</v>
      </c>
      <c r="N222" s="141">
        <v>2.7538431714379048E-3</v>
      </c>
      <c r="O222" s="141">
        <v>-1.1505017118524762E-3</v>
      </c>
      <c r="P222" s="141">
        <v>-1.412364114017335E-3</v>
      </c>
      <c r="Q222" s="141">
        <v>-2.0755643297289388E-4</v>
      </c>
      <c r="R222" s="6">
        <f t="shared" si="14"/>
        <v>8719.6656429555023</v>
      </c>
      <c r="S222" s="6">
        <f t="shared" si="15"/>
        <v>-5309.1504388381145</v>
      </c>
      <c r="T222" s="6">
        <f t="shared" si="16"/>
        <v>5309.1504388381145</v>
      </c>
      <c r="V222" s="23">
        <f t="array" aca="1" ref="V222:Z222" ca="1">MMULT(H222:L222,TRANSPOSE(racar))</f>
        <v>5.5143921022253253E-3</v>
      </c>
      <c r="W222" s="23">
        <f ca="1"/>
        <v>3.3441620350249901E-4</v>
      </c>
      <c r="X222" s="23">
        <f ca="1"/>
        <v>-2.5261704758588292E-3</v>
      </c>
      <c r="Y222" s="23">
        <f ca="1"/>
        <v>-2.5599050445607287E-3</v>
      </c>
      <c r="Z222" s="23">
        <f ca="1"/>
        <v>-2.0926377032608398E-3</v>
      </c>
      <c r="AA222" s="6">
        <f t="array" aca="1" ref="AA222" ca="1">SUMPRODUCT($V$9:$Z$9,V222:Z222)</f>
        <v>17432.789273381371</v>
      </c>
      <c r="AB222" s="6">
        <f t="shared" ca="1" si="17"/>
        <v>-115.60940849836152</v>
      </c>
    </row>
    <row r="223" spans="1:28" ht="13.8">
      <c r="A223" s="4">
        <v>213</v>
      </c>
      <c r="B223" s="120">
        <v>0.3168724279835391</v>
      </c>
      <c r="C223" s="120">
        <v>0.70560000000000012</v>
      </c>
      <c r="D223" s="120">
        <v>0.48104956268221571</v>
      </c>
      <c r="E223" s="120">
        <v>0.43050338091660406</v>
      </c>
      <c r="F223" s="120">
        <v>0.40282203004096495</v>
      </c>
      <c r="H223" s="142">
        <v>-0.47646258596363955</v>
      </c>
      <c r="I223" s="142">
        <v>0.5405758025685985</v>
      </c>
      <c r="J223" s="142">
        <v>-4.751958001835669E-2</v>
      </c>
      <c r="K223" s="142">
        <v>-0.1750927412201462</v>
      </c>
      <c r="L223" s="142">
        <v>-0.24604931206001343</v>
      </c>
      <c r="M223" s="141">
        <f t="array" ref="M223:Q223">MMULT(H223:L223,TRANSPOSE(chol))</f>
        <v>-2.8074067826141446E-3</v>
      </c>
      <c r="N223" s="141">
        <v>1.9764788451030807E-3</v>
      </c>
      <c r="O223" s="141">
        <v>-7.651104254488175E-4</v>
      </c>
      <c r="P223" s="141">
        <v>-4.2572694208480315E-4</v>
      </c>
      <c r="Q223" s="141">
        <v>-2.2662040298921642E-3</v>
      </c>
      <c r="R223" s="6">
        <f t="shared" si="14"/>
        <v>-14124.723697981743</v>
      </c>
      <c r="S223" s="6">
        <f t="shared" si="15"/>
        <v>10605.420861057684</v>
      </c>
      <c r="T223" s="6">
        <f t="shared" si="16"/>
        <v>-10605.420861057684</v>
      </c>
      <c r="V223" s="23">
        <f t="array" aca="1" ref="V223:Z223" ca="1">MMULT(H223:L223,TRANSPOSE(racar))</f>
        <v>-2.4889598748906415E-3</v>
      </c>
      <c r="W223" s="23">
        <f ca="1"/>
        <v>2.2885362732411934E-3</v>
      </c>
      <c r="X223" s="23">
        <f ca="1"/>
        <v>-6.4696349771816591E-4</v>
      </c>
      <c r="Y223" s="23">
        <f ca="1"/>
        <v>-8.2939480561343263E-4</v>
      </c>
      <c r="Z223" s="23">
        <f ca="1"/>
        <v>-1.8251873866949957E-3</v>
      </c>
      <c r="AA223" s="6">
        <f t="array" aca="1" ref="AA223" ca="1">SUMPRODUCT($V$9:$Z$9,V223:Z223)</f>
        <v>-18253.105568116302</v>
      </c>
      <c r="AB223" s="6">
        <f t="shared" ca="1" si="17"/>
        <v>6316.6868305156495</v>
      </c>
    </row>
    <row r="224" spans="1:28" ht="13.8">
      <c r="A224" s="4">
        <v>214</v>
      </c>
      <c r="B224" s="120">
        <v>0.65020576131687235</v>
      </c>
      <c r="C224" s="120">
        <v>0.90560000000000007</v>
      </c>
      <c r="D224" s="120">
        <v>0.62390670553935856</v>
      </c>
      <c r="E224" s="120">
        <v>0.52141247182569506</v>
      </c>
      <c r="F224" s="120">
        <v>0.47974510696404188</v>
      </c>
      <c r="H224" s="142">
        <v>0.3858760385063093</v>
      </c>
      <c r="I224" s="142">
        <v>1.3141373113403918</v>
      </c>
      <c r="J224" s="142">
        <v>0.31575748688997246</v>
      </c>
      <c r="K224" s="142">
        <v>5.3698903593897715E-2</v>
      </c>
      <c r="L224" s="142">
        <v>-5.0793319934269048E-2</v>
      </c>
      <c r="M224" s="141">
        <f t="array" ref="M224:Q224">MMULT(H224:L224,TRANSPOSE(chol))</f>
        <v>2.2736538810490376E-3</v>
      </c>
      <c r="N224" s="141">
        <v>8.4326007135747168E-3</v>
      </c>
      <c r="O224" s="141">
        <v>2.9757551526711744E-3</v>
      </c>
      <c r="P224" s="141">
        <v>2.7829101163604811E-3</v>
      </c>
      <c r="Q224" s="141">
        <v>3.2415009052125009E-3</v>
      </c>
      <c r="R224" s="6">
        <f t="shared" si="14"/>
        <v>-30450.638986995265</v>
      </c>
      <c r="S224" s="6">
        <f t="shared" si="15"/>
        <v>-5228.0228446370165</v>
      </c>
      <c r="T224" s="6">
        <f t="shared" si="16"/>
        <v>5228.0228446370165</v>
      </c>
      <c r="V224" s="23">
        <f t="array" aca="1" ref="V224:Z224" ca="1">MMULT(H224:L224,TRANSPOSE(racar))</f>
        <v>3.6650327884399942E-3</v>
      </c>
      <c r="W224" s="23">
        <f ca="1"/>
        <v>8.2897005143668552E-3</v>
      </c>
      <c r="X224" s="23">
        <f ca="1"/>
        <v>2.6127890389533786E-3</v>
      </c>
      <c r="Y224" s="23">
        <f ca="1"/>
        <v>1.4880003341922626E-3</v>
      </c>
      <c r="Z224" s="23">
        <f ca="1"/>
        <v>1.8669294946129591E-3</v>
      </c>
      <c r="AA224" s="6">
        <f t="array" aca="1" ref="AA224" ca="1">SUMPRODUCT($V$9:$Z$9,V224:Z224)</f>
        <v>-22521.51274429246</v>
      </c>
      <c r="AB224" s="6">
        <f t="shared" ca="1" si="17"/>
        <v>-3536.068599353126</v>
      </c>
    </row>
    <row r="225" spans="1:28" ht="13.8">
      <c r="A225" s="4">
        <v>215</v>
      </c>
      <c r="B225" s="120">
        <v>0.98353909465020561</v>
      </c>
      <c r="C225" s="120">
        <v>0.14559999999999998</v>
      </c>
      <c r="D225" s="120">
        <v>0.76676384839650136</v>
      </c>
      <c r="E225" s="120">
        <v>0.61232156273478588</v>
      </c>
      <c r="F225" s="120">
        <v>0.55666818388711892</v>
      </c>
      <c r="H225" s="142">
        <v>2.1330355420066183</v>
      </c>
      <c r="I225" s="142">
        <v>-1.0554928015264635</v>
      </c>
      <c r="J225" s="142">
        <v>0.72823081879254969</v>
      </c>
      <c r="K225" s="142">
        <v>0.28537497928354755</v>
      </c>
      <c r="L225" s="142">
        <v>0.14252715436913027</v>
      </c>
      <c r="M225" s="141">
        <f t="array" ref="M225:Q225">MMULT(H225:L225,TRANSPOSE(chol))</f>
        <v>1.2568244862448456E-2</v>
      </c>
      <c r="N225" s="141">
        <v>-1.0334946964888339E-3</v>
      </c>
      <c r="O225" s="141">
        <v>7.1828205144820858E-3</v>
      </c>
      <c r="P225" s="141">
        <v>1.8429359938994582E-3</v>
      </c>
      <c r="Q225" s="141">
        <v>6.5575028937548555E-3</v>
      </c>
      <c r="R225" s="6">
        <f t="shared" si="14"/>
        <v>52173.079241261075</v>
      </c>
      <c r="S225" s="6">
        <f t="shared" si="15"/>
        <v>-27893.566124547418</v>
      </c>
      <c r="T225" s="6">
        <f t="shared" si="16"/>
        <v>27893.566124547418</v>
      </c>
      <c r="V225" s="23">
        <f t="array" aca="1" ref="V225:Z225" ca="1">MMULT(H225:L225,TRANSPOSE(racar))</f>
        <v>1.1516134774812207E-2</v>
      </c>
      <c r="W225" s="23">
        <f ca="1"/>
        <v>-3.4401474596716503E-3</v>
      </c>
      <c r="X225" s="23">
        <f ca="1"/>
        <v>5.8089596224829218E-3</v>
      </c>
      <c r="Y225" s="23">
        <f ca="1"/>
        <v>1.3915220149789361E-3</v>
      </c>
      <c r="Z225" s="23">
        <f ca="1"/>
        <v>3.3578103677483757E-3</v>
      </c>
      <c r="AA225" s="6">
        <f t="array" aca="1" ref="AA225" ca="1">SUMPRODUCT($V$9:$Z$9,V225:Z225)</f>
        <v>71925.698202005689</v>
      </c>
      <c r="AB225" s="6">
        <f t="shared" ca="1" si="17"/>
        <v>-12235.110986398537</v>
      </c>
    </row>
    <row r="226" spans="1:28" ht="13.8">
      <c r="A226" s="4">
        <v>216</v>
      </c>
      <c r="B226" s="120">
        <v>3.2921810699588473E-2</v>
      </c>
      <c r="C226" s="120">
        <v>0.34560000000000002</v>
      </c>
      <c r="D226" s="120">
        <v>0.90962099125364426</v>
      </c>
      <c r="E226" s="120">
        <v>0.70323065364387682</v>
      </c>
      <c r="F226" s="120">
        <v>0.63359126081019579</v>
      </c>
      <c r="H226" s="142">
        <v>-1.8394867745022556</v>
      </c>
      <c r="I226" s="142">
        <v>-0.39722709968910108</v>
      </c>
      <c r="J226" s="142">
        <v>1.3384247432985954</v>
      </c>
      <c r="K226" s="142">
        <v>0.53371505334548497</v>
      </c>
      <c r="L226" s="142">
        <v>0.34138006785998976</v>
      </c>
      <c r="M226" s="141">
        <f t="array" ref="M226:Q226">MMULT(H226:L226,TRANSPOSE(chol))</f>
        <v>-1.0838600552070934E-2</v>
      </c>
      <c r="N226" s="141">
        <v>-6.5965453538629187E-3</v>
      </c>
      <c r="O226" s="141">
        <v>5.9961924109011543E-3</v>
      </c>
      <c r="P226" s="141">
        <v>1.4232270097095381E-3</v>
      </c>
      <c r="Q226" s="141">
        <v>-2.0290646112811894E-3</v>
      </c>
      <c r="R226" s="6">
        <f t="shared" si="14"/>
        <v>15846.199159401745</v>
      </c>
      <c r="S226" s="6">
        <f t="shared" si="15"/>
        <v>17747.253020270342</v>
      </c>
      <c r="T226" s="6">
        <f t="shared" si="16"/>
        <v>-17747.253020270342</v>
      </c>
      <c r="V226" s="23">
        <f t="array" aca="1" ref="V226:Z226" ca="1">MMULT(H226:L226,TRANSPOSE(racar))</f>
        <v>-9.4728951878319239E-3</v>
      </c>
      <c r="W226" s="23">
        <f ca="1"/>
        <v>-3.1110606718839449E-3</v>
      </c>
      <c r="X226" s="23">
        <f ca="1"/>
        <v>7.9844992129783111E-3</v>
      </c>
      <c r="Y226" s="23">
        <f ca="1"/>
        <v>2.9376276429645214E-3</v>
      </c>
      <c r="Z226" s="23">
        <f ca="1"/>
        <v>8.138758244030167E-4</v>
      </c>
      <c r="AA226" s="6">
        <f t="array" aca="1" ref="AA226" ca="1">SUMPRODUCT($V$9:$Z$9,V226:Z226)</f>
        <v>367.23634645522634</v>
      </c>
      <c r="AB226" s="6">
        <f t="shared" ca="1" si="17"/>
        <v>8925.8842314512949</v>
      </c>
    </row>
    <row r="227" spans="1:28" ht="13.8">
      <c r="A227" s="4">
        <v>217</v>
      </c>
      <c r="B227" s="120">
        <v>0.36625514403292181</v>
      </c>
      <c r="C227" s="120">
        <v>0.54560000000000008</v>
      </c>
      <c r="D227" s="120">
        <v>7.2886297376093298E-2</v>
      </c>
      <c r="E227" s="120">
        <v>0.79413974455296776</v>
      </c>
      <c r="F227" s="120">
        <v>0.71051433773327266</v>
      </c>
      <c r="H227" s="142">
        <v>-0.34178820314063307</v>
      </c>
      <c r="I227" s="142">
        <v>0.11455228714160794</v>
      </c>
      <c r="J227" s="142">
        <v>-1.4546268458394969</v>
      </c>
      <c r="K227" s="142">
        <v>0.82086966637357572</v>
      </c>
      <c r="L227" s="142">
        <v>0.55488792075719262</v>
      </c>
      <c r="M227" s="141">
        <f t="array" ref="M227:Q227">MMULT(H227:L227,TRANSPOSE(chol))</f>
        <v>-2.0138800988410452E-3</v>
      </c>
      <c r="N227" s="141">
        <v>-1.4694845550604905E-4</v>
      </c>
      <c r="O227" s="141">
        <v>-9.7559268858767711E-3</v>
      </c>
      <c r="P227" s="141">
        <v>3.1432589713320221E-3</v>
      </c>
      <c r="Q227" s="141">
        <v>2.4874935811863563E-3</v>
      </c>
      <c r="R227" s="6">
        <f t="shared" si="14"/>
        <v>-31237.643830134304</v>
      </c>
      <c r="S227" s="6">
        <f t="shared" si="15"/>
        <v>596.23691355883784</v>
      </c>
      <c r="T227" s="6">
        <f t="shared" si="16"/>
        <v>-596.23691355883784</v>
      </c>
      <c r="V227" s="23">
        <f t="array" aca="1" ref="V227:Z227" ca="1">MMULT(H227:L227,TRANSPOSE(racar))</f>
        <v>-1.7290387299682842E-3</v>
      </c>
      <c r="W227" s="23">
        <f ca="1"/>
        <v>1.1957347862484092E-3</v>
      </c>
      <c r="X227" s="23">
        <f ca="1"/>
        <v>-8.9361655694820321E-3</v>
      </c>
      <c r="Y227" s="23">
        <f ca="1"/>
        <v>4.3182450914615615E-3</v>
      </c>
      <c r="Z227" s="23">
        <f ca="1"/>
        <v>3.1636415721711633E-3</v>
      </c>
      <c r="AA227" s="6">
        <f t="array" aca="1" ref="AA227" ca="1">SUMPRODUCT($V$9:$Z$9,V227:Z227)</f>
        <v>-33151.784967354914</v>
      </c>
      <c r="AB227" s="6">
        <f t="shared" ca="1" si="17"/>
        <v>2224.3673336410648</v>
      </c>
    </row>
    <row r="228" spans="1:28" ht="13.8">
      <c r="A228" s="4">
        <v>218</v>
      </c>
      <c r="B228" s="120">
        <v>0.69958847736625507</v>
      </c>
      <c r="C228" s="120">
        <v>0.74560000000000015</v>
      </c>
      <c r="D228" s="120">
        <v>0.21574344023323613</v>
      </c>
      <c r="E228" s="120">
        <v>0.8850488354620587</v>
      </c>
      <c r="F228" s="120">
        <v>0.78743741465634964</v>
      </c>
      <c r="H228" s="142">
        <v>0.52321729783466564</v>
      </c>
      <c r="I228" s="142">
        <v>0.6607073644969359</v>
      </c>
      <c r="J228" s="142">
        <v>-0.78664983031763092</v>
      </c>
      <c r="K228" s="142">
        <v>1.2006104923678957</v>
      </c>
      <c r="L228" s="142">
        <v>0.79756120671934949</v>
      </c>
      <c r="M228" s="141">
        <f t="array" ref="M228:Q228">MMULT(H228:L228,TRANSPOSE(chol))</f>
        <v>3.0828943006118445E-3</v>
      </c>
      <c r="N228" s="141">
        <v>5.0130873047491307E-3</v>
      </c>
      <c r="O228" s="141">
        <v>-4.1307326222435273E-3</v>
      </c>
      <c r="P228" s="141">
        <v>6.9321148768417915E-3</v>
      </c>
      <c r="Q228" s="141">
        <v>8.4510010654073129E-3</v>
      </c>
      <c r="R228" s="6">
        <f t="shared" si="14"/>
        <v>-36280.344863155289</v>
      </c>
      <c r="S228" s="6">
        <f t="shared" si="15"/>
        <v>-15108.493783035607</v>
      </c>
      <c r="T228" s="6">
        <f t="shared" si="16"/>
        <v>15108.493783035607</v>
      </c>
      <c r="V228" s="23">
        <f t="array" aca="1" ref="V228:Z228" ca="1">MMULT(H228:L228,TRANSPOSE(racar))</f>
        <v>4.4582770993181597E-3</v>
      </c>
      <c r="W228" s="23">
        <f ca="1"/>
        <v>6.1090835810675218E-3</v>
      </c>
      <c r="X228" s="23">
        <f ca="1"/>
        <v>-3.6735023621075149E-3</v>
      </c>
      <c r="Y228" s="23">
        <f ca="1"/>
        <v>7.3817578437814241E-3</v>
      </c>
      <c r="Z228" s="23">
        <f ca="1"/>
        <v>7.2873632850924009E-3</v>
      </c>
      <c r="AA228" s="6">
        <f t="array" aca="1" ref="AA228" ca="1">SUMPRODUCT($V$9:$Z$9,V228:Z228)</f>
        <v>-25936.1360189767</v>
      </c>
      <c r="AB228" s="6">
        <f t="shared" ca="1" si="17"/>
        <v>-6606.9860369363378</v>
      </c>
    </row>
    <row r="229" spans="1:28" ht="13.8">
      <c r="A229" s="4">
        <v>219</v>
      </c>
      <c r="B229" s="120">
        <v>0.14403292181069957</v>
      </c>
      <c r="C229" s="120">
        <v>0.94560000000000011</v>
      </c>
      <c r="D229" s="120">
        <v>0.35860058309037901</v>
      </c>
      <c r="E229" s="120">
        <v>0.97595792637114964</v>
      </c>
      <c r="F229" s="120">
        <v>0.86436049157942663</v>
      </c>
      <c r="H229" s="142">
        <v>-1.0623741954078254</v>
      </c>
      <c r="I229" s="142">
        <v>1.6036102045149525</v>
      </c>
      <c r="J229" s="142">
        <v>-0.36220189149433429</v>
      </c>
      <c r="K229" s="142">
        <v>1.9766239998140505</v>
      </c>
      <c r="L229" s="142">
        <v>1.1001218913961066</v>
      </c>
      <c r="M229" s="141">
        <f t="array" ref="M229:Q229">MMULT(H229:L229,TRANSPOSE(chol))</f>
        <v>-6.2597077078572119E-3</v>
      </c>
      <c r="N229" s="141">
        <v>6.687930272914781E-3</v>
      </c>
      <c r="O229" s="141">
        <v>-3.2195231408035491E-3</v>
      </c>
      <c r="P229" s="141">
        <v>1.1291729916829229E-2</v>
      </c>
      <c r="Q229" s="141">
        <v>8.6987349678615804E-3</v>
      </c>
      <c r="R229" s="6">
        <f t="shared" si="14"/>
        <v>-66875.56130595789</v>
      </c>
      <c r="S229" s="6">
        <f t="shared" si="15"/>
        <v>3455.9883267467521</v>
      </c>
      <c r="T229" s="6">
        <f t="shared" si="16"/>
        <v>-3455.9883267467521</v>
      </c>
      <c r="V229" s="23">
        <f t="array" aca="1" ref="V229:Z229" ca="1">MMULT(H229:L229,TRANSPOSE(racar))</f>
        <v>-2.6920938750284876E-3</v>
      </c>
      <c r="W229" s="23">
        <f ca="1"/>
        <v>1.1132140955334865E-2</v>
      </c>
      <c r="X229" s="23">
        <f ca="1"/>
        <v>-1.0486820269446201E-3</v>
      </c>
      <c r="Y229" s="23">
        <f ca="1"/>
        <v>1.2329860955184249E-2</v>
      </c>
      <c r="Z229" s="23">
        <f ca="1"/>
        <v>9.3082309689815675E-3</v>
      </c>
      <c r="AA229" s="6">
        <f t="array" aca="1" ref="AA229" ca="1">SUMPRODUCT($V$9:$Z$9,V229:Z229)</f>
        <v>-66489.583297745572</v>
      </c>
      <c r="AB229" s="6">
        <f t="shared" ca="1" si="17"/>
        <v>4827.4550559380732</v>
      </c>
    </row>
    <row r="230" spans="1:28" ht="13.8">
      <c r="A230" s="4">
        <v>220</v>
      </c>
      <c r="B230" s="120">
        <v>0.47736625514403291</v>
      </c>
      <c r="C230" s="120">
        <v>0.18559999999999999</v>
      </c>
      <c r="D230" s="120">
        <v>0.5014577259475218</v>
      </c>
      <c r="E230" s="120">
        <v>7.5131480090157785E-2</v>
      </c>
      <c r="F230" s="120">
        <v>0.9412835685025035</v>
      </c>
      <c r="H230" s="142">
        <v>-5.676485516873201E-2</v>
      </c>
      <c r="I230" s="142">
        <v>-0.89422783910498438</v>
      </c>
      <c r="J230" s="142">
        <v>3.6539852078014295E-3</v>
      </c>
      <c r="K230" s="142">
        <v>-1.4386032670875846</v>
      </c>
      <c r="L230" s="142">
        <v>1.5656402436993209</v>
      </c>
      <c r="M230" s="141">
        <f t="array" ref="M230:Q230">MMULT(H230:L230,TRANSPOSE(chol))</f>
        <v>-3.3446915688563485E-4</v>
      </c>
      <c r="N230" s="141">
        <v>-5.2545846271272621E-3</v>
      </c>
      <c r="O230" s="141">
        <v>-3.4684386142086948E-4</v>
      </c>
      <c r="P230" s="141">
        <v>-8.582550142820989E-3</v>
      </c>
      <c r="Q230" s="141">
        <v>4.2129730810771381E-3</v>
      </c>
      <c r="R230" s="6">
        <f t="shared" si="14"/>
        <v>-38296.236247647823</v>
      </c>
      <c r="S230" s="6">
        <f t="shared" si="15"/>
        <v>-62583.518267736516</v>
      </c>
      <c r="T230" s="6">
        <f t="shared" si="16"/>
        <v>62583.518267736516</v>
      </c>
      <c r="V230" s="23">
        <f t="array" aca="1" ref="V230:Z230" ca="1">MMULT(H230:L230,TRANSPOSE(racar))</f>
        <v>5.3194947250771122E-4</v>
      </c>
      <c r="W230" s="23">
        <f ca="1"/>
        <v>-4.8785958573940458E-3</v>
      </c>
      <c r="X230" s="23">
        <f ca="1"/>
        <v>2.4810029823548114E-4</v>
      </c>
      <c r="Y230" s="23">
        <f ca="1"/>
        <v>-6.2701745285798274E-3</v>
      </c>
      <c r="Z230" s="23">
        <f ca="1"/>
        <v>7.1828515165576062E-3</v>
      </c>
      <c r="AA230" s="6">
        <f t="array" aca="1" ref="AA230" ca="1">SUMPRODUCT($V$9:$Z$9,V230:Z230)</f>
        <v>-40681.581926629915</v>
      </c>
      <c r="AB230" s="6">
        <f t="shared" ca="1" si="17"/>
        <v>-68458.819706796159</v>
      </c>
    </row>
    <row r="231" spans="1:28" ht="13.8">
      <c r="A231" s="4">
        <v>221</v>
      </c>
      <c r="B231" s="120">
        <v>0.81069958847736612</v>
      </c>
      <c r="C231" s="120">
        <v>0.3856</v>
      </c>
      <c r="D231" s="120">
        <v>0.6443148688046646</v>
      </c>
      <c r="E231" s="120">
        <v>0.16604057099924868</v>
      </c>
      <c r="F231" s="120">
        <v>2.4123805188893951E-2</v>
      </c>
      <c r="H231" s="142">
        <v>0.88047725210531724</v>
      </c>
      <c r="I231" s="142">
        <v>-0.29080560284911677</v>
      </c>
      <c r="J231" s="142">
        <v>0.37001641135488572</v>
      </c>
      <c r="K231" s="142">
        <v>-0.96993048784320579</v>
      </c>
      <c r="L231" s="142">
        <v>-1.9751810080476369</v>
      </c>
      <c r="M231" s="141">
        <f t="array" ref="M231:Q231">MMULT(H231:L231,TRANSPOSE(chol))</f>
        <v>5.1879368544722792E-3</v>
      </c>
      <c r="N231" s="141">
        <v>4.0312937859137495E-4</v>
      </c>
      <c r="O231" s="141">
        <v>3.4581346216669175E-3</v>
      </c>
      <c r="P231" s="141">
        <v>-4.3850578657158908E-3</v>
      </c>
      <c r="Q231" s="141">
        <v>-1.0042881520930092E-2</v>
      </c>
      <c r="R231" s="6">
        <f t="shared" si="14"/>
        <v>65595.263613956718</v>
      </c>
      <c r="S231" s="6">
        <f t="shared" si="15"/>
        <v>35573.536109961569</v>
      </c>
      <c r="T231" s="6">
        <f t="shared" si="16"/>
        <v>-35573.536109961569</v>
      </c>
      <c r="V231" s="23">
        <f t="array" aca="1" ref="V231:Z231" ca="1">MMULT(H231:L231,TRANSPOSE(racar))</f>
        <v>2.0898194535968577E-3</v>
      </c>
      <c r="W231" s="23">
        <f ca="1"/>
        <v>-3.629005302251455E-3</v>
      </c>
      <c r="X231" s="23">
        <f ca="1"/>
        <v>1.155383368919857E-3</v>
      </c>
      <c r="Y231" s="23">
        <f ca="1"/>
        <v>-7.1555239632921427E-3</v>
      </c>
      <c r="Z231" s="23">
        <f ca="1"/>
        <v>-1.2487936557094148E-2</v>
      </c>
      <c r="AA231" s="6">
        <f t="array" aca="1" ref="AA231" ca="1">SUMPRODUCT($V$9:$Z$9,V231:Z231)</f>
        <v>67201.696849476299</v>
      </c>
      <c r="AB231" s="6">
        <f t="shared" ca="1" si="17"/>
        <v>36447.029710939431</v>
      </c>
    </row>
    <row r="232" spans="1:28" ht="13.8">
      <c r="A232" s="4">
        <v>222</v>
      </c>
      <c r="B232" s="120">
        <v>0.2551440329218107</v>
      </c>
      <c r="C232" s="120">
        <v>0.58560000000000012</v>
      </c>
      <c r="D232" s="120">
        <v>0.78717201166180739</v>
      </c>
      <c r="E232" s="120">
        <v>0.25694966190833962</v>
      </c>
      <c r="F232" s="120">
        <v>0.10104688211197088</v>
      </c>
      <c r="H232" s="142">
        <v>-0.6583892117551795</v>
      </c>
      <c r="I232" s="142">
        <v>0.21624086670673515</v>
      </c>
      <c r="J232" s="142">
        <v>0.79664716566042693</v>
      </c>
      <c r="K232" s="142">
        <v>-0.65277813151845787</v>
      </c>
      <c r="L232" s="142">
        <v>-1.2756090192491525</v>
      </c>
      <c r="M232" s="141">
        <f t="array" ref="M232:Q232">MMULT(H232:L232,TRANSPOSE(chol))</f>
        <v>-3.8793525307830286E-3</v>
      </c>
      <c r="N232" s="141">
        <v>-3.0839304620607251E-4</v>
      </c>
      <c r="O232" s="141">
        <v>4.3024858838792415E-3</v>
      </c>
      <c r="P232" s="141">
        <v>-2.9461203845597131E-3</v>
      </c>
      <c r="Q232" s="141">
        <v>-9.0443327183426861E-3</v>
      </c>
      <c r="R232" s="6">
        <f t="shared" si="14"/>
        <v>30691.180489721432</v>
      </c>
      <c r="S232" s="6">
        <f t="shared" si="15"/>
        <v>36622.977659998978</v>
      </c>
      <c r="T232" s="6">
        <f t="shared" si="16"/>
        <v>-36622.977659998978</v>
      </c>
      <c r="V232" s="23">
        <f t="array" aca="1" ref="V232:Z232" ca="1">MMULT(H232:L232,TRANSPOSE(racar))</f>
        <v>-4.8179757691708628E-3</v>
      </c>
      <c r="W232" s="23">
        <f ca="1"/>
        <v>-1.0987228523998342E-3</v>
      </c>
      <c r="X232" s="23">
        <f ca="1"/>
        <v>3.7927148519699429E-3</v>
      </c>
      <c r="Y232" s="23">
        <f ca="1"/>
        <v>-4.4378524630464032E-3</v>
      </c>
      <c r="Z232" s="23">
        <f ca="1"/>
        <v>-8.8980712187573929E-3</v>
      </c>
      <c r="AA232" s="6">
        <f t="array" aca="1" ref="AA232" ca="1">SUMPRODUCT($V$9:$Z$9,V232:Z232)</f>
        <v>21543.549824773472</v>
      </c>
      <c r="AB232" s="6">
        <f t="shared" ca="1" si="17"/>
        <v>28991.111951908246</v>
      </c>
    </row>
    <row r="233" spans="1:28" ht="13.8">
      <c r="A233" s="4">
        <v>223</v>
      </c>
      <c r="B233" s="120">
        <v>0.58847736625514402</v>
      </c>
      <c r="C233" s="120">
        <v>0.78560000000000019</v>
      </c>
      <c r="D233" s="120">
        <v>0.9300291545189503</v>
      </c>
      <c r="E233" s="120">
        <v>0.34785875281743045</v>
      </c>
      <c r="F233" s="120">
        <v>0.17796995903504781</v>
      </c>
      <c r="H233" s="142">
        <v>0.22362993661985403</v>
      </c>
      <c r="I233" s="142">
        <v>0.79124677664254217</v>
      </c>
      <c r="J233" s="142">
        <v>1.4760081998805024</v>
      </c>
      <c r="K233" s="142">
        <v>-0.39110786728929109</v>
      </c>
      <c r="L233" s="142">
        <v>-0.92312912550892579</v>
      </c>
      <c r="M233" s="141">
        <f t="array" ref="M233:Q233">MMULT(H233:L233,TRANSPOSE(chol))</f>
        <v>1.3176694652579932E-3</v>
      </c>
      <c r="N233" s="141">
        <v>5.0568421405030603E-3</v>
      </c>
      <c r="O233" s="141">
        <v>1.0033021197742416E-2</v>
      </c>
      <c r="P233" s="141">
        <v>3.1975613835435188E-4</v>
      </c>
      <c r="Q233" s="141">
        <v>-2.6061688981207139E-3</v>
      </c>
      <c r="R233" s="6">
        <f t="shared" si="14"/>
        <v>20298.830191391702</v>
      </c>
      <c r="S233" s="6">
        <f t="shared" si="15"/>
        <v>15897.57063705283</v>
      </c>
      <c r="T233" s="6">
        <f t="shared" si="16"/>
        <v>-15897.57063705283</v>
      </c>
      <c r="V233" s="23">
        <f t="array" aca="1" ref="V233:Z233" ca="1">MMULT(H233:L233,TRANSPOSE(racar))</f>
        <v>1.6237857103046584E-3</v>
      </c>
      <c r="W233" s="23">
        <f ca="1"/>
        <v>4.0273684650575072E-3</v>
      </c>
      <c r="X233" s="23">
        <f ca="1"/>
        <v>9.1756816996287054E-3</v>
      </c>
      <c r="Y233" s="23">
        <f ca="1"/>
        <v>-1.8178204331263767E-3</v>
      </c>
      <c r="Z233" s="23">
        <f ca="1"/>
        <v>-4.1570798157752791E-3</v>
      </c>
      <c r="AA233" s="6">
        <f t="array" aca="1" ref="AA233" ca="1">SUMPRODUCT($V$9:$Z$9,V233:Z233)</f>
        <v>23687.874935008374</v>
      </c>
      <c r="AB233" s="6">
        <f t="shared" ca="1" si="17"/>
        <v>14712.710633053734</v>
      </c>
    </row>
    <row r="234" spans="1:28" ht="13.8">
      <c r="A234" s="4">
        <v>224</v>
      </c>
      <c r="B234" s="120">
        <v>0.92181069958847728</v>
      </c>
      <c r="C234" s="120">
        <v>0.98560000000000014</v>
      </c>
      <c r="D234" s="120">
        <v>9.3294460641399415E-2</v>
      </c>
      <c r="E234" s="120">
        <v>0.43876784372652139</v>
      </c>
      <c r="F234" s="120">
        <v>0.25489303595812474</v>
      </c>
      <c r="H234" s="142">
        <v>1.4173569213983059</v>
      </c>
      <c r="I234" s="142">
        <v>2.1862133501995218</v>
      </c>
      <c r="J234" s="142">
        <v>-1.3207374532437401</v>
      </c>
      <c r="K234" s="142">
        <v>-0.15409391328909328</v>
      </c>
      <c r="L234" s="142">
        <v>-0.65917083664892495</v>
      </c>
      <c r="M234" s="141">
        <f t="array" ref="M234:Q234">MMULT(H234:L234,TRANSPOSE(chol))</f>
        <v>8.3513324062392709E-3</v>
      </c>
      <c r="N234" s="141">
        <v>1.5850290813977336E-2</v>
      </c>
      <c r="O234" s="141">
        <v>-5.8592014847221111E-3</v>
      </c>
      <c r="P234" s="141">
        <v>2.9237761272846536E-3</v>
      </c>
      <c r="Q234" s="141">
        <v>2.5491198176830917E-3</v>
      </c>
      <c r="R234" s="6">
        <f t="shared" si="14"/>
        <v>-56861.278472748316</v>
      </c>
      <c r="S234" s="6">
        <f t="shared" si="15"/>
        <v>-748.80672865487941</v>
      </c>
      <c r="T234" s="6">
        <f t="shared" si="16"/>
        <v>748.80672865487941</v>
      </c>
      <c r="V234" s="23">
        <f t="array" aca="1" ref="V234:Z234" ca="1">MMULT(H234:L234,TRANSPOSE(racar))</f>
        <v>8.641714643490981E-3</v>
      </c>
      <c r="W234" s="23">
        <f ca="1"/>
        <v>1.3273823293871511E-2</v>
      </c>
      <c r="X234" s="23">
        <f ca="1"/>
        <v>-7.6770884676982051E-3</v>
      </c>
      <c r="Y234" s="23">
        <f ca="1"/>
        <v>4.1148353869177633E-5</v>
      </c>
      <c r="Z234" s="23">
        <f ca="1"/>
        <v>-9.9657560411505527E-4</v>
      </c>
      <c r="AA234" s="6">
        <f t="array" aca="1" ref="AA234" ca="1">SUMPRODUCT($V$9:$Z$9,V234:Z234)</f>
        <v>-40354.669070928154</v>
      </c>
      <c r="AB234" s="6">
        <f t="shared" ca="1" si="17"/>
        <v>5708.1079608132904</v>
      </c>
    </row>
    <row r="235" spans="1:28" ht="13.8">
      <c r="A235" s="4">
        <v>225</v>
      </c>
      <c r="B235" s="120">
        <v>6.9958847736625515E-2</v>
      </c>
      <c r="C235" s="120">
        <v>3.3599999999999998E-2</v>
      </c>
      <c r="D235" s="120">
        <v>0.23615160349854225</v>
      </c>
      <c r="E235" s="120">
        <v>0.52967693463561238</v>
      </c>
      <c r="F235" s="120">
        <v>0.33181611288120166</v>
      </c>
      <c r="H235" s="142">
        <v>-1.476097591172767</v>
      </c>
      <c r="I235" s="142">
        <v>-1.8303340685028076</v>
      </c>
      <c r="J235" s="142">
        <v>-0.71873663379150954</v>
      </c>
      <c r="K235" s="142">
        <v>7.4457784805385341E-2</v>
      </c>
      <c r="L235" s="142">
        <v>-0.43490384197393234</v>
      </c>
      <c r="M235" s="141">
        <f t="array" ref="M235:Q235">MMULT(H235:L235,TRANSPOSE(chol))</f>
        <v>-8.6974434327883824E-3</v>
      </c>
      <c r="N235" s="141">
        <v>-1.3950181615855472E-2</v>
      </c>
      <c r="O235" s="141">
        <v>-7.1918907263662131E-3</v>
      </c>
      <c r="P235" s="141">
        <v>-4.0147152567345723E-3</v>
      </c>
      <c r="Q235" s="141">
        <v>-9.9531514634169527E-3</v>
      </c>
      <c r="R235" s="6">
        <f t="shared" si="14"/>
        <v>50429.988689084923</v>
      </c>
      <c r="S235" s="6">
        <f t="shared" si="15"/>
        <v>36770.118403315006</v>
      </c>
      <c r="T235" s="6">
        <f t="shared" si="16"/>
        <v>-36770.118403315006</v>
      </c>
      <c r="V235" s="23">
        <f t="array" aca="1" ref="V235:Z235" ca="1">MMULT(H235:L235,TRANSPOSE(racar))</f>
        <v>-1.1166591184779185E-2</v>
      </c>
      <c r="W235" s="23">
        <f ca="1"/>
        <v>-1.3028853648131129E-2</v>
      </c>
      <c r="X235" s="23">
        <f ca="1"/>
        <v>-6.2451089860251071E-3</v>
      </c>
      <c r="Y235" s="23">
        <f ca="1"/>
        <v>-2.1651662692037058E-3</v>
      </c>
      <c r="Z235" s="23">
        <f ca="1"/>
        <v>-7.0267804387142297E-3</v>
      </c>
      <c r="AA235" s="6">
        <f t="array" aca="1" ref="AA235" ca="1">SUMPRODUCT($V$9:$Z$9,V235:Z235)</f>
        <v>28948.088804230691</v>
      </c>
      <c r="AB235" s="6">
        <f t="shared" ca="1" si="17"/>
        <v>29019.279621859579</v>
      </c>
    </row>
    <row r="236" spans="1:28" ht="13.8">
      <c r="A236" s="4">
        <v>226</v>
      </c>
      <c r="B236" s="120">
        <v>0.40329218106995884</v>
      </c>
      <c r="C236" s="120">
        <v>0.2336</v>
      </c>
      <c r="D236" s="120">
        <v>0.3790087463556851</v>
      </c>
      <c r="E236" s="120">
        <v>0.62058602554470321</v>
      </c>
      <c r="F236" s="120">
        <v>0.40873918980427859</v>
      </c>
      <c r="H236" s="142">
        <v>-0.24483478081906104</v>
      </c>
      <c r="I236" s="142">
        <v>-0.72704237100343772</v>
      </c>
      <c r="J236" s="142">
        <v>-0.30808521295070224</v>
      </c>
      <c r="K236" s="142">
        <v>0.3070202630485579</v>
      </c>
      <c r="L236" s="142">
        <v>-0.23078944752527525</v>
      </c>
      <c r="M236" s="141">
        <f t="array" ref="M236:Q236">MMULT(H236:L236,TRANSPOSE(chol))</f>
        <v>-1.442612378264961E-3</v>
      </c>
      <c r="N236" s="141">
        <v>-4.738962953260384E-3</v>
      </c>
      <c r="O236" s="141">
        <v>-2.5444397312099766E-3</v>
      </c>
      <c r="P236" s="141">
        <v>3.2965896315198962E-5</v>
      </c>
      <c r="Q236" s="141">
        <v>-2.7624267213491632E-3</v>
      </c>
      <c r="R236" s="6">
        <f t="shared" si="14"/>
        <v>26783.374228370907</v>
      </c>
      <c r="S236" s="6">
        <f t="shared" si="15"/>
        <v>15451.566751281363</v>
      </c>
      <c r="T236" s="6">
        <f t="shared" si="16"/>
        <v>-15451.566751281363</v>
      </c>
      <c r="V236" s="23">
        <f t="array" aca="1" ref="V236:Z236" ca="1">MMULT(H236:L236,TRANSPOSE(racar))</f>
        <v>-2.5551618036139109E-3</v>
      </c>
      <c r="W236" s="23">
        <f ca="1"/>
        <v>-4.6556901046510722E-3</v>
      </c>
      <c r="X236" s="23">
        <f ca="1"/>
        <v>-2.3759489869750387E-3</v>
      </c>
      <c r="Y236" s="23">
        <f ca="1"/>
        <v>5.3836119788136288E-4</v>
      </c>
      <c r="Z236" s="23">
        <f ca="1"/>
        <v>-2.406458366656589E-3</v>
      </c>
      <c r="AA236" s="6">
        <f t="array" aca="1" ref="AA236" ca="1">SUMPRODUCT($V$9:$Z$9,V236:Z236)</f>
        <v>22001.527355093694</v>
      </c>
      <c r="AB236" s="6">
        <f t="shared" ca="1" si="17"/>
        <v>15791.081227709939</v>
      </c>
    </row>
    <row r="237" spans="1:28" ht="13.8">
      <c r="A237" s="4">
        <v>227</v>
      </c>
      <c r="B237" s="120">
        <v>0.73662551440329216</v>
      </c>
      <c r="C237" s="120">
        <v>0.43360000000000004</v>
      </c>
      <c r="D237" s="120">
        <v>0.52186588921282795</v>
      </c>
      <c r="E237" s="120">
        <v>0.71149511645379415</v>
      </c>
      <c r="F237" s="120">
        <v>0.48566226672735552</v>
      </c>
      <c r="H237" s="142">
        <v>0.63297652764783108</v>
      </c>
      <c r="I237" s="142">
        <v>-0.16721612135851915</v>
      </c>
      <c r="J237" s="142">
        <v>5.4837127308856905E-2</v>
      </c>
      <c r="K237" s="142">
        <v>0.55775782288950781</v>
      </c>
      <c r="L237" s="142">
        <v>-3.5947107891222164E-2</v>
      </c>
      <c r="M237" s="141">
        <f t="array" ref="M237:Q237">MMULT(H237:L237,TRANSPOSE(chol))</f>
        <v>3.7296162370442265E-3</v>
      </c>
      <c r="N237" s="141">
        <v>5.2945288400289663E-4</v>
      </c>
      <c r="O237" s="141">
        <v>1.1445300050875902E-3</v>
      </c>
      <c r="P237" s="141">
        <v>3.0313838165440181E-3</v>
      </c>
      <c r="Q237" s="141">
        <v>2.5014167240065542E-3</v>
      </c>
      <c r="R237" s="6">
        <f t="shared" si="14"/>
        <v>17164.772420609777</v>
      </c>
      <c r="S237" s="6">
        <f t="shared" si="15"/>
        <v>7.5093952974202693</v>
      </c>
      <c r="T237" s="6">
        <f t="shared" si="16"/>
        <v>-7.5093952974202693</v>
      </c>
      <c r="V237" s="23">
        <f t="array" aca="1" ref="V237:Z237" ca="1">MMULT(H237:L237,TRANSPOSE(racar))</f>
        <v>3.4646051973630842E-3</v>
      </c>
      <c r="W237" s="23">
        <f ca="1"/>
        <v>1.0954249188251907E-4</v>
      </c>
      <c r="X237" s="23">
        <f ca="1"/>
        <v>8.3857919751122081E-4</v>
      </c>
      <c r="Y237" s="23">
        <f ca="1"/>
        <v>2.7925911807184902E-3</v>
      </c>
      <c r="Z237" s="23">
        <f ca="1"/>
        <v>1.0983655326700032E-3</v>
      </c>
      <c r="AA237" s="6">
        <f t="array" aca="1" ref="AA237" ca="1">SUMPRODUCT($V$9:$Z$9,V237:Z237)</f>
        <v>24026.493511914086</v>
      </c>
      <c r="AB237" s="6">
        <f t="shared" ca="1" si="17"/>
        <v>6686.8671507279878</v>
      </c>
    </row>
    <row r="238" spans="1:28" ht="13.8">
      <c r="A238" s="4">
        <v>228</v>
      </c>
      <c r="B238" s="120">
        <v>0.18106995884773661</v>
      </c>
      <c r="C238" s="120">
        <v>0.63360000000000016</v>
      </c>
      <c r="D238" s="120">
        <v>0.66472303206997074</v>
      </c>
      <c r="E238" s="120">
        <v>0.80240420736288509</v>
      </c>
      <c r="F238" s="120">
        <v>0.56258534365043256</v>
      </c>
      <c r="H238" s="142">
        <v>-0.91129508069061937</v>
      </c>
      <c r="I238" s="142">
        <v>0.34140328823572763</v>
      </c>
      <c r="J238" s="142">
        <v>0.42538788545983647</v>
      </c>
      <c r="K238" s="142">
        <v>0.85024014722565022</v>
      </c>
      <c r="L238" s="142">
        <v>0.15752727651387347</v>
      </c>
      <c r="M238" s="141">
        <f t="array" ref="M238:Q238">MMULT(H238:L238,TRANSPOSE(chol))</f>
        <v>-5.3695212716848816E-3</v>
      </c>
      <c r="N238" s="141">
        <v>-1.8576003097730588E-4</v>
      </c>
      <c r="O238" s="141">
        <v>1.6222338946837852E-3</v>
      </c>
      <c r="P238" s="141">
        <v>4.3128795430561117E-3</v>
      </c>
      <c r="Q238" s="141">
        <v>6.5973652416267503E-4</v>
      </c>
      <c r="R238" s="6">
        <f t="shared" si="14"/>
        <v>-3732.1793057954069</v>
      </c>
      <c r="S238" s="6">
        <f t="shared" si="15"/>
        <v>16068.716807634473</v>
      </c>
      <c r="T238" s="6">
        <f t="shared" si="16"/>
        <v>-16068.716807634473</v>
      </c>
      <c r="V238" s="23">
        <f t="array" aca="1" ref="V238:Z238" ca="1">MMULT(H238:L238,TRANSPOSE(racar))</f>
        <v>-4.1687489668329374E-3</v>
      </c>
      <c r="W238" s="23">
        <f ca="1"/>
        <v>2.0631165801112479E-3</v>
      </c>
      <c r="X238" s="23">
        <f ca="1"/>
        <v>2.7678238365862586E-3</v>
      </c>
      <c r="Y238" s="23">
        <f ca="1"/>
        <v>4.7824547252425E-3</v>
      </c>
      <c r="Z238" s="23">
        <f ca="1"/>
        <v>1.4267309765239383E-3</v>
      </c>
      <c r="AA238" s="6">
        <f t="array" aca="1" ref="AA238" ca="1">SUMPRODUCT($V$9:$Z$9,V238:Z238)</f>
        <v>-8991.4634041364116</v>
      </c>
      <c r="AB238" s="6">
        <f t="shared" ca="1" si="17"/>
        <v>13967.791216806228</v>
      </c>
    </row>
    <row r="239" spans="1:28" ht="13.8">
      <c r="A239" s="4">
        <v>229</v>
      </c>
      <c r="B239" s="120">
        <v>0.51440329218106995</v>
      </c>
      <c r="C239" s="120">
        <v>0.83360000000000012</v>
      </c>
      <c r="D239" s="120">
        <v>0.80758017492711354</v>
      </c>
      <c r="E239" s="120">
        <v>0.89331329827197603</v>
      </c>
      <c r="F239" s="120">
        <v>0.63950842057350943</v>
      </c>
      <c r="H239" s="142">
        <v>3.6111546400125871E-2</v>
      </c>
      <c r="I239" s="142">
        <v>0.96848942072934674</v>
      </c>
      <c r="J239" s="142">
        <v>0.8690136767044957</v>
      </c>
      <c r="K239" s="142">
        <v>1.2443428590356036</v>
      </c>
      <c r="L239" s="142">
        <v>0.35714513215925642</v>
      </c>
      <c r="M239" s="141">
        <f t="array" ref="M239:Q239">MMULT(H239:L239,TRANSPOSE(chol))</f>
        <v>2.1277599392061271E-4</v>
      </c>
      <c r="N239" s="141">
        <v>5.6313567987475296E-3</v>
      </c>
      <c r="O239" s="141">
        <v>5.9444951758166071E-3</v>
      </c>
      <c r="P239" s="141">
        <v>8.2293239610938471E-3</v>
      </c>
      <c r="Q239" s="141">
        <v>6.5944721348460481E-3</v>
      </c>
      <c r="R239" s="6">
        <f t="shared" si="14"/>
        <v>-12255.727319822232</v>
      </c>
      <c r="S239" s="6">
        <f t="shared" si="15"/>
        <v>1106.8169800867909</v>
      </c>
      <c r="T239" s="6">
        <f t="shared" si="16"/>
        <v>-1106.8169800867909</v>
      </c>
      <c r="V239" s="23">
        <f t="array" aca="1" ref="V239:Z239" ca="1">MMULT(H239:L239,TRANSPOSE(racar))</f>
        <v>2.3891780626303541E-3</v>
      </c>
      <c r="W239" s="23">
        <f ca="1"/>
        <v>7.4472338923888435E-3</v>
      </c>
      <c r="X239" s="23">
        <f ca="1"/>
        <v>6.6187502502653367E-3</v>
      </c>
      <c r="Y239" s="23">
        <f ca="1"/>
        <v>7.8694886348644119E-3</v>
      </c>
      <c r="Z239" s="23">
        <f ca="1"/>
        <v>5.3428938386794744E-3</v>
      </c>
      <c r="AA239" s="6">
        <f t="array" aca="1" ref="AA239" ca="1">SUMPRODUCT($V$9:$Z$9,V239:Z239)</f>
        <v>-4584.6367669769788</v>
      </c>
      <c r="AB239" s="6">
        <f t="shared" ca="1" si="17"/>
        <v>6393.6491026512849</v>
      </c>
    </row>
    <row r="240" spans="1:28" ht="13.8">
      <c r="A240" s="4">
        <v>230</v>
      </c>
      <c r="B240" s="120">
        <v>0.8477366255144031</v>
      </c>
      <c r="C240" s="120">
        <v>7.3600000000000013E-2</v>
      </c>
      <c r="D240" s="120">
        <v>0.95043731778425644</v>
      </c>
      <c r="E240" s="120">
        <v>0.98422238918106697</v>
      </c>
      <c r="F240" s="120">
        <v>0.7164314974965863</v>
      </c>
      <c r="H240" s="142">
        <v>1.0267743098392605</v>
      </c>
      <c r="I240" s="142">
        <v>-1.4494928344086744</v>
      </c>
      <c r="J240" s="142">
        <v>1.6491087155217381</v>
      </c>
      <c r="K240" s="142">
        <v>2.149999913328986</v>
      </c>
      <c r="L240" s="142">
        <v>0.5722730495262538</v>
      </c>
      <c r="M240" s="141">
        <f t="array" ref="M240:Q240">MMULT(H240:L240,TRANSPOSE(chol))</f>
        <v>6.0499465153737719E-3</v>
      </c>
      <c r="N240" s="141">
        <v>-5.8889408077132561E-3</v>
      </c>
      <c r="O240" s="141">
        <v>1.1482068256732442E-2</v>
      </c>
      <c r="P240" s="141">
        <v>1.0206017347674916E-2</v>
      </c>
      <c r="Q240" s="141">
        <v>9.3129331494214464E-3</v>
      </c>
      <c r="R240" s="6">
        <f t="shared" si="14"/>
        <v>80176.375510900529</v>
      </c>
      <c r="S240" s="6">
        <f t="shared" si="15"/>
        <v>-4910.9931784688597</v>
      </c>
      <c r="T240" s="6">
        <f t="shared" si="16"/>
        <v>4910.9931784688597</v>
      </c>
      <c r="V240" s="23">
        <f t="array" aca="1" ref="V240:Z240" ca="1">MMULT(H240:L240,TRANSPOSE(racar))</f>
        <v>6.2912290012034173E-3</v>
      </c>
      <c r="W240" s="23">
        <f ca="1"/>
        <v>-4.6805271659671596E-3</v>
      </c>
      <c r="X240" s="23">
        <f ca="1"/>
        <v>1.2031603301295466E-2</v>
      </c>
      <c r="Y240" s="23">
        <f ca="1"/>
        <v>1.1186258802814979E-2</v>
      </c>
      <c r="Z240" s="23">
        <f ca="1"/>
        <v>6.9471847160786464E-3</v>
      </c>
      <c r="AA240" s="6">
        <f t="array" aca="1" ref="AA240" ca="1">SUMPRODUCT($V$9:$Z$9,V240:Z240)</f>
        <v>94055.093629944604</v>
      </c>
      <c r="AB240" s="6">
        <f t="shared" ca="1" si="17"/>
        <v>12675.331943629673</v>
      </c>
    </row>
    <row r="241" spans="1:28" ht="13.8">
      <c r="A241" s="4">
        <v>231</v>
      </c>
      <c r="B241" s="120">
        <v>0.29218106995884774</v>
      </c>
      <c r="C241" s="120">
        <v>0.27360000000000001</v>
      </c>
      <c r="D241" s="120">
        <v>0.11370262390670553</v>
      </c>
      <c r="E241" s="120">
        <v>8.339594290007514E-2</v>
      </c>
      <c r="F241" s="120">
        <v>0.79335457441966328</v>
      </c>
      <c r="H241" s="142">
        <v>-0.54702415123363135</v>
      </c>
      <c r="I241" s="142">
        <v>-0.60196114721590321</v>
      </c>
      <c r="J241" s="142">
        <v>-1.2070698424147888</v>
      </c>
      <c r="K241" s="142">
        <v>-1.3825858644565259</v>
      </c>
      <c r="L241" s="142">
        <v>0.81811617937502157</v>
      </c>
      <c r="M241" s="141">
        <f t="array" ref="M241:Q241">MMULT(H241:L241,TRANSPOSE(chol))</f>
        <v>-3.2231687390964171E-3</v>
      </c>
      <c r="N241" s="141">
        <v>-4.7325801228107634E-3</v>
      </c>
      <c r="O241" s="141">
        <v>-8.6777077013137915E-3</v>
      </c>
      <c r="P241" s="141">
        <v>-8.9386820413064026E-3</v>
      </c>
      <c r="Q241" s="141">
        <v>-1.7289375590072145E-3</v>
      </c>
      <c r="R241" s="6">
        <f t="shared" si="14"/>
        <v>-42842.066297178331</v>
      </c>
      <c r="S241" s="6">
        <f t="shared" si="15"/>
        <v>-31300.456025484542</v>
      </c>
      <c r="T241" s="6">
        <f t="shared" si="16"/>
        <v>31300.456025484542</v>
      </c>
      <c r="V241" s="23">
        <f t="array" aca="1" ref="V241:Z241" ca="1">MMULT(H241:L241,TRANSPOSE(racar))</f>
        <v>-3.5502053306976688E-3</v>
      </c>
      <c r="W241" s="23">
        <f ca="1"/>
        <v>-4.7498995968772023E-3</v>
      </c>
      <c r="X241" s="23">
        <f ca="1"/>
        <v>-8.2719967699057505E-3</v>
      </c>
      <c r="Y241" s="23">
        <f ca="1"/>
        <v>-7.1329697145809442E-3</v>
      </c>
      <c r="Z241" s="23">
        <f ca="1"/>
        <v>1.4124676192804478E-3</v>
      </c>
      <c r="AA241" s="6">
        <f t="array" aca="1" ref="AA241" ca="1">SUMPRODUCT($V$9:$Z$9,V241:Z241)</f>
        <v>-52425.607357226749</v>
      </c>
      <c r="AB241" s="6">
        <f t="shared" ca="1" si="17"/>
        <v>-40442.814471524565</v>
      </c>
    </row>
    <row r="242" spans="1:28" ht="13.8">
      <c r="A242" s="4">
        <v>232</v>
      </c>
      <c r="B242" s="120">
        <v>0.625514403292181</v>
      </c>
      <c r="C242" s="120">
        <v>0.47359999999999997</v>
      </c>
      <c r="D242" s="120">
        <v>0.2565597667638484</v>
      </c>
      <c r="E242" s="120">
        <v>0.17430503380916604</v>
      </c>
      <c r="F242" s="120">
        <v>0.87027765134274027</v>
      </c>
      <c r="H242" s="142">
        <v>0.31999622344329726</v>
      </c>
      <c r="I242" s="142">
        <v>-6.6223358748744882E-2</v>
      </c>
      <c r="J242" s="142">
        <v>-0.65398800506703225</v>
      </c>
      <c r="K242" s="142">
        <v>-0.93728871232143829</v>
      </c>
      <c r="L242" s="142">
        <v>1.1277045929297287</v>
      </c>
      <c r="M242" s="141">
        <f t="array" ref="M242:Q242">MMULT(H242:L242,TRANSPOSE(chol))</f>
        <v>1.8854776735275096E-3</v>
      </c>
      <c r="N242" s="141">
        <v>3.7252973842059124E-4</v>
      </c>
      <c r="O242" s="141">
        <v>-3.7906524231570565E-3</v>
      </c>
      <c r="P242" s="141">
        <v>-4.9059638246045931E-3</v>
      </c>
      <c r="Q242" s="141">
        <v>4.6123012708953141E-3</v>
      </c>
      <c r="R242" s="6">
        <f t="shared" si="14"/>
        <v>-50294.951623462643</v>
      </c>
      <c r="S242" s="6">
        <f t="shared" si="15"/>
        <v>-47982.213887600716</v>
      </c>
      <c r="T242" s="6">
        <f t="shared" si="16"/>
        <v>47982.213887600716</v>
      </c>
      <c r="V242" s="23">
        <f t="array" aca="1" ref="V242:Z242" ca="1">MMULT(H242:L242,TRANSPOSE(racar))</f>
        <v>2.6734212237925535E-3</v>
      </c>
      <c r="W242" s="23">
        <f ca="1"/>
        <v>1.9813724813523364E-4</v>
      </c>
      <c r="X242" s="23">
        <f ca="1"/>
        <v>-3.6891378441315111E-3</v>
      </c>
      <c r="Y242" s="23">
        <f ca="1"/>
        <v>-3.709066772379822E-3</v>
      </c>
      <c r="Z242" s="23">
        <f ca="1"/>
        <v>5.9494404222956918E-3</v>
      </c>
      <c r="AA242" s="6">
        <f t="array" aca="1" ref="AA242" ca="1">SUMPRODUCT($V$9:$Z$9,V242:Z242)</f>
        <v>-47486.859633574932</v>
      </c>
      <c r="AB242" s="6">
        <f t="shared" ca="1" si="17"/>
        <v>-49915.049776186075</v>
      </c>
    </row>
    <row r="243" spans="1:28" ht="13.8">
      <c r="A243" s="4">
        <v>233</v>
      </c>
      <c r="B243" s="120">
        <v>0.95884773662551426</v>
      </c>
      <c r="C243" s="120">
        <v>0.6736000000000002</v>
      </c>
      <c r="D243" s="120">
        <v>0.39941690962099125</v>
      </c>
      <c r="E243" s="120">
        <v>0.26521412471825695</v>
      </c>
      <c r="F243" s="120">
        <v>0.94720072826581714</v>
      </c>
      <c r="H243" s="142">
        <v>1.7374684017455104</v>
      </c>
      <c r="I243" s="142">
        <v>0.44987579719279952</v>
      </c>
      <c r="J243" s="142">
        <v>-0.25485664986016482</v>
      </c>
      <c r="K243" s="142">
        <v>-0.62735241950882514</v>
      </c>
      <c r="L243" s="142">
        <v>1.6182972945577119</v>
      </c>
      <c r="M243" s="141">
        <f t="array" ref="M243:Q243">MMULT(H243:L243,TRANSPOSE(chol))</f>
        <v>1.0237489195028513E-2</v>
      </c>
      <c r="N243" s="141">
        <v>6.658384398331824E-3</v>
      </c>
      <c r="O243" s="141">
        <v>8.389718085973798E-4</v>
      </c>
      <c r="P243" s="141">
        <v>-1.2473021940253839E-3</v>
      </c>
      <c r="Q243" s="141">
        <v>1.3131032855295956E-2</v>
      </c>
      <c r="R243" s="6">
        <f t="shared" si="14"/>
        <v>-63249.895788786496</v>
      </c>
      <c r="S243" s="6">
        <f t="shared" si="15"/>
        <v>-78435.46460852788</v>
      </c>
      <c r="T243" s="6">
        <f t="shared" si="16"/>
        <v>78435.46460852788</v>
      </c>
      <c r="V243" s="23">
        <f t="array" aca="1" ref="V243:Z243" ca="1">MMULT(H243:L243,TRANSPOSE(racar))</f>
        <v>1.2096714677794064E-2</v>
      </c>
      <c r="W243" s="23">
        <f ca="1"/>
        <v>5.6473131201410882E-3</v>
      </c>
      <c r="X243" s="23">
        <f ca="1"/>
        <v>2.616884742274062E-4</v>
      </c>
      <c r="Y243" s="23">
        <f ca="1"/>
        <v>-7.393272951890077E-4</v>
      </c>
      <c r="Z243" s="23">
        <f ca="1"/>
        <v>1.2069151645114311E-2</v>
      </c>
      <c r="AA243" s="6">
        <f t="array" aca="1" ref="AA243" ca="1">SUMPRODUCT($V$9:$Z$9,V243:Z243)</f>
        <v>-42772.008100237523</v>
      </c>
      <c r="AB243" s="6">
        <f t="shared" ca="1" si="17"/>
        <v>-70230.822847013245</v>
      </c>
    </row>
    <row r="244" spans="1:28" ht="13.8">
      <c r="A244" s="4">
        <v>234</v>
      </c>
      <c r="B244" s="120">
        <v>0.10699588477366255</v>
      </c>
      <c r="C244" s="120">
        <v>0.87360000000000015</v>
      </c>
      <c r="D244" s="120">
        <v>0.54227405247813398</v>
      </c>
      <c r="E244" s="120">
        <v>0.35612321562734783</v>
      </c>
      <c r="F244" s="120">
        <v>3.0040964952207563E-2</v>
      </c>
      <c r="H244" s="142">
        <v>-1.2426637439788641</v>
      </c>
      <c r="I244" s="142">
        <v>1.1435748421305392</v>
      </c>
      <c r="J244" s="142">
        <v>0.10616442636519459</v>
      </c>
      <c r="K244" s="142">
        <v>-0.36884074664239946</v>
      </c>
      <c r="L244" s="142">
        <v>-1.8801918943821345</v>
      </c>
      <c r="M244" s="141">
        <f t="array" ref="M244:Q244">MMULT(H244:L244,TRANSPOSE(chol))</f>
        <v>-7.3220074904709973E-3</v>
      </c>
      <c r="N244" s="141">
        <v>3.6297511494263355E-3</v>
      </c>
      <c r="O244" s="141">
        <v>-6.0631749084891272E-4</v>
      </c>
      <c r="P244" s="141">
        <v>-9.5037383692424531E-4</v>
      </c>
      <c r="Q244" s="141">
        <v>-1.2648077646055109E-2</v>
      </c>
      <c r="R244" s="6">
        <f t="shared" si="14"/>
        <v>12270.851770264941</v>
      </c>
      <c r="S244" s="6">
        <f t="shared" si="15"/>
        <v>65710.381423522442</v>
      </c>
      <c r="T244" s="6">
        <f t="shared" si="16"/>
        <v>-65710.381423522442</v>
      </c>
      <c r="V244" s="23">
        <f t="array" aca="1" ref="V244:Z244" ca="1">MMULT(H244:L244,TRANSPOSE(racar))</f>
        <v>-8.2471445468200212E-3</v>
      </c>
      <c r="W244" s="23">
        <f ca="1"/>
        <v>3.1908476144866453E-3</v>
      </c>
      <c r="X244" s="23">
        <f ca="1"/>
        <v>-1.0487393826870764E-3</v>
      </c>
      <c r="Y244" s="23">
        <f ca="1"/>
        <v>-3.2772729938745663E-3</v>
      </c>
      <c r="Z244" s="23">
        <f ca="1"/>
        <v>-1.2603051413550476E-2</v>
      </c>
      <c r="AA244" s="6">
        <f t="array" aca="1" ref="AA244" ca="1">SUMPRODUCT($V$9:$Z$9,V244:Z244)</f>
        <v>-1694.7161203348951</v>
      </c>
      <c r="AB244" s="6">
        <f t="shared" ca="1" si="17"/>
        <v>54820.002805183918</v>
      </c>
    </row>
    <row r="245" spans="1:28" ht="13.8">
      <c r="A245" s="4">
        <v>235</v>
      </c>
      <c r="B245" s="120">
        <v>0.44032921810699588</v>
      </c>
      <c r="C245" s="120">
        <v>0.11360000000000001</v>
      </c>
      <c r="D245" s="120">
        <v>0.68513119533527689</v>
      </c>
      <c r="E245" s="120">
        <v>0.44703230653643877</v>
      </c>
      <c r="F245" s="120">
        <v>0.10696404187528448</v>
      </c>
      <c r="H245" s="142">
        <v>-0.15013458261215104</v>
      </c>
      <c r="I245" s="142">
        <v>-1.2076030122782691</v>
      </c>
      <c r="J245" s="142">
        <v>0.48209619977457224</v>
      </c>
      <c r="K245" s="142">
        <v>-0.13316282151001108</v>
      </c>
      <c r="L245" s="142">
        <v>-1.2428365149516967</v>
      </c>
      <c r="M245" s="141">
        <f t="array" ref="M245:Q245">MMULT(H245:L245,TRANSPOSE(chol))</f>
        <v>-8.8462107612886465E-4</v>
      </c>
      <c r="N245" s="141">
        <v>-7.2686373033332844E-3</v>
      </c>
      <c r="O245" s="141">
        <v>2.4956874936250331E-3</v>
      </c>
      <c r="P245" s="141">
        <v>-2.3633338379621177E-3</v>
      </c>
      <c r="Q245" s="141">
        <v>-8.849287801974616E-3</v>
      </c>
      <c r="R245" s="6">
        <f t="shared" si="14"/>
        <v>76988.706916622934</v>
      </c>
      <c r="S245" s="6">
        <f t="shared" si="15"/>
        <v>38207.743981358974</v>
      </c>
      <c r="T245" s="6">
        <f t="shared" si="16"/>
        <v>-38207.743981358974</v>
      </c>
      <c r="V245" s="23">
        <f t="array" aca="1" ref="V245:Z245" ca="1">MMULT(H245:L245,TRANSPOSE(racar))</f>
        <v>-3.4939793831225887E-3</v>
      </c>
      <c r="W245" s="23">
        <f ca="1"/>
        <v>-8.6457435719626743E-3</v>
      </c>
      <c r="X245" s="23">
        <f ca="1"/>
        <v>1.8476461815521328E-3</v>
      </c>
      <c r="Y245" s="23">
        <f ca="1"/>
        <v>-2.958447823643586E-3</v>
      </c>
      <c r="Z245" s="23">
        <f ca="1"/>
        <v>-9.1677437535941757E-3</v>
      </c>
      <c r="AA245" s="6">
        <f t="array" aca="1" ref="AA245" ca="1">SUMPRODUCT($V$9:$Z$9,V245:Z245)</f>
        <v>69498.621675783099</v>
      </c>
      <c r="AB245" s="6">
        <f t="shared" ca="1" si="17"/>
        <v>37250.165604751768</v>
      </c>
    </row>
    <row r="246" spans="1:28" ht="13.8">
      <c r="A246" s="4">
        <v>236</v>
      </c>
      <c r="B246" s="120">
        <v>0.77366255144032914</v>
      </c>
      <c r="C246" s="120">
        <v>0.31360000000000005</v>
      </c>
      <c r="D246" s="120">
        <v>0.82798833819241968</v>
      </c>
      <c r="E246" s="120">
        <v>0.53794139744552971</v>
      </c>
      <c r="F246" s="120">
        <v>0.18388711879836142</v>
      </c>
      <c r="H246" s="142">
        <v>0.75096304391266011</v>
      </c>
      <c r="I246" s="142">
        <v>-0.48567163178703915</v>
      </c>
      <c r="J246" s="142">
        <v>0.9462456181187705</v>
      </c>
      <c r="K246" s="142">
        <v>9.5248805346232687E-2</v>
      </c>
      <c r="L246" s="142">
        <v>-0.9006503825364226</v>
      </c>
      <c r="M246" s="141">
        <f t="array" ref="M246:Q246">MMULT(H246:L246,TRANSPOSE(chol))</f>
        <v>4.4248148859559232E-3</v>
      </c>
      <c r="N246" s="141">
        <v>-1.0171408073632443E-3</v>
      </c>
      <c r="O246" s="141">
        <v>6.9188725512020124E-3</v>
      </c>
      <c r="P246" s="141">
        <v>8.5246074340622285E-4</v>
      </c>
      <c r="Q246" s="141">
        <v>-2.4293136866475142E-3</v>
      </c>
      <c r="R246" s="6">
        <f t="shared" si="14"/>
        <v>59360.359167841234</v>
      </c>
      <c r="S246" s="6">
        <f t="shared" si="15"/>
        <v>17354.061676223198</v>
      </c>
      <c r="T246" s="6">
        <f t="shared" si="16"/>
        <v>-17354.061676223198</v>
      </c>
      <c r="V246" s="23">
        <f t="array" aca="1" ref="V246:Z246" ca="1">MMULT(H246:L246,TRANSPOSE(racar))</f>
        <v>3.0711671151072879E-3</v>
      </c>
      <c r="W246" s="23">
        <f ca="1"/>
        <v>-2.7249531541123752E-3</v>
      </c>
      <c r="X246" s="23">
        <f ca="1"/>
        <v>5.8657235301854804E-3</v>
      </c>
      <c r="Y246" s="23">
        <f ca="1"/>
        <v>-4.7295640448674864E-4</v>
      </c>
      <c r="Z246" s="23">
        <f ca="1"/>
        <v>-4.4882950035108945E-3</v>
      </c>
      <c r="AA246" s="6">
        <f t="array" aca="1" ref="AA246" ca="1">SUMPRODUCT($V$9:$Z$9,V246:Z246)</f>
        <v>64637.881448562701</v>
      </c>
      <c r="AB246" s="6">
        <f t="shared" ca="1" si="17"/>
        <v>22697.384623368915</v>
      </c>
    </row>
    <row r="247" spans="1:28" ht="13.8">
      <c r="A247" s="4">
        <v>237</v>
      </c>
      <c r="B247" s="120">
        <v>0.21810699588477364</v>
      </c>
      <c r="C247" s="120">
        <v>0.51360000000000006</v>
      </c>
      <c r="D247" s="120">
        <v>0.97084548104956259</v>
      </c>
      <c r="E247" s="120">
        <v>0.62885048835462054</v>
      </c>
      <c r="F247" s="120">
        <v>0.26081019572143832</v>
      </c>
      <c r="H247" s="142">
        <v>-0.77860235436304759</v>
      </c>
      <c r="I247" s="142">
        <v>3.4096750130525065E-2</v>
      </c>
      <c r="J247" s="142">
        <v>1.8933673225962862</v>
      </c>
      <c r="K247" s="142">
        <v>0.32881037147901276</v>
      </c>
      <c r="L247" s="142">
        <v>-0.64084961900713067</v>
      </c>
      <c r="M247" s="141">
        <f t="array" ref="M247:Q247">MMULT(H247:L247,TRANSPOSE(chol))</f>
        <v>-4.5876708790834027E-3</v>
      </c>
      <c r="N247" s="141">
        <v>-1.6339534802845678E-3</v>
      </c>
      <c r="O247" s="141">
        <v>1.1120428773879785E-2</v>
      </c>
      <c r="P247" s="141">
        <v>2.2088881537996818E-3</v>
      </c>
      <c r="Q247" s="141">
        <v>-3.4772384430567767E-3</v>
      </c>
      <c r="R247" s="6">
        <f t="shared" si="14"/>
        <v>43218.101487252978</v>
      </c>
      <c r="S247" s="6">
        <f t="shared" si="15"/>
        <v>29361.39989943074</v>
      </c>
      <c r="T247" s="6">
        <f t="shared" si="16"/>
        <v>-29361.39989943074</v>
      </c>
      <c r="V247" s="23">
        <f t="array" aca="1" ref="V247:Z247" ca="1">MMULT(H247:L247,TRANSPOSE(racar))</f>
        <v>-4.0739705708237473E-3</v>
      </c>
      <c r="W247" s="23">
        <f ca="1"/>
        <v>-5.0749035289261865E-4</v>
      </c>
      <c r="X247" s="23">
        <f ca="1"/>
        <v>1.157141547386582E-2</v>
      </c>
      <c r="Y247" s="23">
        <f ca="1"/>
        <v>1.5156927770759144E-3</v>
      </c>
      <c r="Z247" s="23">
        <f ca="1"/>
        <v>-3.3995510938225073E-3</v>
      </c>
      <c r="AA247" s="6">
        <f t="array" aca="1" ref="AA247" ca="1">SUMPRODUCT($V$9:$Z$9,V247:Z247)</f>
        <v>37339.346410781392</v>
      </c>
      <c r="AB247" s="6">
        <f t="shared" ca="1" si="17"/>
        <v>25761.093073504628</v>
      </c>
    </row>
    <row r="248" spans="1:28" ht="13.8">
      <c r="A248" s="4">
        <v>238</v>
      </c>
      <c r="B248" s="120">
        <v>0.55144032921810693</v>
      </c>
      <c r="C248" s="120">
        <v>0.71360000000000012</v>
      </c>
      <c r="D248" s="120">
        <v>0.13411078717201166</v>
      </c>
      <c r="E248" s="120">
        <v>0.71975957926371159</v>
      </c>
      <c r="F248" s="120">
        <v>0.33773327264451525</v>
      </c>
      <c r="H248" s="142">
        <v>0.12930117520290618</v>
      </c>
      <c r="I248" s="142">
        <v>0.56393260404839629</v>
      </c>
      <c r="J248" s="142">
        <v>-1.1071673653323941</v>
      </c>
      <c r="K248" s="142">
        <v>0.58212744292039009</v>
      </c>
      <c r="L248" s="142">
        <v>-0.41865738361933219</v>
      </c>
      <c r="M248" s="141">
        <f t="array" ref="M248:Q248">MMULT(H248:L248,TRANSPOSE(chol))</f>
        <v>7.618667382465168E-4</v>
      </c>
      <c r="N248" s="141">
        <v>3.5334057797521651E-3</v>
      </c>
      <c r="O248" s="141">
        <v>-6.7471812296806336E-3</v>
      </c>
      <c r="P248" s="141">
        <v>3.21593253006774E-3</v>
      </c>
      <c r="Q248" s="141">
        <v>-8.5467997788978337E-4</v>
      </c>
      <c r="R248" s="6">
        <f t="shared" si="14"/>
        <v>-11131.176388779222</v>
      </c>
      <c r="S248" s="6">
        <f t="shared" si="15"/>
        <v>19440.549341624679</v>
      </c>
      <c r="T248" s="6">
        <f t="shared" si="16"/>
        <v>-19440.549341624679</v>
      </c>
      <c r="V248" s="23">
        <f t="array" aca="1" ref="V248:Z248" ca="1">MMULT(H248:L248,TRANSPOSE(racar))</f>
        <v>2.6578651689201666E-4</v>
      </c>
      <c r="W248" s="23">
        <f ca="1"/>
        <v>3.2112815793812243E-3</v>
      </c>
      <c r="X248" s="23">
        <f ca="1"/>
        <v>-7.0229859924713246E-3</v>
      </c>
      <c r="Y248" s="23">
        <f ca="1"/>
        <v>2.567227961456598E-3</v>
      </c>
      <c r="Z248" s="23">
        <f ca="1"/>
        <v>-1.9217131695666648E-3</v>
      </c>
      <c r="AA248" s="6">
        <f t="array" aca="1" ref="AA248" ca="1">SUMPRODUCT($V$9:$Z$9,V248:Z248)</f>
        <v>-9488.6877661003728</v>
      </c>
      <c r="AB248" s="6">
        <f t="shared" ca="1" si="17"/>
        <v>22384.196006777602</v>
      </c>
    </row>
    <row r="249" spans="1:28" ht="13.8">
      <c r="A249" s="4">
        <v>239</v>
      </c>
      <c r="B249" s="120">
        <v>0.88477366255144019</v>
      </c>
      <c r="C249" s="120">
        <v>0.91360000000000008</v>
      </c>
      <c r="D249" s="120">
        <v>0.27696793002915449</v>
      </c>
      <c r="E249" s="120">
        <v>0.81066867017280242</v>
      </c>
      <c r="F249" s="120">
        <v>0.41465634956759218</v>
      </c>
      <c r="H249" s="142">
        <v>1.1991936009293656</v>
      </c>
      <c r="I249" s="142">
        <v>1.363261852462506</v>
      </c>
      <c r="J249" s="142">
        <v>-0.59187266417696038</v>
      </c>
      <c r="K249" s="142">
        <v>0.88036306290216759</v>
      </c>
      <c r="L249" s="142">
        <v>-0.21558313996534839</v>
      </c>
      <c r="M249" s="141">
        <f t="array" ref="M249:Q249">MMULT(H249:L249,TRANSPOSE(chol))</f>
        <v>7.0658732670638262E-3</v>
      </c>
      <c r="N249" s="141">
        <v>1.0624719541780885E-2</v>
      </c>
      <c r="O249" s="141">
        <v>-1.7442391047408287E-3</v>
      </c>
      <c r="P249" s="141">
        <v>7.0579672938177228E-3</v>
      </c>
      <c r="Q249" s="141">
        <v>5.60241084157079E-3</v>
      </c>
      <c r="R249" s="6">
        <f t="shared" si="14"/>
        <v>-24412.493475489086</v>
      </c>
      <c r="S249" s="6">
        <f t="shared" si="15"/>
        <v>1245.0971873910967</v>
      </c>
      <c r="T249" s="6">
        <f t="shared" si="16"/>
        <v>-1245.0971873910967</v>
      </c>
      <c r="V249" s="23">
        <f t="array" aca="1" ref="V249:Z249" ca="1">MMULT(H249:L249,TRANSPOSE(racar))</f>
        <v>7.7195359417068735E-3</v>
      </c>
      <c r="W249" s="23">
        <f ca="1"/>
        <v>9.6914453377252956E-3</v>
      </c>
      <c r="X249" s="23">
        <f ca="1"/>
        <v>-2.6242907814303927E-3</v>
      </c>
      <c r="Y249" s="23">
        <f ca="1"/>
        <v>5.3612011340899287E-3</v>
      </c>
      <c r="Z249" s="23">
        <f ca="1"/>
        <v>2.2984337680886321E-3</v>
      </c>
      <c r="AA249" s="6">
        <f t="array" aca="1" ref="AA249" ca="1">SUMPRODUCT($V$9:$Z$9,V249:Z249)</f>
        <v>-8245.9603139690335</v>
      </c>
      <c r="AB249" s="6">
        <f t="shared" ca="1" si="17"/>
        <v>11786.139766617813</v>
      </c>
    </row>
    <row r="250" spans="1:28" ht="13.8">
      <c r="A250" s="4">
        <v>240</v>
      </c>
      <c r="B250" s="120">
        <v>0.32921810699588477</v>
      </c>
      <c r="C250" s="120">
        <v>0.15359999999999999</v>
      </c>
      <c r="D250" s="120">
        <v>0.41982507288629733</v>
      </c>
      <c r="E250" s="120">
        <v>0.90157776108189347</v>
      </c>
      <c r="F250" s="120">
        <v>0.4915794264906691</v>
      </c>
      <c r="H250" s="142">
        <v>-0.44207323176504032</v>
      </c>
      <c r="I250" s="142">
        <v>-1.0211149096363459</v>
      </c>
      <c r="J250" s="142">
        <v>-0.20234100468913435</v>
      </c>
      <c r="K250" s="142">
        <v>1.2905940570772663</v>
      </c>
      <c r="L250" s="142">
        <v>-2.1108815160613203E-2</v>
      </c>
      <c r="M250" s="141">
        <f t="array" ref="M250:Q250">MMULT(H250:L250,TRANSPOSE(chol))</f>
        <v>-2.6047782676561302E-3</v>
      </c>
      <c r="N250" s="141">
        <v>-6.8864959057813209E-3</v>
      </c>
      <c r="O250" s="141">
        <v>-2.2266584292635668E-3</v>
      </c>
      <c r="P250" s="141">
        <v>4.382101371390841E-3</v>
      </c>
      <c r="Q250" s="141">
        <v>-7.2045453287266823E-4</v>
      </c>
      <c r="R250" s="6">
        <f t="shared" si="14"/>
        <v>41684.704565271059</v>
      </c>
      <c r="S250" s="6">
        <f t="shared" si="15"/>
        <v>24030.014293248591</v>
      </c>
      <c r="T250" s="6">
        <f t="shared" si="16"/>
        <v>-24030.014293248591</v>
      </c>
      <c r="V250" s="23">
        <f t="array" aca="1" ref="V250:Z250" ca="1">MMULT(H250:L250,TRANSPOSE(racar))</f>
        <v>-3.4628820098546354E-3</v>
      </c>
      <c r="W250" s="23">
        <f ca="1"/>
        <v>-5.5403345252494941E-3</v>
      </c>
      <c r="X250" s="23">
        <f ca="1"/>
        <v>-1.3827880810744827E-3</v>
      </c>
      <c r="Y250" s="23">
        <f ca="1"/>
        <v>5.5447613092716877E-3</v>
      </c>
      <c r="Z250" s="23">
        <f ca="1"/>
        <v>-4.5780180570356938E-4</v>
      </c>
      <c r="AA250" s="6">
        <f t="array" aca="1" ref="AA250" ca="1">SUMPRODUCT($V$9:$Z$9,V250:Z250)</f>
        <v>36802.995388455063</v>
      </c>
      <c r="AB250" s="6">
        <f t="shared" ca="1" si="17"/>
        <v>27892.086706683189</v>
      </c>
    </row>
    <row r="251" spans="1:28" ht="13.8">
      <c r="A251" s="4">
        <v>241</v>
      </c>
      <c r="B251" s="120">
        <v>0.66255144032921809</v>
      </c>
      <c r="C251" s="120">
        <v>0.35359999999999997</v>
      </c>
      <c r="D251" s="120">
        <v>0.56268221574344013</v>
      </c>
      <c r="E251" s="120">
        <v>0.9924868519909843</v>
      </c>
      <c r="F251" s="120">
        <v>0.5685025034137462</v>
      </c>
      <c r="H251" s="142">
        <v>0.41943654664273444</v>
      </c>
      <c r="I251" s="142">
        <v>-0.37561921989981883</v>
      </c>
      <c r="J251" s="142">
        <v>0.15777313517164923</v>
      </c>
      <c r="K251" s="142">
        <v>2.4317446639321174</v>
      </c>
      <c r="L251" s="142">
        <v>0.17256292884823576</v>
      </c>
      <c r="M251" s="141">
        <f t="array" ref="M251:Q251">MMULT(H251:L251,TRANSPOSE(chol))</f>
        <v>2.4713986797925158E-3</v>
      </c>
      <c r="N251" s="141">
        <v>-1.1657514073452576E-3</v>
      </c>
      <c r="O251" s="141">
        <v>1.4506519283956137E-3</v>
      </c>
      <c r="P251" s="141">
        <v>1.1928557239185759E-2</v>
      </c>
      <c r="Q251" s="141">
        <v>6.2933909419729383E-3</v>
      </c>
      <c r="R251" s="6">
        <f t="shared" si="14"/>
        <v>40408.74464722578</v>
      </c>
      <c r="S251" s="6">
        <f t="shared" si="15"/>
        <v>19691.185999630339</v>
      </c>
      <c r="T251" s="6">
        <f t="shared" si="16"/>
        <v>-19691.185999630339</v>
      </c>
      <c r="V251" s="23">
        <f t="array" aca="1" ref="V251:Z251" ca="1">MMULT(H251:L251,TRANSPOSE(racar))</f>
        <v>2.7122875418404491E-3</v>
      </c>
      <c r="W251" s="23">
        <f ca="1"/>
        <v>4.5221884147123888E-4</v>
      </c>
      <c r="X251" s="23">
        <f ca="1"/>
        <v>2.1525304343137995E-3</v>
      </c>
      <c r="Y251" s="23">
        <f ca="1"/>
        <v>1.2396194497769856E-2</v>
      </c>
      <c r="Z251" s="23">
        <f ca="1"/>
        <v>4.1327995544873843E-3</v>
      </c>
      <c r="AA251" s="6">
        <f t="array" aca="1" ref="AA251" ca="1">SUMPRODUCT($V$9:$Z$9,V251:Z251)</f>
        <v>49092.420986903693</v>
      </c>
      <c r="AB251" s="6">
        <f t="shared" ca="1" si="17"/>
        <v>33797.011177159751</v>
      </c>
    </row>
    <row r="252" spans="1:28" ht="13.8">
      <c r="A252" s="4">
        <v>242</v>
      </c>
      <c r="B252" s="120">
        <v>0.99588477366255135</v>
      </c>
      <c r="C252" s="120">
        <v>0.55360000000000009</v>
      </c>
      <c r="D252" s="120">
        <v>0.70553935860058303</v>
      </c>
      <c r="E252" s="120">
        <v>1.5026296018031556E-3</v>
      </c>
      <c r="F252" s="120">
        <v>0.64542558033682307</v>
      </c>
      <c r="H252" s="142">
        <v>2.6424668295936322</v>
      </c>
      <c r="I252" s="142">
        <v>0.13476206488943754</v>
      </c>
      <c r="J252" s="142">
        <v>0.5403998912653879</v>
      </c>
      <c r="K252" s="142">
        <v>-2.9671994691706742</v>
      </c>
      <c r="L252" s="142">
        <v>0.37299946878404439</v>
      </c>
      <c r="M252" s="141">
        <f t="array" ref="M252:Q252">MMULT(H252:L252,TRANSPOSE(chol))</f>
        <v>1.5569909409004861E-2</v>
      </c>
      <c r="N252" s="141">
        <v>6.9799109671798655E-3</v>
      </c>
      <c r="O252" s="141">
        <v>7.0511767786666365E-3</v>
      </c>
      <c r="P252" s="141">
        <v>-1.2215672862129091E-2</v>
      </c>
      <c r="Q252" s="141">
        <v>4.8458676259115104E-3</v>
      </c>
      <c r="R252" s="6">
        <f t="shared" si="14"/>
        <v>-29829.847483079837</v>
      </c>
      <c r="S252" s="6">
        <f t="shared" si="15"/>
        <v>-82703.443485075812</v>
      </c>
      <c r="T252" s="6">
        <f t="shared" si="16"/>
        <v>82703.443485075812</v>
      </c>
      <c r="V252" s="23">
        <f t="array" aca="1" ref="V252:Z252" ca="1">MMULT(H252:L252,TRANSPOSE(racar))</f>
        <v>1.5240784332425872E-2</v>
      </c>
      <c r="W252" s="23">
        <f ca="1"/>
        <v>1.6678735951619074E-3</v>
      </c>
      <c r="X252" s="23">
        <f ca="1"/>
        <v>4.1639494773985123E-3</v>
      </c>
      <c r="Y252" s="23">
        <f ca="1"/>
        <v>-1.388769569483933E-2</v>
      </c>
      <c r="Z252" s="23">
        <f ca="1"/>
        <v>2.8926449849207762E-3</v>
      </c>
      <c r="AA252" s="6">
        <f t="array" aca="1" ref="AA252" ca="1">SUMPRODUCT($V$9:$Z$9,V252:Z252)</f>
        <v>-8132.6728841688546</v>
      </c>
      <c r="AB252" s="6">
        <f t="shared" ca="1" si="17"/>
        <v>-79530.946196421195</v>
      </c>
    </row>
    <row r="253" spans="1:28" ht="13.8">
      <c r="A253" s="4">
        <v>243</v>
      </c>
      <c r="B253" s="120">
        <v>1.3717421124828531E-3</v>
      </c>
      <c r="C253" s="120">
        <v>0.75360000000000016</v>
      </c>
      <c r="D253" s="120">
        <v>0.84839650145772583</v>
      </c>
      <c r="E253" s="120">
        <v>9.2411720510894066E-2</v>
      </c>
      <c r="F253" s="120">
        <v>0.72234865725989994</v>
      </c>
      <c r="H253" s="142">
        <v>-2.9951071789668049</v>
      </c>
      <c r="I253" s="142">
        <v>0.68586221377237577</v>
      </c>
      <c r="J253" s="142">
        <v>1.0295804486501166</v>
      </c>
      <c r="K253" s="142">
        <v>-1.3260490797277225</v>
      </c>
      <c r="L253" s="142">
        <v>0.58983289671888206</v>
      </c>
      <c r="M253" s="141">
        <f t="array" ref="M253:Q253">MMULT(H253:L253,TRANSPOSE(chol))</f>
        <v>-1.7647732385705946E-2</v>
      </c>
      <c r="N253" s="141">
        <v>-3.1086964970844129E-3</v>
      </c>
      <c r="O253" s="141">
        <v>2.8229602639840254E-3</v>
      </c>
      <c r="P253" s="141">
        <v>-7.2155232668794818E-3</v>
      </c>
      <c r="Q253" s="141">
        <v>-6.173921339011435E-3</v>
      </c>
      <c r="R253" s="6">
        <f t="shared" si="14"/>
        <v>-57210.866136204917</v>
      </c>
      <c r="S253" s="6">
        <f t="shared" si="15"/>
        <v>1199.9354210019883</v>
      </c>
      <c r="T253" s="6">
        <f t="shared" si="16"/>
        <v>-1199.9354210019883</v>
      </c>
      <c r="V253" s="23">
        <f t="array" aca="1" ref="V253:Z253" ca="1">MMULT(H253:L253,TRANSPOSE(racar))</f>
        <v>-1.5009098565288509E-2</v>
      </c>
      <c r="W253" s="23">
        <f ca="1"/>
        <v>7.5180617333208506E-4</v>
      </c>
      <c r="X253" s="23">
        <f ca="1"/>
        <v>5.1267203163765053E-3</v>
      </c>
      <c r="Y253" s="23">
        <f ca="1"/>
        <v>-5.6649274374266862E-3</v>
      </c>
      <c r="Z253" s="23">
        <f ca="1"/>
        <v>-3.0698566945432885E-4</v>
      </c>
      <c r="AA253" s="6">
        <f t="array" aca="1" ref="AA253" ca="1">SUMPRODUCT($V$9:$Z$9,V253:Z253)</f>
        <v>-84583.538149356289</v>
      </c>
      <c r="AB253" s="6">
        <f t="shared" ca="1" si="17"/>
        <v>-24205.526803635152</v>
      </c>
    </row>
    <row r="254" spans="1:28" ht="13.8">
      <c r="A254" s="4">
        <v>244</v>
      </c>
      <c r="B254" s="120">
        <v>0.33470507544581618</v>
      </c>
      <c r="C254" s="120">
        <v>0.95360000000000011</v>
      </c>
      <c r="D254" s="120">
        <v>0.99125364431486873</v>
      </c>
      <c r="E254" s="120">
        <v>0.18332081141998499</v>
      </c>
      <c r="F254" s="120">
        <v>0.79927173418297692</v>
      </c>
      <c r="H254" s="142">
        <v>-0.42695768192052186</v>
      </c>
      <c r="I254" s="142">
        <v>1.680809102670805</v>
      </c>
      <c r="J254" s="142">
        <v>2.376184549362335</v>
      </c>
      <c r="K254" s="142">
        <v>-0.90278196857646231</v>
      </c>
      <c r="L254" s="142">
        <v>0.83902277091314026</v>
      </c>
      <c r="M254" s="141">
        <f t="array" ref="M254:Q254">MMULT(H254:L254,TRANSPOSE(chol))</f>
        <v>-2.5157146173159506E-3</v>
      </c>
      <c r="N254" s="141">
        <v>8.6228749796611586E-3</v>
      </c>
      <c r="O254" s="141">
        <v>1.523199901410385E-2</v>
      </c>
      <c r="P254" s="141">
        <v>-8.1476357824024608E-4</v>
      </c>
      <c r="Q254" s="141">
        <v>6.1633019135929005E-3</v>
      </c>
      <c r="R254" s="6">
        <f t="shared" si="14"/>
        <v>-56689.465091333732</v>
      </c>
      <c r="S254" s="6">
        <f t="shared" si="15"/>
        <v>-37863.868628638651</v>
      </c>
      <c r="T254" s="6">
        <f t="shared" si="16"/>
        <v>37863.868628638651</v>
      </c>
      <c r="V254" s="23">
        <f t="array" aca="1" ref="V254:Z254" ca="1">MMULT(H254:L254,TRANSPOSE(racar))</f>
        <v>1.6094203347803353E-3</v>
      </c>
      <c r="W254" s="23">
        <f ca="1"/>
        <v>1.0350361209235055E-2</v>
      </c>
      <c r="X254" s="23">
        <f ca="1"/>
        <v>1.5878309905755027E-2</v>
      </c>
      <c r="Y254" s="23">
        <f ca="1"/>
        <v>-1.4466300734795753E-3</v>
      </c>
      <c r="Z254" s="23">
        <f ca="1"/>
        <v>7.0625382672238066E-3</v>
      </c>
      <c r="AA254" s="6">
        <f t="array" aca="1" ref="AA254" ca="1">SUMPRODUCT($V$9:$Z$9,V254:Z254)</f>
        <v>-52857.177088333839</v>
      </c>
      <c r="AB254" s="6">
        <f t="shared" ca="1" si="17"/>
        <v>-45734.196513303752</v>
      </c>
    </row>
    <row r="255" spans="1:28" ht="13.8">
      <c r="A255" s="4">
        <v>245</v>
      </c>
      <c r="B255" s="120">
        <v>0.66803840877914944</v>
      </c>
      <c r="C255" s="120">
        <v>0.19359999999999999</v>
      </c>
      <c r="D255" s="120">
        <v>1.4577259475218658E-2</v>
      </c>
      <c r="E255" s="120">
        <v>0.27422990232907585</v>
      </c>
      <c r="F255" s="120">
        <v>0.87619481110605391</v>
      </c>
      <c r="H255" s="142">
        <v>0.43450304728915173</v>
      </c>
      <c r="I255" s="142">
        <v>-0.86470631956071331</v>
      </c>
      <c r="J255" s="142">
        <v>-2.1813908618883429</v>
      </c>
      <c r="K255" s="142">
        <v>-0.60006967044464032</v>
      </c>
      <c r="L255" s="142">
        <v>1.1561730576084996</v>
      </c>
      <c r="M255" s="141">
        <f t="array" ref="M255:Q255">MMULT(H255:L255,TRANSPOSE(chol))</f>
        <v>2.5601733230721461E-3</v>
      </c>
      <c r="N255" s="141">
        <v>-3.9313455948442044E-3</v>
      </c>
      <c r="O255" s="141">
        <v>-1.3703117325076836E-2</v>
      </c>
      <c r="P255" s="141">
        <v>-5.2770295458052837E-3</v>
      </c>
      <c r="Q255" s="141">
        <v>3.2230258229614108E-3</v>
      </c>
      <c r="R255" s="6">
        <f t="shared" si="14"/>
        <v>-43091.601750515678</v>
      </c>
      <c r="S255" s="6">
        <f t="shared" si="15"/>
        <v>-41984.047594642441</v>
      </c>
      <c r="T255" s="6">
        <f t="shared" si="16"/>
        <v>41984.047594642441</v>
      </c>
      <c r="V255" s="23">
        <f t="array" aca="1" ref="V255:Z255" ca="1">MMULT(H255:L255,TRANSPOSE(racar))</f>
        <v>1.7345922280504642E-3</v>
      </c>
      <c r="W255" s="23">
        <f ca="1"/>
        <v>-4.5385172068983523E-3</v>
      </c>
      <c r="X255" s="23">
        <f ca="1"/>
        <v>-1.3621493980175236E-2</v>
      </c>
      <c r="Y255" s="23">
        <f ca="1"/>
        <v>-3.1584815823223066E-3</v>
      </c>
      <c r="Z255" s="23">
        <f ca="1"/>
        <v>4.8041750724482982E-3</v>
      </c>
      <c r="AA255" s="6">
        <f t="array" aca="1" ref="AA255" ca="1">SUMPRODUCT($V$9:$Z$9,V255:Z255)</f>
        <v>-42672.511229386037</v>
      </c>
      <c r="AB255" s="6">
        <f t="shared" ca="1" si="17"/>
        <v>-41053.693186988989</v>
      </c>
    </row>
    <row r="256" spans="1:28" ht="13.8">
      <c r="A256" s="4">
        <v>246</v>
      </c>
      <c r="B256" s="120">
        <v>0.11248285322359396</v>
      </c>
      <c r="C256" s="120">
        <v>0.39360000000000001</v>
      </c>
      <c r="D256" s="120">
        <v>0.1574344023323615</v>
      </c>
      <c r="E256" s="120">
        <v>0.36513899323816679</v>
      </c>
      <c r="F256" s="120">
        <v>0.95311788802913078</v>
      </c>
      <c r="H256" s="142">
        <v>-1.2134293609706837</v>
      </c>
      <c r="I256" s="142">
        <v>-0.26994833639591059</v>
      </c>
      <c r="J256" s="142">
        <v>-1.0050582445467635</v>
      </c>
      <c r="K256" s="142">
        <v>-0.34475577084048481</v>
      </c>
      <c r="L256" s="142">
        <v>1.6758671170269555</v>
      </c>
      <c r="M256" s="141">
        <f t="array" ref="M256:Q256">MMULT(H256:L256,TRANSPOSE(chol))</f>
        <v>-7.1497530311272189E-3</v>
      </c>
      <c r="N256" s="141">
        <v>-4.3967823568541089E-3</v>
      </c>
      <c r="O256" s="141">
        <v>-8.1642873879536147E-3</v>
      </c>
      <c r="P256" s="141">
        <v>-3.6516763197262207E-3</v>
      </c>
      <c r="Q256" s="141">
        <v>3.5806833982423222E-3</v>
      </c>
      <c r="R256" s="6">
        <f t="shared" si="14"/>
        <v>-66555.91263707116</v>
      </c>
      <c r="S256" s="6">
        <f t="shared" si="15"/>
        <v>-36532.286891896016</v>
      </c>
      <c r="T256" s="6">
        <f t="shared" si="16"/>
        <v>36532.286891896016</v>
      </c>
      <c r="V256" s="23">
        <f t="array" aca="1" ref="V256:Z256" ca="1">MMULT(H256:L256,TRANSPOSE(racar))</f>
        <v>-5.5269698104221821E-3</v>
      </c>
      <c r="W256" s="23">
        <f ca="1"/>
        <v>-1.6387357791144018E-3</v>
      </c>
      <c r="X256" s="23">
        <f ca="1"/>
        <v>-6.2935347035480383E-3</v>
      </c>
      <c r="Y256" s="23">
        <f ca="1"/>
        <v>-6.3570107134154987E-4</v>
      </c>
      <c r="Z256" s="23">
        <f ca="1"/>
        <v>7.6330741306521125E-3</v>
      </c>
      <c r="AA256" s="6">
        <f t="array" aca="1" ref="AA256" ca="1">SUMPRODUCT($V$9:$Z$9,V256:Z256)</f>
        <v>-77279.930936053483</v>
      </c>
      <c r="AB256" s="6">
        <f t="shared" ca="1" si="17"/>
        <v>-45185.935399698305</v>
      </c>
    </row>
    <row r="257" spans="1:28" ht="13.8">
      <c r="A257" s="4">
        <v>247</v>
      </c>
      <c r="B257" s="120">
        <v>0.44581618655692729</v>
      </c>
      <c r="C257" s="120">
        <v>0.59360000000000013</v>
      </c>
      <c r="D257" s="120">
        <v>0.30029154518950435</v>
      </c>
      <c r="E257" s="120">
        <v>0.45604808414725773</v>
      </c>
      <c r="F257" s="120">
        <v>3.5958124715521164E-2</v>
      </c>
      <c r="H257" s="142">
        <v>-0.13623896448584438</v>
      </c>
      <c r="I257" s="142">
        <v>0.23681540499383585</v>
      </c>
      <c r="J257" s="142">
        <v>-0.52356218272404054</v>
      </c>
      <c r="K257" s="142">
        <v>-0.11039493697821917</v>
      </c>
      <c r="L257" s="142">
        <v>-1.7996479197271429</v>
      </c>
      <c r="M257" s="141">
        <f t="array" ref="M257:Q257">MMULT(H257:L257,TRANSPOSE(chol))</f>
        <v>-8.0274549192635935E-4</v>
      </c>
      <c r="N257" s="141">
        <v>1.0361608693640334E-3</v>
      </c>
      <c r="O257" s="141">
        <v>-3.4647764852486613E-3</v>
      </c>
      <c r="P257" s="141">
        <v>-5.9480460992761665E-4</v>
      </c>
      <c r="Q257" s="141">
        <v>-1.0404033397453938E-2</v>
      </c>
      <c r="R257" s="6">
        <f t="shared" si="14"/>
        <v>37679.742482653499</v>
      </c>
      <c r="S257" s="6">
        <f t="shared" si="15"/>
        <v>54906.868005946497</v>
      </c>
      <c r="T257" s="6">
        <f t="shared" si="16"/>
        <v>-54906.868005946497</v>
      </c>
      <c r="V257" s="23">
        <f t="array" aca="1" ref="V257:Z257" ca="1">MMULT(H257:L257,TRANSPOSE(racar))</f>
        <v>-3.1775486609019782E-3</v>
      </c>
      <c r="W257" s="23">
        <f ca="1"/>
        <v>-9.0842179427631634E-4</v>
      </c>
      <c r="X257" s="23">
        <f ca="1"/>
        <v>-4.6310551277205115E-3</v>
      </c>
      <c r="Y257" s="23">
        <f ca="1"/>
        <v>-2.6512705615920782E-3</v>
      </c>
      <c r="Z257" s="23">
        <f ca="1"/>
        <v>-1.174089450421318E-2</v>
      </c>
      <c r="AA257" s="6">
        <f t="array" aca="1" ref="AA257" ca="1">SUMPRODUCT($V$9:$Z$9,V257:Z257)</f>
        <v>31861.574419944285</v>
      </c>
      <c r="AB257" s="6">
        <f t="shared" ca="1" si="17"/>
        <v>52907.328342075438</v>
      </c>
    </row>
    <row r="258" spans="1:28" ht="13.8">
      <c r="A258" s="4">
        <v>248</v>
      </c>
      <c r="B258" s="120">
        <v>0.77914951989026049</v>
      </c>
      <c r="C258" s="120">
        <v>0.79360000000000019</v>
      </c>
      <c r="D258" s="120">
        <v>0.4431486880466472</v>
      </c>
      <c r="E258" s="120">
        <v>0.54695717505634855</v>
      </c>
      <c r="F258" s="120">
        <v>0.11288120163859809</v>
      </c>
      <c r="H258" s="142">
        <v>0.76932405547679095</v>
      </c>
      <c r="I258" s="142">
        <v>0.81897618698375241</v>
      </c>
      <c r="J258" s="142">
        <v>-0.14299088986364164</v>
      </c>
      <c r="K258" s="142">
        <v>0.11797729285916425</v>
      </c>
      <c r="L258" s="142">
        <v>-1.2113471031018321</v>
      </c>
      <c r="M258" s="141">
        <f t="array" ref="M258:Q258">MMULT(H258:L258,TRANSPOSE(chol))</f>
        <v>4.5330014045186443E-3</v>
      </c>
      <c r="N258" s="141">
        <v>6.4976851090781506E-3</v>
      </c>
      <c r="O258" s="141">
        <v>3.8197799797717359E-4</v>
      </c>
      <c r="P258" s="141">
        <v>2.3585302705067981E-3</v>
      </c>
      <c r="Q258" s="141">
        <v>-2.9269009366261083E-3</v>
      </c>
      <c r="R258" s="6">
        <f t="shared" si="14"/>
        <v>15743.779187064687</v>
      </c>
      <c r="S258" s="6">
        <f t="shared" si="15"/>
        <v>26997.452114066149</v>
      </c>
      <c r="T258" s="6">
        <f t="shared" si="16"/>
        <v>-26997.452114066149</v>
      </c>
      <c r="V258" s="23">
        <f t="array" aca="1" ref="V258:Z258" ca="1">MMULT(H258:L258,TRANSPOSE(racar))</f>
        <v>3.5415707402008767E-3</v>
      </c>
      <c r="W258" s="23">
        <f ca="1"/>
        <v>4.4282452070673588E-3</v>
      </c>
      <c r="X258" s="23">
        <f ca="1"/>
        <v>-1.0301669722176782E-3</v>
      </c>
      <c r="Y258" s="23">
        <f ca="1"/>
        <v>-2.8374243493469158E-5</v>
      </c>
      <c r="Z258" s="23">
        <f ca="1"/>
        <v>-5.709173094571595E-3</v>
      </c>
      <c r="AA258" s="6">
        <f t="array" aca="1" ref="AA258" ca="1">SUMPRODUCT($V$9:$Z$9,V258:Z258)</f>
        <v>22809.628526917622</v>
      </c>
      <c r="AB258" s="6">
        <f t="shared" ca="1" si="17"/>
        <v>31492.797654048703</v>
      </c>
    </row>
    <row r="259" spans="1:28" ht="13.8">
      <c r="A259" s="4">
        <v>249</v>
      </c>
      <c r="B259" s="120">
        <v>0.22359396433470508</v>
      </c>
      <c r="C259" s="120">
        <v>0.99360000000000015</v>
      </c>
      <c r="D259" s="120">
        <v>0.5860058309037901</v>
      </c>
      <c r="E259" s="120">
        <v>0.63786626596543949</v>
      </c>
      <c r="F259" s="120">
        <v>0.18980427856167503</v>
      </c>
      <c r="H259" s="142">
        <v>-0.76011151753950179</v>
      </c>
      <c r="I259" s="142">
        <v>2.4892858647872464</v>
      </c>
      <c r="J259" s="142">
        <v>0.21728231535055476</v>
      </c>
      <c r="K259" s="142">
        <v>0.35276120789268828</v>
      </c>
      <c r="L259" s="142">
        <v>-0.87861777072492686</v>
      </c>
      <c r="M259" s="141">
        <f t="array" ref="M259:Q259">MMULT(H259:L259,TRANSPOSE(chol))</f>
        <v>-4.4787194057801134E-3</v>
      </c>
      <c r="N259" s="141">
        <v>1.2470301917797716E-2</v>
      </c>
      <c r="O259" s="141">
        <v>1.1958883302031469E-3</v>
      </c>
      <c r="P259" s="141">
        <v>5.1573196412980395E-3</v>
      </c>
      <c r="Q259" s="141">
        <v>-2.3075207022619582E-3</v>
      </c>
      <c r="R259" s="6">
        <f t="shared" si="14"/>
        <v>-44561.204525845278</v>
      </c>
      <c r="S259" s="6">
        <f t="shared" si="15"/>
        <v>36365.716718071511</v>
      </c>
      <c r="T259" s="6">
        <f t="shared" si="16"/>
        <v>-36365.716718071511</v>
      </c>
      <c r="V259" s="23">
        <f t="array" aca="1" ref="V259:Z259" ca="1">MMULT(H259:L259,TRANSPOSE(racar))</f>
        <v>-2.6229320869232565E-3</v>
      </c>
      <c r="W259" s="23">
        <f ca="1"/>
        <v>1.3398198019220212E-2</v>
      </c>
      <c r="X259" s="23">
        <f ca="1"/>
        <v>1.2326490234935647E-3</v>
      </c>
      <c r="Y259" s="23">
        <f ca="1"/>
        <v>2.7891316219677857E-3</v>
      </c>
      <c r="Z259" s="23">
        <f ca="1"/>
        <v>-3.306894469879812E-3</v>
      </c>
      <c r="AA259" s="6">
        <f t="array" aca="1" ref="AA259" ca="1">SUMPRODUCT($V$9:$Z$9,V259:Z259)</f>
        <v>-45963.209845884383</v>
      </c>
      <c r="AB259" s="6">
        <f t="shared" ca="1" si="17"/>
        <v>31071.352763099861</v>
      </c>
    </row>
    <row r="260" spans="1:28" ht="13.8">
      <c r="A260" s="4">
        <v>250</v>
      </c>
      <c r="B260" s="120">
        <v>0.55692729766803839</v>
      </c>
      <c r="C260" s="120">
        <v>3.2000000000000002E-3</v>
      </c>
      <c r="D260" s="120">
        <v>0.7288629737609329</v>
      </c>
      <c r="E260" s="120">
        <v>0.72877535687453043</v>
      </c>
      <c r="F260" s="120">
        <v>0.26672735548475196</v>
      </c>
      <c r="H260" s="142">
        <v>0.14318331763167216</v>
      </c>
      <c r="I260" s="142">
        <v>-2.7265513165043962</v>
      </c>
      <c r="J260" s="142">
        <v>0.60937779522528868</v>
      </c>
      <c r="K260" s="142">
        <v>0.60911338484260891</v>
      </c>
      <c r="L260" s="142">
        <v>-0.62274103691033644</v>
      </c>
      <c r="M260" s="141">
        <f t="array" ref="M260:Q260">MMULT(H260:L260,TRANSPOSE(chol))</f>
        <v>8.4366292111554767E-4</v>
      </c>
      <c r="N260" s="141">
        <v>-1.5278508340851555E-2</v>
      </c>
      <c r="O260" s="141">
        <v>3.2054985014058667E-3</v>
      </c>
      <c r="P260" s="141">
        <v>-7.2413038870393484E-4</v>
      </c>
      <c r="Q260" s="141">
        <v>-5.467488992125881E-3</v>
      </c>
      <c r="R260" s="6">
        <f t="shared" si="14"/>
        <v>116003.49904189837</v>
      </c>
      <c r="S260" s="6">
        <f t="shared" si="15"/>
        <v>26972.41830341587</v>
      </c>
      <c r="T260" s="6">
        <f t="shared" si="16"/>
        <v>-26972.41830341587</v>
      </c>
      <c r="V260" s="23">
        <f t="array" aca="1" ref="V260:Z260" ca="1">MMULT(H260:L260,TRANSPOSE(racar))</f>
        <v>-2.4262888758620231E-3</v>
      </c>
      <c r="W260" s="23">
        <f ca="1"/>
        <v>-1.6044848941119703E-2</v>
      </c>
      <c r="X260" s="23">
        <f ca="1"/>
        <v>3.0933224185095685E-3</v>
      </c>
      <c r="Y260" s="23">
        <f ca="1"/>
        <v>3.7354156458974542E-4</v>
      </c>
      <c r="Z260" s="23">
        <f ca="1"/>
        <v>-5.5712747418389576E-3</v>
      </c>
      <c r="AA260" s="6">
        <f t="array" aca="1" ref="AA260" ca="1">SUMPRODUCT($V$9:$Z$9,V260:Z260)</f>
        <v>110220.46309186454</v>
      </c>
      <c r="AB260" s="6">
        <f t="shared" ca="1" si="17"/>
        <v>32566.965677625369</v>
      </c>
    </row>
    <row r="261" spans="1:28" ht="13.8">
      <c r="A261" s="4">
        <v>251</v>
      </c>
      <c r="B261" s="120">
        <v>0.89026063100137165</v>
      </c>
      <c r="C261" s="120">
        <v>0.20320000000000002</v>
      </c>
      <c r="D261" s="120">
        <v>0.8717201166180758</v>
      </c>
      <c r="E261" s="120">
        <v>0.81968444778362137</v>
      </c>
      <c r="F261" s="120">
        <v>0.34365043240782889</v>
      </c>
      <c r="H261" s="142">
        <v>1.2279153729083041</v>
      </c>
      <c r="I261" s="142">
        <v>-0.83024549081414523</v>
      </c>
      <c r="J261" s="142">
        <v>1.1345598903992706</v>
      </c>
      <c r="K261" s="142">
        <v>0.91416318722792966</v>
      </c>
      <c r="L261" s="142">
        <v>-0.4025206898250972</v>
      </c>
      <c r="M261" s="141">
        <f t="array" ref="M261:Q261">MMULT(H261:L261,TRANSPOSE(chol))</f>
        <v>7.235107326227755E-3</v>
      </c>
      <c r="N261" s="141">
        <v>-1.8699702831027152E-3</v>
      </c>
      <c r="O261" s="141">
        <v>8.6527758342128877E-3</v>
      </c>
      <c r="P261" s="141">
        <v>4.8677833965535978E-3</v>
      </c>
      <c r="Q261" s="141">
        <v>2.830299435547291E-3</v>
      </c>
      <c r="R261" s="6">
        <f t="shared" si="14"/>
        <v>69952.420034516952</v>
      </c>
      <c r="S261" s="6">
        <f t="shared" si="15"/>
        <v>6583.7728513322818</v>
      </c>
      <c r="T261" s="6">
        <f t="shared" si="16"/>
        <v>-6583.7728513322818</v>
      </c>
      <c r="V261" s="23">
        <f t="array" aca="1" ref="V261:Z261" ca="1">MMULT(H261:L261,TRANSPOSE(racar))</f>
        <v>6.2915118693828613E-3</v>
      </c>
      <c r="W261" s="23">
        <f ca="1"/>
        <v>-3.0051046440012301E-3</v>
      </c>
      <c r="X261" s="23">
        <f ca="1"/>
        <v>7.8819212764183813E-3</v>
      </c>
      <c r="Y261" s="23">
        <f ca="1"/>
        <v>4.1367904534298601E-3</v>
      </c>
      <c r="Z261" s="23">
        <f ca="1"/>
        <v>-2.9262737147586412E-5</v>
      </c>
      <c r="AA261" s="6">
        <f t="array" aca="1" ref="AA261" ca="1">SUMPRODUCT($V$9:$Z$9,V261:Z261)</f>
        <v>82033.963646001474</v>
      </c>
      <c r="AB261" s="6">
        <f t="shared" ca="1" si="17"/>
        <v>19079.75571873632</v>
      </c>
    </row>
    <row r="262" spans="1:28" ht="13.8">
      <c r="A262" s="4">
        <v>252</v>
      </c>
      <c r="B262" s="120">
        <v>3.8408779149519887E-2</v>
      </c>
      <c r="C262" s="120">
        <v>0.4032</v>
      </c>
      <c r="D262" s="120">
        <v>3.4985422740524783E-2</v>
      </c>
      <c r="E262" s="120">
        <v>0.91059353869271231</v>
      </c>
      <c r="F262" s="120">
        <v>0.42057350933090581</v>
      </c>
      <c r="H262" s="142">
        <v>-1.7694574935967819</v>
      </c>
      <c r="I262" s="142">
        <v>-0.24507288171578565</v>
      </c>
      <c r="J262" s="142">
        <v>-1.8120993585950149</v>
      </c>
      <c r="K262" s="142">
        <v>1.3444190327207521</v>
      </c>
      <c r="L262" s="142">
        <v>-0.2004265220941519</v>
      </c>
      <c r="M262" s="141">
        <f t="array" ref="M262:Q262">MMULT(H262:L262,TRANSPOSE(chol))</f>
        <v>-1.0425974914744143E-2</v>
      </c>
      <c r="N262" s="141">
        <v>-5.5606368498676579E-3</v>
      </c>
      <c r="O262" s="141">
        <v>-1.4080341044167465E-2</v>
      </c>
      <c r="P262" s="141">
        <v>3.8899426225471544E-3</v>
      </c>
      <c r="Q262" s="141">
        <v>-5.6475326632121434E-3</v>
      </c>
      <c r="R262" s="6">
        <f t="shared" si="14"/>
        <v>-4231.0716059427214</v>
      </c>
      <c r="S262" s="6">
        <f t="shared" si="15"/>
        <v>49069.963016700684</v>
      </c>
      <c r="T262" s="6">
        <f t="shared" si="16"/>
        <v>-49069.963016700684</v>
      </c>
      <c r="V262" s="23">
        <f t="array" aca="1" ref="V262:Z262" ca="1">MMULT(H262:L262,TRANSPOSE(racar))</f>
        <v>-1.1218504162074228E-2</v>
      </c>
      <c r="W262" s="23">
        <f ca="1"/>
        <v>-2.91740225743326E-3</v>
      </c>
      <c r="X262" s="23">
        <f ca="1"/>
        <v>-1.2448451012871847E-2</v>
      </c>
      <c r="Y262" s="23">
        <f ca="1"/>
        <v>5.4288298397960778E-3</v>
      </c>
      <c r="Z262" s="23">
        <f ca="1"/>
        <v>-3.484088411474733E-3</v>
      </c>
      <c r="AA262" s="6">
        <f t="array" aca="1" ref="AA262" ca="1">SUMPRODUCT($V$9:$Z$9,V262:Z262)</f>
        <v>-22313.029564899964</v>
      </c>
      <c r="AB262" s="6">
        <f t="shared" ca="1" si="17"/>
        <v>44124.235354126955</v>
      </c>
    </row>
    <row r="263" spans="1:28" ht="13.8">
      <c r="A263" s="4">
        <v>253</v>
      </c>
      <c r="B263" s="120">
        <v>0.37174211248285322</v>
      </c>
      <c r="C263" s="120">
        <v>0.60320000000000007</v>
      </c>
      <c r="D263" s="120">
        <v>0.17784256559766762</v>
      </c>
      <c r="E263" s="120">
        <v>9.7670924117205116E-3</v>
      </c>
      <c r="F263" s="120">
        <v>0.49749658625398274</v>
      </c>
      <c r="H263" s="142">
        <v>-0.32724283522753095</v>
      </c>
      <c r="I263" s="142">
        <v>0.26163870613332468</v>
      </c>
      <c r="J263" s="142">
        <v>-0.92361820656183891</v>
      </c>
      <c r="K263" s="142">
        <v>-2.3351768337212881</v>
      </c>
      <c r="L263" s="142">
        <v>-6.2751688622892767E-3</v>
      </c>
      <c r="M263" s="141">
        <f t="array" ref="M263:Q263">MMULT(H263:L263,TRANSPOSE(chol))</f>
        <v>-1.9281760672175061E-3</v>
      </c>
      <c r="N263" s="141">
        <v>7.2958464985493562E-4</v>
      </c>
      <c r="O263" s="141">
        <v>-6.2799775880640315E-3</v>
      </c>
      <c r="P263" s="141">
        <v>-1.200528102288242E-2</v>
      </c>
      <c r="Q263" s="141">
        <v>-5.7639728616303721E-3</v>
      </c>
      <c r="R263" s="6">
        <f t="shared" si="14"/>
        <v>-50543.939099775431</v>
      </c>
      <c r="S263" s="6">
        <f t="shared" si="15"/>
        <v>-22974.441470557831</v>
      </c>
      <c r="T263" s="6">
        <f t="shared" si="16"/>
        <v>22974.441470557831</v>
      </c>
      <c r="V263" s="23">
        <f t="array" aca="1" ref="V263:Z263" ca="1">MMULT(H263:L263,TRANSPOSE(racar))</f>
        <v>-2.5013141691185804E-3</v>
      </c>
      <c r="W263" s="23">
        <f ca="1"/>
        <v>-9.8581918044385948E-4</v>
      </c>
      <c r="X263" s="23">
        <f ca="1"/>
        <v>-6.9607858309548619E-3</v>
      </c>
      <c r="Y263" s="23">
        <f ca="1"/>
        <v>-1.2070873508554455E-2</v>
      </c>
      <c r="Z263" s="23">
        <f ca="1"/>
        <v>-3.4784878512752089E-3</v>
      </c>
      <c r="AA263" s="6">
        <f t="array" aca="1" ref="AA263" ca="1">SUMPRODUCT($V$9:$Z$9,V263:Z263)</f>
        <v>-59059.927850536027</v>
      </c>
      <c r="AB263" s="6">
        <f t="shared" ca="1" si="17"/>
        <v>-35933.476931666213</v>
      </c>
    </row>
    <row r="264" spans="1:28" ht="13.8">
      <c r="A264" s="4">
        <v>254</v>
      </c>
      <c r="B264" s="120">
        <v>0.70507544581618653</v>
      </c>
      <c r="C264" s="120">
        <v>0.80320000000000003</v>
      </c>
      <c r="D264" s="120">
        <v>0.32069970845481049</v>
      </c>
      <c r="E264" s="120">
        <v>0.10067618332081142</v>
      </c>
      <c r="F264" s="120">
        <v>0.57441966317705973</v>
      </c>
      <c r="H264" s="142">
        <v>0.5390547047781461</v>
      </c>
      <c r="I264" s="142">
        <v>0.85310694574580315</v>
      </c>
      <c r="J264" s="142">
        <v>-0.4657430733683669</v>
      </c>
      <c r="K264" s="142">
        <v>-1.2777081042363783</v>
      </c>
      <c r="L264" s="142">
        <v>0.18763769635555844</v>
      </c>
      <c r="M264" s="141">
        <f t="array" ref="M264:Q264">MMULT(H264:L264,TRANSPOSE(chol))</f>
        <v>3.1762112681597236E-3</v>
      </c>
      <c r="N264" s="141">
        <v>6.1521633623813649E-3</v>
      </c>
      <c r="O264" s="141">
        <v>-1.9865960654498606E-3</v>
      </c>
      <c r="P264" s="141">
        <v>-4.897552232769593E-3</v>
      </c>
      <c r="Q264" s="141">
        <v>1.107318494594373E-3</v>
      </c>
      <c r="R264" s="6">
        <f t="shared" si="14"/>
        <v>-49920.852261353859</v>
      </c>
      <c r="S264" s="6">
        <f t="shared" si="15"/>
        <v>-28529.989042194276</v>
      </c>
      <c r="T264" s="6">
        <f t="shared" si="16"/>
        <v>28529.989042194276</v>
      </c>
      <c r="V264" s="23">
        <f t="array" aca="1" ref="V264:Z264" ca="1">MMULT(H264:L264,TRANSPOSE(racar))</f>
        <v>3.6831874513793238E-3</v>
      </c>
      <c r="W264" s="23">
        <f ca="1"/>
        <v>4.6488019388602119E-3</v>
      </c>
      <c r="X264" s="23">
        <f ca="1"/>
        <v>-2.8334998873671456E-3</v>
      </c>
      <c r="Y264" s="23">
        <f ca="1"/>
        <v>-5.6532424419064135E-3</v>
      </c>
      <c r="Z264" s="23">
        <f ca="1"/>
        <v>1.0297420637013848E-3</v>
      </c>
      <c r="AA264" s="6">
        <f t="array" aca="1" ref="AA264" ca="1">SUMPRODUCT($V$9:$Z$9,V264:Z264)</f>
        <v>-45023.396482756601</v>
      </c>
      <c r="AB264" s="6">
        <f t="shared" ca="1" si="17"/>
        <v>-31556.095730940775</v>
      </c>
    </row>
    <row r="265" spans="1:28" ht="13.8">
      <c r="A265" s="4">
        <v>255</v>
      </c>
      <c r="B265" s="120">
        <v>0.14951989026063101</v>
      </c>
      <c r="C265" s="120">
        <v>4.3200000000000002E-2</v>
      </c>
      <c r="D265" s="120">
        <v>0.46355685131195334</v>
      </c>
      <c r="E265" s="120">
        <v>0.19158527422990235</v>
      </c>
      <c r="F265" s="120">
        <v>0.6513427401001366</v>
      </c>
      <c r="H265" s="142">
        <v>-1.0384947450174371</v>
      </c>
      <c r="I265" s="142">
        <v>-1.7147013278705829</v>
      </c>
      <c r="J265" s="142">
        <v>-9.1476846853930011E-2</v>
      </c>
      <c r="K265" s="142">
        <v>-0.87206934485819743</v>
      </c>
      <c r="L265" s="142">
        <v>0.3889481265735259</v>
      </c>
      <c r="M265" s="141">
        <f t="array" ref="M265:Q265">MMULT(H265:L265,TRANSPOSE(chol))</f>
        <v>-6.1190055143040961E-3</v>
      </c>
      <c r="N265" s="141">
        <v>-1.2259864590416305E-2</v>
      </c>
      <c r="O265" s="141">
        <v>-2.5420332132885214E-3</v>
      </c>
      <c r="P265" s="141">
        <v>-7.8406607115734869E-3</v>
      </c>
      <c r="Q265" s="141">
        <v>-5.2947367665027931E-3</v>
      </c>
      <c r="R265" s="6">
        <f t="shared" si="14"/>
        <v>21508.785596827438</v>
      </c>
      <c r="S265" s="6">
        <f t="shared" si="15"/>
        <v>-6528.5554413247191</v>
      </c>
      <c r="T265" s="6">
        <f t="shared" si="16"/>
        <v>6528.5554413247191</v>
      </c>
      <c r="V265" s="23">
        <f t="array" aca="1" ref="V265:Z265" ca="1">MMULT(H265:L265,TRANSPOSE(racar))</f>
        <v>-7.334080201804964E-3</v>
      </c>
      <c r="W265" s="23">
        <f ca="1"/>
        <v>-1.1606539019488478E-2</v>
      </c>
      <c r="X265" s="23">
        <f ca="1"/>
        <v>-1.7039670935454594E-3</v>
      </c>
      <c r="Y265" s="23">
        <f ca="1"/>
        <v>-5.6312350389479873E-3</v>
      </c>
      <c r="Z265" s="23">
        <f ca="1"/>
        <v>-1.8127401290612857E-3</v>
      </c>
      <c r="AA265" s="6">
        <f t="array" aca="1" ref="AA265" ca="1">SUMPRODUCT($V$9:$Z$9,V265:Z265)</f>
        <v>5445.4158811139569</v>
      </c>
      <c r="AB265" s="6">
        <f t="shared" ca="1" si="17"/>
        <v>-15711.223050480316</v>
      </c>
    </row>
    <row r="266" spans="1:28" ht="13.8">
      <c r="A266" s="4">
        <v>256</v>
      </c>
      <c r="B266" s="120">
        <v>0.48285322359396432</v>
      </c>
      <c r="C266" s="120">
        <v>0.24320000000000003</v>
      </c>
      <c r="D266" s="120">
        <v>0.60641399416909625</v>
      </c>
      <c r="E266" s="120">
        <v>0.28249436513899318</v>
      </c>
      <c r="F266" s="120">
        <v>0.72826581702321347</v>
      </c>
      <c r="H266" s="142">
        <v>-4.2993836355569151E-2</v>
      </c>
      <c r="I266" s="142">
        <v>-0.69604603597462755</v>
      </c>
      <c r="J266" s="142">
        <v>0.26998471643493149</v>
      </c>
      <c r="K266" s="142">
        <v>-0.57544743636410756</v>
      </c>
      <c r="L266" s="142">
        <v>0.60757653743814699</v>
      </c>
      <c r="M266" s="141">
        <f t="array" ref="M266:Q266">MMULT(H266:L266,TRANSPOSE(chol))</f>
        <v>-2.5332773516961634E-4</v>
      </c>
      <c r="N266" s="141">
        <v>-4.0872486228187141E-3</v>
      </c>
      <c r="O266" s="141">
        <v>1.4461540718137171E-3</v>
      </c>
      <c r="P266" s="141">
        <v>-3.8144021176255835E-3</v>
      </c>
      <c r="Q266" s="141">
        <v>1.2319736348597884E-3</v>
      </c>
      <c r="R266" s="6">
        <f t="shared" si="14"/>
        <v>-1238.2512170203818</v>
      </c>
      <c r="S266" s="6">
        <f t="shared" si="15"/>
        <v>-24267.162338396633</v>
      </c>
      <c r="T266" s="6">
        <f t="shared" si="16"/>
        <v>24267.162338396633</v>
      </c>
      <c r="V266" s="23">
        <f t="array" aca="1" ref="V266:Z266" ca="1">MMULT(H266:L266,TRANSPOSE(racar))</f>
        <v>-1.3282824764615205E-4</v>
      </c>
      <c r="W266" s="23">
        <f ca="1"/>
        <v>-3.9286517902219339E-3</v>
      </c>
      <c r="X266" s="23">
        <f ca="1"/>
        <v>1.7253818677136876E-3</v>
      </c>
      <c r="Y266" s="23">
        <f ca="1"/>
        <v>-2.7154593179735515E-3</v>
      </c>
      <c r="Z266" s="23">
        <f ca="1"/>
        <v>2.5412638897407674E-3</v>
      </c>
      <c r="AA266" s="6">
        <f t="array" aca="1" ref="AA266" ca="1">SUMPRODUCT($V$9:$Z$9,V266:Z266)</f>
        <v>-3048.4453893412665</v>
      </c>
      <c r="AB266" s="6">
        <f t="shared" ca="1" si="17"/>
        <v>-26493.693764337368</v>
      </c>
    </row>
    <row r="267" spans="1:28" ht="13.8">
      <c r="A267" s="4">
        <v>257</v>
      </c>
      <c r="B267" s="120">
        <v>0.81618655692729747</v>
      </c>
      <c r="C267" s="120">
        <v>0.44319999999999998</v>
      </c>
      <c r="D267" s="120">
        <v>0.74927113702623904</v>
      </c>
      <c r="E267" s="120">
        <v>0.37340345604808411</v>
      </c>
      <c r="F267" s="120">
        <v>0.80518889394629045</v>
      </c>
      <c r="H267" s="142">
        <v>0.90092746696479531</v>
      </c>
      <c r="I267" s="142">
        <v>-0.14286094942554101</v>
      </c>
      <c r="J267" s="142">
        <v>0.67219788708460526</v>
      </c>
      <c r="K267" s="142">
        <v>-0.32285255128428753</v>
      </c>
      <c r="L267" s="142">
        <v>0.860302686986962</v>
      </c>
      <c r="M267" s="141">
        <f t="array" ref="M267:Q267">MMULT(H267:L267,TRANSPOSE(chol))</f>
        <v>5.3084333500917624E-3</v>
      </c>
      <c r="N267" s="141">
        <v>1.2984502422439131E-3</v>
      </c>
      <c r="O267" s="141">
        <v>5.4736376487777329E-3</v>
      </c>
      <c r="P267" s="141">
        <v>-7.4340197556850866E-4</v>
      </c>
      <c r="Q267" s="141">
        <v>7.0287567591752319E-3</v>
      </c>
      <c r="R267" s="6">
        <f t="shared" si="14"/>
        <v>-11475.309371771011</v>
      </c>
      <c r="S267" s="6">
        <f t="shared" si="15"/>
        <v>-42331.199919165927</v>
      </c>
      <c r="T267" s="6">
        <f t="shared" si="16"/>
        <v>42331.199919165927</v>
      </c>
      <c r="V267" s="23">
        <f t="array" aca="1" ref="V267:Z267" ca="1">MMULT(H267:L267,TRANSPOSE(racar))</f>
        <v>6.3490749344280685E-3</v>
      </c>
      <c r="W267" s="23">
        <f ca="1"/>
        <v>9.4121178411998114E-4</v>
      </c>
      <c r="X267" s="23">
        <f ca="1"/>
        <v>5.2682930791663448E-3</v>
      </c>
      <c r="Y267" s="23">
        <f ca="1"/>
        <v>-3.6446625402285584E-4</v>
      </c>
      <c r="Z267" s="23">
        <f ca="1"/>
        <v>6.5182528731433454E-3</v>
      </c>
      <c r="AA267" s="6">
        <f t="array" aca="1" ref="AA267" ca="1">SUMPRODUCT($V$9:$Z$9,V267:Z267)</f>
        <v>-821.83972861686198</v>
      </c>
      <c r="AB267" s="6">
        <f t="shared" ca="1" si="17"/>
        <v>-37770.683675100445</v>
      </c>
    </row>
    <row r="268" spans="1:28" ht="13.8">
      <c r="A268" s="4">
        <v>258</v>
      </c>
      <c r="B268" s="120">
        <v>0.26063100137174211</v>
      </c>
      <c r="C268" s="120">
        <v>0.6432000000000001</v>
      </c>
      <c r="D268" s="120">
        <v>0.89212827988338195</v>
      </c>
      <c r="E268" s="120">
        <v>0.46431254695717505</v>
      </c>
      <c r="F268" s="120">
        <v>0.88211197086936743</v>
      </c>
      <c r="H268" s="142">
        <v>-0.64140127818843773</v>
      </c>
      <c r="I268" s="142">
        <v>0.36702549612953012</v>
      </c>
      <c r="J268" s="142">
        <v>1.2379261630860454</v>
      </c>
      <c r="K268" s="142">
        <v>-8.9574820963085666E-2</v>
      </c>
      <c r="L268" s="142">
        <v>1.1856107416461785</v>
      </c>
      <c r="M268" s="141">
        <f t="array" ref="M268:Q268">MMULT(H268:L268,TRANSPOSE(chol))</f>
        <v>-3.7792564449142655E-3</v>
      </c>
      <c r="N268" s="141">
        <v>5.9505811807785075E-4</v>
      </c>
      <c r="O268" s="141">
        <v>7.2070291477405041E-3</v>
      </c>
      <c r="P268" s="141">
        <v>3.6195936780343817E-4</v>
      </c>
      <c r="Q268" s="141">
        <v>5.9598638151518567E-3</v>
      </c>
      <c r="R268" s="6">
        <f t="shared" ref="R268:R331" si="18">SUMPRODUCT($M$9:$Q$9,M268:Q268)</f>
        <v>-34461.027088308525</v>
      </c>
      <c r="S268" s="6">
        <f t="shared" ref="S268:S331" si="19">P268*$P$9+Q268*$Q$9</f>
        <v>-31355.853931481503</v>
      </c>
      <c r="T268" s="6">
        <f t="shared" ref="T268:T331" si="20">-S268</f>
        <v>31355.853931481503</v>
      </c>
      <c r="V268" s="23">
        <f t="array" aca="1" ref="V268:Z268" ca="1">MMULT(H268:L268,TRANSPOSE(racar))</f>
        <v>-1.0027926231868712E-3</v>
      </c>
      <c r="W268" s="23">
        <f ca="1"/>
        <v>3.0511804944337658E-3</v>
      </c>
      <c r="X268" s="23">
        <f ca="1"/>
        <v>8.5310729237727083E-3</v>
      </c>
      <c r="Y268" s="23">
        <f ca="1"/>
        <v>1.5483742977505715E-3</v>
      </c>
      <c r="Z268" s="23">
        <f ca="1"/>
        <v>7.7418388472901287E-3</v>
      </c>
      <c r="AA268" s="6">
        <f t="array" aca="1" ref="AA268" ca="1">SUMPRODUCT($V$9:$Z$9,V268:Z268)</f>
        <v>-35462.071865907914</v>
      </c>
      <c r="AB268" s="6">
        <f t="shared" ref="AB268:AB331" ca="1" si="21">Y268*$Y$9+Z268*$Z$9</f>
        <v>-35800.527530132938</v>
      </c>
    </row>
    <row r="269" spans="1:28" ht="13.8">
      <c r="A269" s="4">
        <v>259</v>
      </c>
      <c r="B269" s="120">
        <v>0.59396433470507537</v>
      </c>
      <c r="C269" s="120">
        <v>0.84320000000000006</v>
      </c>
      <c r="D269" s="120">
        <v>5.53935860058309E-2</v>
      </c>
      <c r="E269" s="120">
        <v>0.55522163786626588</v>
      </c>
      <c r="F269" s="120">
        <v>0.95903504779244431</v>
      </c>
      <c r="H269" s="142">
        <v>0.23775473196841634</v>
      </c>
      <c r="I269" s="142">
        <v>1.0076968868338403</v>
      </c>
      <c r="J269" s="142">
        <v>-1.5946649853958792</v>
      </c>
      <c r="K269" s="142">
        <v>0.1388651324070137</v>
      </c>
      <c r="L269" s="142">
        <v>1.7395964422215009</v>
      </c>
      <c r="M269" s="141">
        <f t="array" ref="M269:Q269">MMULT(H269:L269,TRANSPOSE(chol))</f>
        <v>1.4008954045715508E-3</v>
      </c>
      <c r="N269" s="141">
        <v>6.3296314859121617E-3</v>
      </c>
      <c r="O269" s="141">
        <v>-9.5847226499509997E-3</v>
      </c>
      <c r="P269" s="141">
        <v>1.4938413530208184E-3</v>
      </c>
      <c r="Q269" s="141">
        <v>1.0554792451584945E-2</v>
      </c>
      <c r="R269" s="6">
        <f t="shared" si="18"/>
        <v>-100243.61666553195</v>
      </c>
      <c r="S269" s="6">
        <f t="shared" si="19"/>
        <v>-51630.584554702451</v>
      </c>
      <c r="T269" s="6">
        <f t="shared" si="20"/>
        <v>51630.584554702451</v>
      </c>
      <c r="V269" s="23">
        <f t="array" aca="1" ref="V269:Z269" ca="1">MMULT(H269:L269,TRANSPOSE(racar))</f>
        <v>3.8135498422208975E-3</v>
      </c>
      <c r="W269" s="23">
        <f ca="1"/>
        <v>7.7810690652631801E-3</v>
      </c>
      <c r="X269" s="23">
        <f ca="1"/>
        <v>-8.7492882059324664E-3</v>
      </c>
      <c r="Y269" s="23">
        <f ca="1"/>
        <v>3.0028731264470751E-3</v>
      </c>
      <c r="Z269" s="23">
        <f ca="1"/>
        <v>1.1474974680952143E-2</v>
      </c>
      <c r="AA269" s="6">
        <f t="array" aca="1" ref="AA269" ca="1">SUMPRODUCT($V$9:$Z$9,V269:Z269)</f>
        <v>-92737.765954774659</v>
      </c>
      <c r="AB269" s="6">
        <f t="shared" ca="1" si="21"/>
        <v>-49826.534791721002</v>
      </c>
    </row>
    <row r="270" spans="1:28" ht="13.8">
      <c r="A270" s="4">
        <v>260</v>
      </c>
      <c r="B270" s="120">
        <v>0.92729766803840863</v>
      </c>
      <c r="C270" s="120">
        <v>8.3199999999999996E-2</v>
      </c>
      <c r="D270" s="120">
        <v>0.19825072886297374</v>
      </c>
      <c r="E270" s="120">
        <v>0.64613072877535682</v>
      </c>
      <c r="F270" s="120">
        <v>4.1875284478834776E-2</v>
      </c>
      <c r="H270" s="142">
        <v>1.4559564321171405</v>
      </c>
      <c r="I270" s="142">
        <v>-1.3838643322429072</v>
      </c>
      <c r="J270" s="142">
        <v>-0.8478860077931123</v>
      </c>
      <c r="K270" s="142">
        <v>0.37489502058818247</v>
      </c>
      <c r="L270" s="142">
        <v>-1.7293271006127344</v>
      </c>
      <c r="M270" s="141">
        <f t="array" ref="M270:Q270">MMULT(H270:L270,TRANSPOSE(chol))</f>
        <v>8.5787679518414036E-3</v>
      </c>
      <c r="N270" s="141">
        <v>-4.5047803403878567E-3</v>
      </c>
      <c r="O270" s="141">
        <v>-3.9475865761922063E-3</v>
      </c>
      <c r="P270" s="141">
        <v>3.3446293743964674E-4</v>
      </c>
      <c r="Q270" s="141">
        <v>-7.2016493452120404E-3</v>
      </c>
      <c r="R270" s="6">
        <f t="shared" si="18"/>
        <v>94163.536502653282</v>
      </c>
      <c r="S270" s="6">
        <f t="shared" si="19"/>
        <v>41418.744096123672</v>
      </c>
      <c r="T270" s="6">
        <f t="shared" si="20"/>
        <v>-41418.744096123672</v>
      </c>
      <c r="V270" s="23">
        <f t="array" aca="1" ref="V270:Z270" ca="1">MMULT(H270:L270,TRANSPOSE(racar))</f>
        <v>4.0678176080669419E-3</v>
      </c>
      <c r="W270" s="23">
        <f ca="1"/>
        <v>-8.4776978974565424E-3</v>
      </c>
      <c r="X270" s="23">
        <f ca="1"/>
        <v>-6.0845144763060112E-3</v>
      </c>
      <c r="Y270" s="23">
        <f ca="1"/>
        <v>-1.2750220926096704E-3</v>
      </c>
      <c r="Z270" s="23">
        <f ca="1"/>
        <v>-1.0614705642748384E-2</v>
      </c>
      <c r="AA270" s="6">
        <f t="array" aca="1" ref="AA270" ca="1">SUMPRODUCT($V$9:$Z$9,V270:Z270)</f>
        <v>100058.00054034647</v>
      </c>
      <c r="AB270" s="6">
        <f t="shared" ca="1" si="21"/>
        <v>52963.105216842217</v>
      </c>
    </row>
    <row r="271" spans="1:28" ht="13.8">
      <c r="A271" s="4">
        <v>261</v>
      </c>
      <c r="B271" s="120">
        <v>7.5445816186556922E-2</v>
      </c>
      <c r="C271" s="120">
        <v>0.28320000000000001</v>
      </c>
      <c r="D271" s="120">
        <v>0.34110787172011658</v>
      </c>
      <c r="E271" s="120">
        <v>0.73703981968444776</v>
      </c>
      <c r="F271" s="120">
        <v>0.1187983614019117</v>
      </c>
      <c r="H271" s="142">
        <v>-1.4363891725979938</v>
      </c>
      <c r="I271" s="142">
        <v>-0.57336142978243343</v>
      </c>
      <c r="J271" s="142">
        <v>-0.40944142655437299</v>
      </c>
      <c r="K271" s="142">
        <v>0.63424589416910493</v>
      </c>
      <c r="L271" s="142">
        <v>-1.1810151049667188</v>
      </c>
      <c r="M271" s="141">
        <f t="array" ref="M271:Q271">MMULT(H271:L271,TRANSPOSE(chol))</f>
        <v>-8.4634739944362877E-3</v>
      </c>
      <c r="N271" s="141">
        <v>-6.6582374456942411E-3</v>
      </c>
      <c r="O271" s="141">
        <v>-4.739971279082089E-3</v>
      </c>
      <c r="P271" s="141">
        <v>9.2909204182982028E-4</v>
      </c>
      <c r="Q271" s="141">
        <v>-1.0623104475187956E-2</v>
      </c>
      <c r="R271" s="6">
        <f t="shared" si="18"/>
        <v>46704.313468310356</v>
      </c>
      <c r="S271" s="6">
        <f t="shared" si="19"/>
        <v>63089.108479713759</v>
      </c>
      <c r="T271" s="6">
        <f t="shared" si="20"/>
        <v>-63089.108479713759</v>
      </c>
      <c r="V271" s="23">
        <f t="array" aca="1" ref="V271:Z271" ca="1">MMULT(H271:L271,TRANSPOSE(racar))</f>
        <v>-1.0327982312101944E-2</v>
      </c>
      <c r="W271" s="23">
        <f ca="1"/>
        <v>-5.7727415760959015E-3</v>
      </c>
      <c r="X271" s="23">
        <f ca="1"/>
        <v>-4.1529050780765402E-3</v>
      </c>
      <c r="Y271" s="23">
        <f ca="1"/>
        <v>9.8673556996570059E-4</v>
      </c>
      <c r="Z271" s="23">
        <f ca="1"/>
        <v>-9.4798763199851234E-3</v>
      </c>
      <c r="AA271" s="6">
        <f t="array" aca="1" ref="AA271" ca="1">SUMPRODUCT($V$9:$Z$9,V271:Z271)</f>
        <v>28998.538755245681</v>
      </c>
      <c r="AB271" s="6">
        <f t="shared" ca="1" si="21"/>
        <v>57020.484685275478</v>
      </c>
    </row>
    <row r="272" spans="1:28" ht="13.8">
      <c r="A272" s="4">
        <v>262</v>
      </c>
      <c r="B272" s="120">
        <v>0.40877914951989025</v>
      </c>
      <c r="C272" s="120">
        <v>0.48320000000000002</v>
      </c>
      <c r="D272" s="120">
        <v>0.48396501457725943</v>
      </c>
      <c r="E272" s="120">
        <v>0.8279489105935387</v>
      </c>
      <c r="F272" s="120">
        <v>0.19572143832498864</v>
      </c>
      <c r="H272" s="142">
        <v>-0.2306865811944753</v>
      </c>
      <c r="I272" s="142">
        <v>-4.2123809220730599E-2</v>
      </c>
      <c r="J272" s="142">
        <v>-4.0204576384536415E-2</v>
      </c>
      <c r="K272" s="142">
        <v>0.94609099018353104</v>
      </c>
      <c r="L272" s="142">
        <v>-0.85700363330529927</v>
      </c>
      <c r="M272" s="141">
        <f t="array" ref="M272:Q272">MMULT(H272:L272,TRANSPOSE(chol))</f>
        <v>-1.3592485365742054E-3</v>
      </c>
      <c r="N272" s="141">
        <v>-7.8321019435128279E-4</v>
      </c>
      <c r="O272" s="141">
        <v>-5.8080846250506022E-4</v>
      </c>
      <c r="P272" s="141">
        <v>4.4413570851875167E-3</v>
      </c>
      <c r="Q272" s="141">
        <v>-3.623518853432363E-3</v>
      </c>
      <c r="R272" s="6">
        <f t="shared" si="18"/>
        <v>36729.941543730085</v>
      </c>
      <c r="S272" s="6">
        <f t="shared" si="19"/>
        <v>40380.783173351243</v>
      </c>
      <c r="T272" s="6">
        <f t="shared" si="20"/>
        <v>-40380.783173351243</v>
      </c>
      <c r="V272" s="23">
        <f t="array" aca="1" ref="V272:Z272" ca="1">MMULT(H272:L272,TRANSPOSE(racar))</f>
        <v>-2.3125586229867491E-3</v>
      </c>
      <c r="W272" s="23">
        <f ca="1"/>
        <v>-6.4183009538019639E-4</v>
      </c>
      <c r="X272" s="23">
        <f ca="1"/>
        <v>-6.1741744467199561E-4</v>
      </c>
      <c r="Y272" s="23">
        <f ca="1"/>
        <v>3.7381261382121132E-3</v>
      </c>
      <c r="Z272" s="23">
        <f ca="1"/>
        <v>-4.6883993443837006E-3</v>
      </c>
      <c r="AA272" s="6">
        <f t="array" aca="1" ref="AA272" ca="1">SUMPRODUCT($V$9:$Z$9,V272:Z272)</f>
        <v>34235.754351605312</v>
      </c>
      <c r="AB272" s="6">
        <f t="shared" ca="1" si="21"/>
        <v>43063.155403278353</v>
      </c>
    </row>
    <row r="273" spans="1:28" ht="13.8">
      <c r="A273" s="4">
        <v>263</v>
      </c>
      <c r="B273" s="120">
        <v>0.74211248285322351</v>
      </c>
      <c r="C273" s="120">
        <v>0.68320000000000003</v>
      </c>
      <c r="D273" s="120">
        <v>0.62682215743440239</v>
      </c>
      <c r="E273" s="120">
        <v>0.91885800150262964</v>
      </c>
      <c r="F273" s="120">
        <v>0.27264451524806554</v>
      </c>
      <c r="H273" s="142">
        <v>0.64987180136431844</v>
      </c>
      <c r="I273" s="142">
        <v>0.47666596837919772</v>
      </c>
      <c r="J273" s="142">
        <v>0.32344839293253169</v>
      </c>
      <c r="K273" s="142">
        <v>1.3974310180828136</v>
      </c>
      <c r="L273" s="142">
        <v>-0.60483440561539648</v>
      </c>
      <c r="M273" s="141">
        <f t="array" ref="M273:Q273">MMULT(H273:L273,TRANSPOSE(chol))</f>
        <v>3.8291663537230814E-3</v>
      </c>
      <c r="N273" s="141">
        <v>4.2566445707482347E-3</v>
      </c>
      <c r="O273" s="141">
        <v>3.10302434549432E-3</v>
      </c>
      <c r="P273" s="141">
        <v>8.376674237968439E-3</v>
      </c>
      <c r="Q273" s="141">
        <v>2.2729799221349934E-3</v>
      </c>
      <c r="R273" s="6">
        <f t="shared" si="18"/>
        <v>29112.785856103132</v>
      </c>
      <c r="S273" s="6">
        <f t="shared" si="19"/>
        <v>25716.979059874888</v>
      </c>
      <c r="T273" s="6">
        <f t="shared" si="20"/>
        <v>-25716.979059874888</v>
      </c>
      <c r="V273" s="23">
        <f t="array" aca="1" ref="V273:Z273" ca="1">MMULT(H273:L273,TRANSPOSE(racar))</f>
        <v>3.7909747148243676E-3</v>
      </c>
      <c r="W273" s="23">
        <f ca="1"/>
        <v>4.1105105096432559E-3</v>
      </c>
      <c r="X273" s="23">
        <f ca="1"/>
        <v>2.7028935041212778E-3</v>
      </c>
      <c r="Y273" s="23">
        <f ca="1"/>
        <v>7.045984253579423E-3</v>
      </c>
      <c r="Z273" s="23">
        <f ca="1"/>
        <v>-6.3147292310911964E-4</v>
      </c>
      <c r="AA273" s="6">
        <f t="array" aca="1" ref="AA273" ca="1">SUMPRODUCT($V$9:$Z$9,V273:Z273)</f>
        <v>38723.605764521868</v>
      </c>
      <c r="AB273" s="6">
        <f t="shared" ca="1" si="21"/>
        <v>35719.173645993382</v>
      </c>
    </row>
    <row r="274" spans="1:28" ht="13.8">
      <c r="A274" s="4">
        <v>264</v>
      </c>
      <c r="B274" s="120">
        <v>0.18655692729766804</v>
      </c>
      <c r="C274" s="120">
        <v>0.88319999999999999</v>
      </c>
      <c r="D274" s="120">
        <v>0.76967930029154519</v>
      </c>
      <c r="E274" s="120">
        <v>1.8031555221637866E-2</v>
      </c>
      <c r="F274" s="120">
        <v>0.34956759217114247</v>
      </c>
      <c r="H274" s="142">
        <v>-0.89065579867313371</v>
      </c>
      <c r="I274" s="142">
        <v>1.191136507573255</v>
      </c>
      <c r="J274" s="142">
        <v>0.73779110497695399</v>
      </c>
      <c r="K274" s="142">
        <v>-2.0962151405997957</v>
      </c>
      <c r="L274" s="142">
        <v>-0.38648814020154448</v>
      </c>
      <c r="M274" s="141">
        <f t="array" ref="M274:Q274">MMULT(H274:L274,TRANSPOSE(chol))</f>
        <v>-5.2479107569642211E-3</v>
      </c>
      <c r="N274" s="141">
        <v>4.7291325675133424E-3</v>
      </c>
      <c r="O274" s="141">
        <v>3.9345467590136988E-3</v>
      </c>
      <c r="P274" s="141">
        <v>-8.8289568814788368E-3</v>
      </c>
      <c r="Q274" s="141">
        <v>-6.1930182507115069E-3</v>
      </c>
      <c r="R274" s="6">
        <f t="shared" si="18"/>
        <v>-44711.131897372565</v>
      </c>
      <c r="S274" s="6">
        <f t="shared" si="19"/>
        <v>-6072.5710804621849</v>
      </c>
      <c r="T274" s="6">
        <f t="shared" si="20"/>
        <v>6072.5710804621849</v>
      </c>
      <c r="V274" s="23">
        <f t="array" aca="1" ref="V274:Z274" ca="1">MMULT(H274:L274,TRANSPOSE(racar))</f>
        <v>-4.2295389009964802E-3</v>
      </c>
      <c r="W274" s="23">
        <f ca="1"/>
        <v>4.1939157935215214E-3</v>
      </c>
      <c r="X274" s="23">
        <f ca="1"/>
        <v>3.6096991658578965E-3</v>
      </c>
      <c r="Y274" s="23">
        <f ca="1"/>
        <v>-1.0016998770699287E-2</v>
      </c>
      <c r="Z274" s="23">
        <f ca="1"/>
        <v>-4.246003091246375E-3</v>
      </c>
      <c r="AA274" s="6">
        <f t="array" aca="1" ref="AA274" ca="1">SUMPRODUCT($V$9:$Z$9,V274:Z274)</f>
        <v>-54320.829212091281</v>
      </c>
      <c r="AB274" s="6">
        <f t="shared" ca="1" si="21"/>
        <v>-22289.851255347534</v>
      </c>
    </row>
    <row r="275" spans="1:28" ht="13.8">
      <c r="A275" s="4">
        <v>265</v>
      </c>
      <c r="B275" s="120">
        <v>0.5198902606310013</v>
      </c>
      <c r="C275" s="120">
        <v>0.12319999999999999</v>
      </c>
      <c r="D275" s="120">
        <v>0.91253644314868809</v>
      </c>
      <c r="E275" s="120">
        <v>0.10894064613072878</v>
      </c>
      <c r="F275" s="120">
        <v>0.4264906690942194</v>
      </c>
      <c r="H275" s="142">
        <v>4.9878163380316386E-2</v>
      </c>
      <c r="I275" s="142">
        <v>-1.1591378494800573</v>
      </c>
      <c r="J275" s="142">
        <v>1.3565409552471075</v>
      </c>
      <c r="K275" s="142">
        <v>-1.2321815002940082</v>
      </c>
      <c r="L275" s="142">
        <v>-0.18531581002942657</v>
      </c>
      <c r="M275" s="141">
        <f t="array" ref="M275:Q275">MMULT(H275:L275,TRANSPOSE(chol))</f>
        <v>2.9389147921243645E-4</v>
      </c>
      <c r="N275" s="141">
        <v>-6.5211744980115454E-3</v>
      </c>
      <c r="O275" s="141">
        <v>8.3917455266493777E-3</v>
      </c>
      <c r="P275" s="141">
        <v>-7.0877693519989619E-3</v>
      </c>
      <c r="Q275" s="141">
        <v>-3.8074051815293565E-3</v>
      </c>
      <c r="R275" s="6">
        <f t="shared" si="18"/>
        <v>43178.59416320204</v>
      </c>
      <c r="S275" s="6">
        <f t="shared" si="19"/>
        <v>-11323.744531900244</v>
      </c>
      <c r="T275" s="6">
        <f t="shared" si="20"/>
        <v>11323.744531900244</v>
      </c>
      <c r="V275" s="23">
        <f t="array" aca="1" ref="V275:Z275" ca="1">MMULT(H275:L275,TRANSPOSE(racar))</f>
        <v>-6.5272967598932019E-4</v>
      </c>
      <c r="W275" s="23">
        <f ca="1"/>
        <v>-7.6783832104828599E-3</v>
      </c>
      <c r="X275" s="23">
        <f ca="1"/>
        <v>7.9418311797602933E-3</v>
      </c>
      <c r="Y275" s="23">
        <f ca="1"/>
        <v>-6.9399481638290593E-3</v>
      </c>
      <c r="Z275" s="23">
        <f ca="1"/>
        <v>-2.8762510965241448E-3</v>
      </c>
      <c r="AA275" s="6">
        <f t="array" aca="1" ref="AA275" ca="1">SUMPRODUCT($V$9:$Z$9,V275:Z275)</f>
        <v>39148.589249552511</v>
      </c>
      <c r="AB275" s="6">
        <f t="shared" ca="1" si="21"/>
        <v>-15805.325435049146</v>
      </c>
    </row>
    <row r="276" spans="1:28" ht="13.8">
      <c r="A276" s="4">
        <v>266</v>
      </c>
      <c r="B276" s="120">
        <v>0.85322359396433456</v>
      </c>
      <c r="C276" s="120">
        <v>0.32319999999999999</v>
      </c>
      <c r="D276" s="120">
        <v>7.5801749271137031E-2</v>
      </c>
      <c r="E276" s="120">
        <v>0.1998497370398197</v>
      </c>
      <c r="F276" s="120">
        <v>0.50341374601729638</v>
      </c>
      <c r="H276" s="142">
        <v>1.0503596014304</v>
      </c>
      <c r="I276" s="142">
        <v>-0.45876908130398875</v>
      </c>
      <c r="J276" s="142">
        <v>-1.4338905516994829</v>
      </c>
      <c r="K276" s="142">
        <v>-0.84215808128357539</v>
      </c>
      <c r="L276" s="142">
        <v>8.5570967188888739E-3</v>
      </c>
      <c r="M276" s="141">
        <f t="array" ref="M276:Q276">MMULT(H276:L276,TRANSPOSE(chol))</f>
        <v>6.1889154701952323E-3</v>
      </c>
      <c r="N276" s="141">
        <v>-1.5967728479129991E-4</v>
      </c>
      <c r="O276" s="141">
        <v>-7.9473105385152298E-3</v>
      </c>
      <c r="P276" s="141">
        <v>-4.9421347233988538E-3</v>
      </c>
      <c r="Q276" s="141">
        <v>-3.7019784597340098E-4</v>
      </c>
      <c r="R276" s="6">
        <f t="shared" si="18"/>
        <v>-10373.704445789503</v>
      </c>
      <c r="S276" s="6">
        <f t="shared" si="19"/>
        <v>-20550.046999972605</v>
      </c>
      <c r="T276" s="6">
        <f t="shared" si="20"/>
        <v>20550.046999972605</v>
      </c>
      <c r="V276" s="23">
        <f t="array" aca="1" ref="V276:Z276" ca="1">MMULT(H276:L276,TRANSPOSE(racar))</f>
        <v>4.4896033834297263E-3</v>
      </c>
      <c r="W276" s="23">
        <f ca="1"/>
        <v>-2.7083327334859859E-3</v>
      </c>
      <c r="X276" s="23">
        <f ca="1"/>
        <v>-9.1589922163715937E-3</v>
      </c>
      <c r="Y276" s="23">
        <f ca="1"/>
        <v>-4.9906531993325585E-3</v>
      </c>
      <c r="Z276" s="23">
        <f ca="1"/>
        <v>-9.7725963301664612E-4</v>
      </c>
      <c r="AA276" s="6">
        <f t="array" aca="1" ref="AA276" ca="1">SUMPRODUCT($V$9:$Z$9,V276:Z276)</f>
        <v>-4998.7472750562329</v>
      </c>
      <c r="AB276" s="6">
        <f t="shared" ca="1" si="21"/>
        <v>-17409.467371210827</v>
      </c>
    </row>
    <row r="277" spans="1:28" ht="13.8">
      <c r="A277" s="4">
        <v>267</v>
      </c>
      <c r="B277" s="120">
        <v>0.29766803840877915</v>
      </c>
      <c r="C277" s="120">
        <v>0.5232</v>
      </c>
      <c r="D277" s="120">
        <v>0.21865889212827985</v>
      </c>
      <c r="E277" s="120">
        <v>0.29075882794891056</v>
      </c>
      <c r="F277" s="120">
        <v>0.58033682294037336</v>
      </c>
      <c r="H277" s="142">
        <v>-0.53111934894544188</v>
      </c>
      <c r="I277" s="142">
        <v>5.8186592830167118E-2</v>
      </c>
      <c r="J277" s="142">
        <v>-0.7767305068565763</v>
      </c>
      <c r="K277" s="142">
        <v>-0.55116925214616552</v>
      </c>
      <c r="L277" s="142">
        <v>0.20275522769607041</v>
      </c>
      <c r="M277" s="141">
        <f t="array" ref="M277:Q277">MMULT(H277:L277,TRANSPOSE(chol))</f>
        <v>-3.1294546655565325E-3</v>
      </c>
      <c r="N277" s="141">
        <v>-9.1456240124392356E-4</v>
      </c>
      <c r="O277" s="141">
        <v>-5.6771997500788237E-3</v>
      </c>
      <c r="P277" s="141">
        <v>-3.5147899499740226E-3</v>
      </c>
      <c r="Q277" s="141">
        <v>-2.0654537929788684E-3</v>
      </c>
      <c r="R277" s="6">
        <f t="shared" si="18"/>
        <v>-27930.112590807956</v>
      </c>
      <c r="S277" s="6">
        <f t="shared" si="19"/>
        <v>-4632.8970109994989</v>
      </c>
      <c r="T277" s="6">
        <f t="shared" si="20"/>
        <v>4632.8970109994989</v>
      </c>
      <c r="V277" s="23">
        <f t="array" aca="1" ref="V277:Z277" ca="1">MMULT(H277:L277,TRANSPOSE(racar))</f>
        <v>-3.1854150269176977E-3</v>
      </c>
      <c r="W277" s="23">
        <f ca="1"/>
        <v>-6.6538058907829008E-4</v>
      </c>
      <c r="X277" s="23">
        <f ca="1"/>
        <v>-5.3873014243045678E-3</v>
      </c>
      <c r="Y277" s="23">
        <f ca="1"/>
        <v>-2.9027164495620383E-3</v>
      </c>
      <c r="Z277" s="23">
        <f ca="1"/>
        <v>-4.9743880713008066E-4</v>
      </c>
      <c r="AA277" s="6">
        <f t="array" aca="1" ref="AA277" ca="1">SUMPRODUCT($V$9:$Z$9,V277:Z277)</f>
        <v>-34642.984726924609</v>
      </c>
      <c r="AB277" s="6">
        <f t="shared" ca="1" si="21"/>
        <v>-10518.948083103212</v>
      </c>
    </row>
    <row r="278" spans="1:28" ht="13.8">
      <c r="A278" s="4">
        <v>268</v>
      </c>
      <c r="B278" s="120">
        <v>0.63100137174211246</v>
      </c>
      <c r="C278" s="120">
        <v>0.72320000000000007</v>
      </c>
      <c r="D278" s="120">
        <v>0.36151603498542273</v>
      </c>
      <c r="E278" s="120">
        <v>0.3816679188580015</v>
      </c>
      <c r="F278" s="120">
        <v>0.65725989986345024</v>
      </c>
      <c r="H278" s="142">
        <v>0.33450667272374995</v>
      </c>
      <c r="I278" s="142">
        <v>0.59237425818129674</v>
      </c>
      <c r="J278" s="142">
        <v>-0.35440942803677905</v>
      </c>
      <c r="K278" s="142">
        <v>-0.30110315178607722</v>
      </c>
      <c r="L278" s="142">
        <v>0.40499634134948448</v>
      </c>
      <c r="M278" s="141">
        <f t="array" ref="M278:Q278">MMULT(H278:L278,TRANSPOSE(chol))</f>
        <v>1.9709759580283418E-3</v>
      </c>
      <c r="N278" s="141">
        <v>4.1783940885300941E-3</v>
      </c>
      <c r="O278" s="141">
        <v>-1.6317574876239618E-3</v>
      </c>
      <c r="P278" s="141">
        <v>-5.3374339898739915E-4</v>
      </c>
      <c r="Q278" s="141">
        <v>3.2120804027713731E-3</v>
      </c>
      <c r="R278" s="6">
        <f t="shared" si="18"/>
        <v>-36290.377541152295</v>
      </c>
      <c r="S278" s="6">
        <f t="shared" si="19"/>
        <v>-20232.225916006973</v>
      </c>
      <c r="T278" s="6">
        <f t="shared" si="20"/>
        <v>20232.225916006973</v>
      </c>
      <c r="V278" s="23">
        <f t="array" aca="1" ref="V278:Z278" ca="1">MMULT(H278:L278,TRANSPOSE(racar))</f>
        <v>2.7812582759354108E-3</v>
      </c>
      <c r="W278" s="23">
        <f ca="1"/>
        <v>3.9585923709346696E-3</v>
      </c>
      <c r="X278" s="23">
        <f ca="1"/>
        <v>-1.7963478143157533E-3</v>
      </c>
      <c r="Y278" s="23">
        <f ca="1"/>
        <v>-6.4513702211093662E-4</v>
      </c>
      <c r="Z278" s="23">
        <f ca="1"/>
        <v>3.0487742657295874E-3</v>
      </c>
      <c r="AA278" s="6">
        <f t="array" aca="1" ref="AA278" ca="1">SUMPRODUCT($V$9:$Z$9,V278:Z278)</f>
        <v>-31458.282990614593</v>
      </c>
      <c r="AB278" s="6">
        <f t="shared" ca="1" si="21"/>
        <v>-19837.095647777507</v>
      </c>
    </row>
    <row r="279" spans="1:28" ht="13.8">
      <c r="A279" s="4">
        <v>269</v>
      </c>
      <c r="B279" s="120">
        <v>0.96433470507544572</v>
      </c>
      <c r="C279" s="120">
        <v>0.92320000000000002</v>
      </c>
      <c r="D279" s="120">
        <v>0.50437317784256563</v>
      </c>
      <c r="E279" s="120">
        <v>0.47257700976709244</v>
      </c>
      <c r="F279" s="120">
        <v>0.73418297678652711</v>
      </c>
      <c r="H279" s="142">
        <v>1.8033670434614977</v>
      </c>
      <c r="I279" s="142">
        <v>1.4269302516959046</v>
      </c>
      <c r="J279" s="142">
        <v>1.0962150777532832E-2</v>
      </c>
      <c r="K279" s="142">
        <v>-6.8793465510171445E-2</v>
      </c>
      <c r="L279" s="142">
        <v>0.62551356774181488</v>
      </c>
      <c r="M279" s="141">
        <f t="array" ref="M279:Q279">MMULT(H279:L279,TRANSPOSE(chol))</f>
        <v>1.0625776332714996E-2</v>
      </c>
      <c r="N279" s="141">
        <v>1.2408773855879756E-2</v>
      </c>
      <c r="O279" s="141">
        <v>2.9548075966121523E-3</v>
      </c>
      <c r="P279" s="141">
        <v>3.251295716423823E-3</v>
      </c>
      <c r="Q279" s="141">
        <v>1.0737255898714087E-2</v>
      </c>
      <c r="R279" s="6">
        <f t="shared" si="18"/>
        <v>-51741.185096316382</v>
      </c>
      <c r="S279" s="6">
        <f t="shared" si="19"/>
        <v>-44604.337994963716</v>
      </c>
      <c r="T279" s="6">
        <f t="shared" si="20"/>
        <v>44604.337994963716</v>
      </c>
      <c r="V279" s="23">
        <f t="array" aca="1" ref="V279:Z279" ca="1">MMULT(H279:L279,TRANSPOSE(racar))</f>
        <v>1.2442033449027884E-2</v>
      </c>
      <c r="W279" s="23">
        <f ca="1"/>
        <v>1.0989509047769101E-2</v>
      </c>
      <c r="X279" s="23">
        <f ca="1"/>
        <v>1.8460659965808493E-3</v>
      </c>
      <c r="Y279" s="23">
        <f ca="1"/>
        <v>1.8795863197124283E-3</v>
      </c>
      <c r="Z279" s="23">
        <f ca="1"/>
        <v>7.7639487655366494E-3</v>
      </c>
      <c r="AA279" s="6">
        <f t="array" aca="1" ref="AA279" ca="1">SUMPRODUCT($V$9:$Z$9,V279:Z279)</f>
        <v>-28670.308771704076</v>
      </c>
      <c r="AB279" s="6">
        <f t="shared" ca="1" si="21"/>
        <v>-34408.349268116544</v>
      </c>
    </row>
    <row r="280" spans="1:28" ht="13.8">
      <c r="A280" s="4">
        <v>270</v>
      </c>
      <c r="B280" s="120">
        <v>1.3717421124828532E-2</v>
      </c>
      <c r="C280" s="120">
        <v>0.16320000000000001</v>
      </c>
      <c r="D280" s="120">
        <v>0.64723032069970843</v>
      </c>
      <c r="E280" s="120">
        <v>0.56348610067618321</v>
      </c>
      <c r="F280" s="120">
        <v>0.81110605370960409</v>
      </c>
      <c r="H280" s="142">
        <v>-2.2052744409375142</v>
      </c>
      <c r="I280" s="142">
        <v>-0.98139092424586349</v>
      </c>
      <c r="J280" s="142">
        <v>0.37785359279303482</v>
      </c>
      <c r="K280" s="142">
        <v>0.15981374202730256</v>
      </c>
      <c r="L280" s="142">
        <v>0.88197950122304591</v>
      </c>
      <c r="M280" s="141">
        <f t="array" ref="M280:Q280">MMULT(H280:L280,TRANSPOSE(chol))</f>
        <v>-1.2993889982971418E-2</v>
      </c>
      <c r="N280" s="141">
        <v>-1.0801409091293302E-2</v>
      </c>
      <c r="O280" s="141">
        <v>-8.5091390246189516E-4</v>
      </c>
      <c r="P280" s="141">
        <v>-2.1864909420930361E-3</v>
      </c>
      <c r="Q280" s="141">
        <v>-2.5923843102638872E-3</v>
      </c>
      <c r="R280" s="6">
        <f t="shared" si="18"/>
        <v>-2481.6694451740041</v>
      </c>
      <c r="S280" s="6">
        <f t="shared" si="19"/>
        <v>4360.0727773688704</v>
      </c>
      <c r="T280" s="6">
        <f t="shared" si="20"/>
        <v>-4360.0727773688704</v>
      </c>
      <c r="V280" s="23">
        <f t="array" aca="1" ref="V280:Z280" ca="1">MMULT(H280:L280,TRANSPOSE(racar))</f>
        <v>-1.2031531519688023E-2</v>
      </c>
      <c r="W280" s="23">
        <f ca="1"/>
        <v>-6.9597664895494887E-3</v>
      </c>
      <c r="X280" s="23">
        <f ca="1"/>
        <v>1.603558077068457E-3</v>
      </c>
      <c r="Y280" s="23">
        <f ca="1"/>
        <v>7.5624463114208932E-4</v>
      </c>
      <c r="Z280" s="23">
        <f ca="1"/>
        <v>2.0547632152846393E-3</v>
      </c>
      <c r="AA280" s="6">
        <f t="array" aca="1" ref="AA280" ca="1">SUMPRODUCT($V$9:$Z$9,V280:Z280)</f>
        <v>-23962.893997515366</v>
      </c>
      <c r="AB280" s="6">
        <f t="shared" ca="1" si="21"/>
        <v>-7922.8030330569036</v>
      </c>
    </row>
    <row r="281" spans="1:28" ht="13.8">
      <c r="A281" s="4">
        <v>271</v>
      </c>
      <c r="B281" s="120">
        <v>0.34705075445816186</v>
      </c>
      <c r="C281" s="120">
        <v>0.36319999999999997</v>
      </c>
      <c r="D281" s="120">
        <v>0.79008746355685122</v>
      </c>
      <c r="E281" s="120">
        <v>0.65439519158527426</v>
      </c>
      <c r="F281" s="120">
        <v>0.88802913063268107</v>
      </c>
      <c r="H281" s="142">
        <v>-0.39329513787823583</v>
      </c>
      <c r="I281" s="142">
        <v>-0.3499183170526215</v>
      </c>
      <c r="J281" s="142">
        <v>0.80672476496913414</v>
      </c>
      <c r="K281" s="142">
        <v>0.39721405738705551</v>
      </c>
      <c r="L281" s="142">
        <v>1.2161133682720242</v>
      </c>
      <c r="M281" s="141">
        <f t="array" ref="M281:Q281">MMULT(H281:L281,TRANSPOSE(chol))</f>
        <v>-2.3173686039070968E-3</v>
      </c>
      <c r="N281" s="141">
        <v>-2.927970134300443E-3</v>
      </c>
      <c r="O281" s="141">
        <v>4.5358303044758016E-3</v>
      </c>
      <c r="P281" s="141">
        <v>1.6088080819799822E-3</v>
      </c>
      <c r="Q281" s="141">
        <v>6.3042715183531575E-3</v>
      </c>
      <c r="R281" s="6">
        <f t="shared" si="18"/>
        <v>-12485.401646747021</v>
      </c>
      <c r="S281" s="6">
        <f t="shared" si="19"/>
        <v>-27561.616461133373</v>
      </c>
      <c r="T281" s="6">
        <f t="shared" si="20"/>
        <v>27561.616461133373</v>
      </c>
      <c r="V281" s="23">
        <f t="array" aca="1" ref="V281:Z281" ca="1">MMULT(H281:L281,TRANSPOSE(racar))</f>
        <v>-4.7160316889000692E-4</v>
      </c>
      <c r="W281" s="23">
        <f ca="1"/>
        <v>-6.3115584237412791E-4</v>
      </c>
      <c r="X281" s="23">
        <f ca="1"/>
        <v>5.8675910644552009E-3</v>
      </c>
      <c r="Y281" s="23">
        <f ca="1"/>
        <v>3.3542402410703864E-3</v>
      </c>
      <c r="Z281" s="23">
        <f ca="1"/>
        <v>7.7638647632773108E-3</v>
      </c>
      <c r="AA281" s="6">
        <f t="array" aca="1" ref="AA281" ca="1">SUMPRODUCT($V$9:$Z$9,V281:Z281)</f>
        <v>-12586.122559170894</v>
      </c>
      <c r="AB281" s="6">
        <f t="shared" ca="1" si="21"/>
        <v>-27664.245433964817</v>
      </c>
    </row>
    <row r="282" spans="1:28" ht="13.8">
      <c r="A282" s="4">
        <v>272</v>
      </c>
      <c r="B282" s="120">
        <v>0.68038408779149506</v>
      </c>
      <c r="C282" s="120">
        <v>0.56320000000000003</v>
      </c>
      <c r="D282" s="120">
        <v>0.93294460641399413</v>
      </c>
      <c r="E282" s="120">
        <v>0.74530428249436509</v>
      </c>
      <c r="F282" s="120">
        <v>0.96495220755575795</v>
      </c>
      <c r="H282" s="142">
        <v>0.46877310728905547</v>
      </c>
      <c r="I282" s="142">
        <v>0.15908741921433439</v>
      </c>
      <c r="J282" s="142">
        <v>1.4980864650542494</v>
      </c>
      <c r="K282" s="142">
        <v>0.65978558514280317</v>
      </c>
      <c r="L282" s="142">
        <v>1.8112925074566262</v>
      </c>
      <c r="M282" s="141">
        <f t="array" ref="M282:Q282">MMULT(H282:L282,TRANSPOSE(chol))</f>
        <v>2.7620989342714806E-3</v>
      </c>
      <c r="N282" s="141">
        <v>2.0124114738686509E-3</v>
      </c>
      <c r="O282" s="141">
        <v>1.0294951073074187E-2</v>
      </c>
      <c r="P282" s="141">
        <v>4.768787769782081E-3</v>
      </c>
      <c r="Q282" s="141">
        <v>1.3905100675605526E-2</v>
      </c>
      <c r="R282" s="6">
        <f t="shared" si="18"/>
        <v>-28117.776682615025</v>
      </c>
      <c r="S282" s="6">
        <f t="shared" si="19"/>
        <v>-55211.183137950917</v>
      </c>
      <c r="T282" s="6">
        <f t="shared" si="20"/>
        <v>55211.183137950917</v>
      </c>
      <c r="V282" s="23">
        <f t="array" aca="1" ref="V282:Z282" ca="1">MMULT(H282:L282,TRANSPOSE(racar))</f>
        <v>6.112767497966725E-3</v>
      </c>
      <c r="W282" s="23">
        <f ca="1"/>
        <v>4.3470264680059521E-3</v>
      </c>
      <c r="X282" s="23">
        <f ca="1"/>
        <v>1.1458953437953038E-2</v>
      </c>
      <c r="Y282" s="23">
        <f ca="1"/>
        <v>6.2041384633525296E-3</v>
      </c>
      <c r="Z282" s="23">
        <f ca="1"/>
        <v>1.3946905105737872E-2</v>
      </c>
      <c r="AA282" s="6">
        <f t="array" aca="1" ref="AA282" ca="1">SUMPRODUCT($V$9:$Z$9,V282:Z282)</f>
        <v>-15475.145406788084</v>
      </c>
      <c r="AB282" s="6">
        <f t="shared" ca="1" si="21"/>
        <v>-48878.830144052379</v>
      </c>
    </row>
    <row r="283" spans="1:28" ht="13.8">
      <c r="A283" s="4">
        <v>273</v>
      </c>
      <c r="B283" s="120">
        <v>0.12482853223593963</v>
      </c>
      <c r="C283" s="120">
        <v>0.7632000000000001</v>
      </c>
      <c r="D283" s="120">
        <v>9.6209912536443148E-2</v>
      </c>
      <c r="E283" s="120">
        <v>0.83621337340345614</v>
      </c>
      <c r="F283" s="120">
        <v>4.7792444242148388E-2</v>
      </c>
      <c r="H283" s="142">
        <v>-1.1511827398334624</v>
      </c>
      <c r="I283" s="142">
        <v>0.71663393465749836</v>
      </c>
      <c r="J283" s="142">
        <v>-1.3034539590216454</v>
      </c>
      <c r="K283" s="142">
        <v>0.97901361327920811</v>
      </c>
      <c r="L283" s="142">
        <v>-1.6666456373859804</v>
      </c>
      <c r="M283" s="141">
        <f t="array" ref="M283:Q283">MMULT(H283:L283,TRANSPOSE(chol))</f>
        <v>-6.7829842825968068E-3</v>
      </c>
      <c r="N283" s="141">
        <v>1.3995927480386621E-3</v>
      </c>
      <c r="O283" s="141">
        <v>-9.6713920662195498E-3</v>
      </c>
      <c r="P283" s="141">
        <v>4.3332553024137011E-3</v>
      </c>
      <c r="Q283" s="141">
        <v>-1.0534727396697316E-2</v>
      </c>
      <c r="R283" s="6">
        <f t="shared" si="18"/>
        <v>16820.175789681503</v>
      </c>
      <c r="S283" s="6">
        <f t="shared" si="19"/>
        <v>78166.941620921367</v>
      </c>
      <c r="T283" s="6">
        <f t="shared" si="20"/>
        <v>-78166.941620921367</v>
      </c>
      <c r="V283" s="23">
        <f t="array" aca="1" ref="V283:Z283" ca="1">MMULT(H283:L283,TRANSPOSE(racar))</f>
        <v>-8.4367263444353625E-3</v>
      </c>
      <c r="W283" s="23">
        <f ca="1"/>
        <v>1.706156039942248E-3</v>
      </c>
      <c r="X283" s="23">
        <f ca="1"/>
        <v>-9.6357028788967708E-3</v>
      </c>
      <c r="Y283" s="23">
        <f ca="1"/>
        <v>2.9761760989894252E-3</v>
      </c>
      <c r="Z283" s="23">
        <f ca="1"/>
        <v>-1.0972030191116759E-2</v>
      </c>
      <c r="AA283" s="6">
        <f t="array" aca="1" ref="AA283" ca="1">SUMPRODUCT($V$9:$Z$9,V283:Z283)</f>
        <v>3982.8295128485115</v>
      </c>
      <c r="AB283" s="6">
        <f t="shared" ca="1" si="21"/>
        <v>74383.153538439597</v>
      </c>
    </row>
    <row r="284" spans="1:28" ht="13.8">
      <c r="A284" s="4">
        <v>274</v>
      </c>
      <c r="B284" s="120">
        <v>0.45816186556927296</v>
      </c>
      <c r="C284" s="120">
        <v>0.96320000000000006</v>
      </c>
      <c r="D284" s="120">
        <v>0.23906705539358597</v>
      </c>
      <c r="E284" s="120">
        <v>0.92712246431254697</v>
      </c>
      <c r="F284" s="120">
        <v>0.12471552116522532</v>
      </c>
      <c r="H284" s="142">
        <v>-0.10506563058802068</v>
      </c>
      <c r="I284" s="142">
        <v>1.789092002135837</v>
      </c>
      <c r="J284" s="142">
        <v>-0.70930679796753193</v>
      </c>
      <c r="K284" s="142">
        <v>1.4546901115086988</v>
      </c>
      <c r="L284" s="142">
        <v>-1.1517324282475543</v>
      </c>
      <c r="M284" s="141">
        <f t="array" ref="M284:Q284">MMULT(H284:L284,TRANSPOSE(chol))</f>
        <v>-6.1906637083766942E-4</v>
      </c>
      <c r="N284" s="141">
        <v>9.9992521877223586E-3</v>
      </c>
      <c r="O284" s="141">
        <v>-4.104319762764359E-3</v>
      </c>
      <c r="P284" s="141">
        <v>9.5092494882378174E-3</v>
      </c>
      <c r="Q284" s="141">
        <v>-1.6439101327072221E-3</v>
      </c>
      <c r="R284" s="6">
        <f t="shared" si="18"/>
        <v>-10783.977459556238</v>
      </c>
      <c r="S284" s="6">
        <f t="shared" si="19"/>
        <v>52591.553827760406</v>
      </c>
      <c r="T284" s="6">
        <f t="shared" si="20"/>
        <v>-52591.553827760406</v>
      </c>
      <c r="V284" s="23">
        <f t="array" aca="1" ref="V284:Z284" ca="1">MMULT(H284:L284,TRANSPOSE(racar))</f>
        <v>-3.4687955475651137E-4</v>
      </c>
      <c r="W284" s="23">
        <f ca="1"/>
        <v>1.0288283729613825E-2</v>
      </c>
      <c r="X284" s="23">
        <f ca="1"/>
        <v>-4.3929279584757185E-3</v>
      </c>
      <c r="Y284" s="23">
        <f ca="1"/>
        <v>7.282605542128737E-3</v>
      </c>
      <c r="Z284" s="23">
        <f ca="1"/>
        <v>-4.2671351962326656E-3</v>
      </c>
      <c r="AA284" s="6">
        <f t="array" aca="1" ref="AA284" ca="1">SUMPRODUCT($V$9:$Z$9,V284:Z284)</f>
        <v>-7344.9769028961673</v>
      </c>
      <c r="AB284" s="6">
        <f t="shared" ca="1" si="21"/>
        <v>56938.829590406487</v>
      </c>
    </row>
    <row r="285" spans="1:28" ht="13.8">
      <c r="A285" s="4">
        <v>275</v>
      </c>
      <c r="B285" s="120">
        <v>0.79149519890260622</v>
      </c>
      <c r="C285" s="120">
        <v>1.12E-2</v>
      </c>
      <c r="D285" s="120">
        <v>0.38192419825072882</v>
      </c>
      <c r="E285" s="120">
        <v>2.6296018031555221E-2</v>
      </c>
      <c r="F285" s="120">
        <v>0.20163859808830226</v>
      </c>
      <c r="H285" s="142">
        <v>0.81162019049395373</v>
      </c>
      <c r="I285" s="142">
        <v>-2.2835158551371939</v>
      </c>
      <c r="J285" s="142">
        <v>-0.30043103158226631</v>
      </c>
      <c r="K285" s="142">
        <v>-1.9382556848817938</v>
      </c>
      <c r="L285" s="142">
        <v>-0.83578263688616716</v>
      </c>
      <c r="M285" s="141">
        <f t="array" ref="M285:Q285">MMULT(H285:L285,TRANSPOSE(chol))</f>
        <v>4.7822181527453524E-3</v>
      </c>
      <c r="N285" s="141">
        <v>-1.1170848720369522E-2</v>
      </c>
      <c r="O285" s="141">
        <v>-1.5928535870746306E-3</v>
      </c>
      <c r="P285" s="141">
        <v>-1.2735522548759603E-2</v>
      </c>
      <c r="Q285" s="141">
        <v>-9.5366737844872519E-3</v>
      </c>
      <c r="R285" s="6">
        <f t="shared" si="18"/>
        <v>69360.911552339327</v>
      </c>
      <c r="S285" s="6">
        <f t="shared" si="19"/>
        <v>-5417.235709449189</v>
      </c>
      <c r="T285" s="6">
        <f t="shared" si="20"/>
        <v>5417.235709449189</v>
      </c>
      <c r="V285" s="23">
        <f t="array" aca="1" ref="V285:Z285" ca="1">MMULT(H285:L285,TRANSPOSE(racar))</f>
        <v>5.5658062608444502E-4</v>
      </c>
      <c r="W285" s="23">
        <f ca="1"/>
        <v>-1.5302089375409188E-2</v>
      </c>
      <c r="X285" s="23">
        <f ca="1"/>
        <v>-3.3920801498368387E-3</v>
      </c>
      <c r="Y285" s="23">
        <f ca="1"/>
        <v>-1.2680695996401007E-2</v>
      </c>
      <c r="Z285" s="23">
        <f ca="1"/>
        <v>-9.091873113317845E-3</v>
      </c>
      <c r="AA285" s="6">
        <f t="array" aca="1" ref="AA285" ca="1">SUMPRODUCT($V$9:$Z$9,V285:Z285)</f>
        <v>64417.522715844083</v>
      </c>
      <c r="AB285" s="6">
        <f t="shared" ca="1" si="21"/>
        <v>-7630.2197832157399</v>
      </c>
    </row>
    <row r="286" spans="1:28" ht="13.8">
      <c r="A286" s="4">
        <v>276</v>
      </c>
      <c r="B286" s="120">
        <v>0.23593964334705075</v>
      </c>
      <c r="C286" s="120">
        <v>0.21120000000000003</v>
      </c>
      <c r="D286" s="120">
        <v>0.52478134110787178</v>
      </c>
      <c r="E286" s="120">
        <v>0.11720510894064613</v>
      </c>
      <c r="F286" s="120">
        <v>0.27856167501137918</v>
      </c>
      <c r="H286" s="142">
        <v>-0.71942469330435188</v>
      </c>
      <c r="I286" s="142">
        <v>-0.8022644532245744</v>
      </c>
      <c r="J286" s="142">
        <v>6.2157612153645431E-2</v>
      </c>
      <c r="K286" s="142">
        <v>-1.1890748404094642</v>
      </c>
      <c r="L286" s="142">
        <v>-0.58711965185985659</v>
      </c>
      <c r="M286" s="141">
        <f t="array" ref="M286:Q286">MMULT(H286:L286,TRANSPOSE(chol))</f>
        <v>-4.2389850180531699E-3</v>
      </c>
      <c r="N286" s="141">
        <v>-6.2847453290349811E-3</v>
      </c>
      <c r="O286" s="141">
        <v>-8.2845496532655801E-4</v>
      </c>
      <c r="P286" s="141">
        <v>-7.6704511849396096E-3</v>
      </c>
      <c r="Q286" s="141">
        <v>-8.6964957867739709E-3</v>
      </c>
      <c r="R286" s="6">
        <f t="shared" si="18"/>
        <v>23545.532165852026</v>
      </c>
      <c r="S286" s="6">
        <f t="shared" si="19"/>
        <v>13091.830090447518</v>
      </c>
      <c r="T286" s="6">
        <f t="shared" si="20"/>
        <v>-13091.830090447518</v>
      </c>
      <c r="V286" s="23">
        <f t="array" aca="1" ref="V286:Z286" ca="1">MMULT(H286:L286,TRANSPOSE(racar))</f>
        <v>-5.8315217402641418E-3</v>
      </c>
      <c r="W286" s="23">
        <f ca="1"/>
        <v>-7.1207563717658367E-3</v>
      </c>
      <c r="X286" s="23">
        <f ca="1"/>
        <v>-1.0349137621944705E-3</v>
      </c>
      <c r="Y286" s="23">
        <f ca="1"/>
        <v>-7.4980166255003708E-3</v>
      </c>
      <c r="Z286" s="23">
        <f ca="1"/>
        <v>-6.8319222749421878E-3</v>
      </c>
      <c r="AA286" s="6">
        <f t="array" aca="1" ref="AA286" ca="1">SUMPRODUCT($V$9:$Z$9,V286:Z286)</f>
        <v>10449.216924723889</v>
      </c>
      <c r="AB286" s="6">
        <f t="shared" ca="1" si="21"/>
        <v>3552.687572016468</v>
      </c>
    </row>
    <row r="287" spans="1:28" ht="13.8">
      <c r="A287" s="4">
        <v>277</v>
      </c>
      <c r="B287" s="120">
        <v>0.56927297668038412</v>
      </c>
      <c r="C287" s="120">
        <v>0.41120000000000001</v>
      </c>
      <c r="D287" s="120">
        <v>0.66763848396501457</v>
      </c>
      <c r="E287" s="120">
        <v>0.20811419984973706</v>
      </c>
      <c r="F287" s="120">
        <v>0.35548475193445611</v>
      </c>
      <c r="H287" s="142">
        <v>0.17452352187691852</v>
      </c>
      <c r="I287" s="142">
        <v>-0.22445921367989924</v>
      </c>
      <c r="J287" s="142">
        <v>0.43340160865834487</v>
      </c>
      <c r="K287" s="142">
        <v>-0.81298196279337198</v>
      </c>
      <c r="L287" s="142">
        <v>-0.37055432930883442</v>
      </c>
      <c r="M287" s="141">
        <f t="array" ref="M287:Q287">MMULT(H287:L287,TRANSPOSE(chol))</f>
        <v>1.0283252735407006E-3</v>
      </c>
      <c r="N287" s="141">
        <v>-8.7545265517018967E-4</v>
      </c>
      <c r="O287" s="141">
        <v>2.9414494120035325E-3</v>
      </c>
      <c r="P287" s="141">
        <v>-4.0033700597839192E-3</v>
      </c>
      <c r="Q287" s="141">
        <v>-2.997582927556427E-3</v>
      </c>
      <c r="R287" s="6">
        <f t="shared" si="18"/>
        <v>14490.120551394786</v>
      </c>
      <c r="S287" s="6">
        <f t="shared" si="19"/>
        <v>-1704.2166210233881</v>
      </c>
      <c r="T287" s="6">
        <f t="shared" si="20"/>
        <v>1704.2166210233881</v>
      </c>
      <c r="V287" s="23">
        <f t="array" aca="1" ref="V287:Z287" ca="1">MMULT(H287:L287,TRANSPOSE(racar))</f>
        <v>3.5331477720462956E-4</v>
      </c>
      <c r="W287" s="23">
        <f ca="1"/>
        <v>-2.1022691041778182E-3</v>
      </c>
      <c r="X287" s="23">
        <f ca="1"/>
        <v>2.3075446459363078E-3</v>
      </c>
      <c r="Y287" s="23">
        <f ca="1"/>
        <v>-4.5600026425109998E-3</v>
      </c>
      <c r="Z287" s="23">
        <f ca="1"/>
        <v>-3.000054147560635E-3</v>
      </c>
      <c r="AA287" s="6">
        <f t="array" aca="1" ref="AA287" ca="1">SUMPRODUCT($V$9:$Z$9,V287:Z287)</f>
        <v>13568.299296097899</v>
      </c>
      <c r="AB287" s="6">
        <f t="shared" ca="1" si="21"/>
        <v>-4236.0270029929343</v>
      </c>
    </row>
    <row r="288" spans="1:28" ht="13.8">
      <c r="A288" s="4">
        <v>278</v>
      </c>
      <c r="B288" s="120">
        <v>0.90260631001371738</v>
      </c>
      <c r="C288" s="120">
        <v>0.61120000000000008</v>
      </c>
      <c r="D288" s="120">
        <v>0.81049562682215737</v>
      </c>
      <c r="E288" s="120">
        <v>0.29902329075882794</v>
      </c>
      <c r="F288" s="120">
        <v>0.43240782885753304</v>
      </c>
      <c r="H288" s="142">
        <v>1.296546182511314</v>
      </c>
      <c r="I288" s="142">
        <v>0.28244801811015502</v>
      </c>
      <c r="J288" s="142">
        <v>0.87972418135159147</v>
      </c>
      <c r="K288" s="142">
        <v>-0.52721170452741584</v>
      </c>
      <c r="L288" s="142">
        <v>-0.17024729605844474</v>
      </c>
      <c r="M288" s="141">
        <f t="array" ref="M288:Q288">MMULT(H288:L288,TRANSPOSE(chol))</f>
        <v>7.6394929087517383E-3</v>
      </c>
      <c r="N288" s="141">
        <v>4.663639902209229E-3</v>
      </c>
      <c r="O288" s="141">
        <v>7.4752947351157343E-3</v>
      </c>
      <c r="P288" s="141">
        <v>-6.7700826943121908E-4</v>
      </c>
      <c r="Q288" s="141">
        <v>3.0671159484847582E-3</v>
      </c>
      <c r="R288" s="6">
        <f t="shared" si="18"/>
        <v>9183.0585602878346</v>
      </c>
      <c r="S288" s="6">
        <f t="shared" si="19"/>
        <v>-20084.436654800698</v>
      </c>
      <c r="T288" s="6">
        <f t="shared" si="20"/>
        <v>20084.436654800698</v>
      </c>
      <c r="V288" s="23">
        <f t="array" aca="1" ref="V288:Z288" ca="1">MMULT(H288:L288,TRANSPOSE(racar))</f>
        <v>7.7491229076991699E-3</v>
      </c>
      <c r="W288" s="23">
        <f ca="1"/>
        <v>2.6629288664771805E-3</v>
      </c>
      <c r="X288" s="23">
        <f ca="1"/>
        <v>6.199845726049721E-3</v>
      </c>
      <c r="Y288" s="23">
        <f ca="1"/>
        <v>-2.0906603246319501E-3</v>
      </c>
      <c r="Z288" s="23">
        <f ca="1"/>
        <v>8.9657478079612418E-4</v>
      </c>
      <c r="AA288" s="6">
        <f t="array" aca="1" ref="AA288" ca="1">SUMPRODUCT($V$9:$Z$9,V288:Z288)</f>
        <v>22339.266312602173</v>
      </c>
      <c r="AB288" s="6">
        <f t="shared" ca="1" si="21"/>
        <v>-14526.695548526906</v>
      </c>
    </row>
    <row r="289" spans="1:28" ht="13.8">
      <c r="A289" s="4">
        <v>279</v>
      </c>
      <c r="B289" s="120">
        <v>5.0754458161865565E-2</v>
      </c>
      <c r="C289" s="120">
        <v>0.81120000000000003</v>
      </c>
      <c r="D289" s="120">
        <v>0.95335276967930027</v>
      </c>
      <c r="E289" s="120">
        <v>0.38993238166791888</v>
      </c>
      <c r="F289" s="120">
        <v>0.50933090578061002</v>
      </c>
      <c r="H289" s="142">
        <v>-1.6375820198962339</v>
      </c>
      <c r="I289" s="142">
        <v>0.88232699923812163</v>
      </c>
      <c r="J289" s="142">
        <v>1.6782696985923347</v>
      </c>
      <c r="K289" s="142">
        <v>-0.27949527535366947</v>
      </c>
      <c r="L289" s="142">
        <v>2.3391245170537804E-2</v>
      </c>
      <c r="M289" s="141">
        <f t="array" ref="M289:Q289">MMULT(H289:L289,TRANSPOSE(chol))</f>
        <v>-9.6489399276662152E-3</v>
      </c>
      <c r="N289" s="141">
        <v>1.2057815018858011E-3</v>
      </c>
      <c r="O289" s="141">
        <v>8.868809206655533E-3</v>
      </c>
      <c r="P289" s="141">
        <v>-2.8628356925732663E-4</v>
      </c>
      <c r="Q289" s="141">
        <v>-2.4337208728877949E-3</v>
      </c>
      <c r="R289" s="6">
        <f t="shared" si="18"/>
        <v>-16973.970395779885</v>
      </c>
      <c r="S289" s="6">
        <f t="shared" si="19"/>
        <v>12170.959255830525</v>
      </c>
      <c r="T289" s="6">
        <f t="shared" si="20"/>
        <v>-12170.959255830525</v>
      </c>
      <c r="V289" s="23">
        <f t="array" aca="1" ref="V289:Z289" ca="1">MMULT(H289:L289,TRANSPOSE(racar))</f>
        <v>-7.369747459483403E-3</v>
      </c>
      <c r="W289" s="23">
        <f ca="1"/>
        <v>3.7812574406544965E-3</v>
      </c>
      <c r="X289" s="23">
        <f ca="1"/>
        <v>1.0150700042042441E-2</v>
      </c>
      <c r="Y289" s="23">
        <f ca="1"/>
        <v>-3.4657080961856542E-4</v>
      </c>
      <c r="Z289" s="23">
        <f ca="1"/>
        <v>-2.6280233305038401E-4</v>
      </c>
      <c r="AA289" s="6">
        <f t="array" aca="1" ref="AA289" ca="1">SUMPRODUCT($V$9:$Z$9,V289:Z289)</f>
        <v>-28817.252861424964</v>
      </c>
      <c r="AB289" s="6">
        <f t="shared" ca="1" si="21"/>
        <v>-129.24262571175632</v>
      </c>
    </row>
    <row r="290" spans="1:28" ht="13.8">
      <c r="A290" s="4">
        <v>280</v>
      </c>
      <c r="B290" s="120">
        <v>0.38408779149519889</v>
      </c>
      <c r="C290" s="120">
        <v>5.1200000000000002E-2</v>
      </c>
      <c r="D290" s="120">
        <v>0.11661807580174927</v>
      </c>
      <c r="E290" s="120">
        <v>0.48084147257700982</v>
      </c>
      <c r="F290" s="120">
        <v>0.586253982703687</v>
      </c>
      <c r="H290" s="142">
        <v>-0.29476214914343379</v>
      </c>
      <c r="I290" s="142">
        <v>-1.6333281471098149</v>
      </c>
      <c r="J290" s="142">
        <v>-1.1920639996088875</v>
      </c>
      <c r="K290" s="142">
        <v>-4.804178031547704E-2</v>
      </c>
      <c r="L290" s="142">
        <v>0.21791924184399436</v>
      </c>
      <c r="M290" s="141">
        <f t="array" ref="M290:Q290">MMULT(H290:L290,TRANSPOSE(chol))</f>
        <v>-1.7367937822222808E-3</v>
      </c>
      <c r="N290" s="141">
        <v>-1.0046539333363273E-2</v>
      </c>
      <c r="O290" s="141">
        <v>-8.5830123708287524E-3</v>
      </c>
      <c r="P290" s="141">
        <v>-3.6955535285787522E-3</v>
      </c>
      <c r="Q290" s="141">
        <v>-3.2898015537671131E-3</v>
      </c>
      <c r="R290" s="6">
        <f t="shared" si="18"/>
        <v>23775.727109912095</v>
      </c>
      <c r="S290" s="6">
        <f t="shared" si="19"/>
        <v>1322.0085357437238</v>
      </c>
      <c r="T290" s="6">
        <f t="shared" si="20"/>
        <v>-1322.0085357437238</v>
      </c>
      <c r="V290" s="23">
        <f t="array" aca="1" ref="V290:Z290" ca="1">MMULT(H290:L290,TRANSPOSE(racar))</f>
        <v>-3.7516898580383369E-3</v>
      </c>
      <c r="W290" s="23">
        <f ca="1"/>
        <v>-1.0148583189231595E-2</v>
      </c>
      <c r="X290" s="23">
        <f ca="1"/>
        <v>-8.2282388728196348E-3</v>
      </c>
      <c r="Y290" s="23">
        <f ca="1"/>
        <v>-1.8348732381731439E-3</v>
      </c>
      <c r="Z290" s="23">
        <f ca="1"/>
        <v>-1.6066198452319117E-3</v>
      </c>
      <c r="AA290" s="6">
        <f t="array" aca="1" ref="AA290" ca="1">SUMPRODUCT($V$9:$Z$9,V290:Z290)</f>
        <v>15087.814584104142</v>
      </c>
      <c r="AB290" s="6">
        <f t="shared" ca="1" si="21"/>
        <v>507.97814320818543</v>
      </c>
    </row>
    <row r="291" spans="1:28" ht="13.8">
      <c r="A291" s="4">
        <v>281</v>
      </c>
      <c r="B291" s="120">
        <v>0.71742112482853226</v>
      </c>
      <c r="C291" s="120">
        <v>0.25120000000000003</v>
      </c>
      <c r="D291" s="120">
        <v>0.25947521865889212</v>
      </c>
      <c r="E291" s="120">
        <v>0.57175056348610065</v>
      </c>
      <c r="F291" s="120">
        <v>0.66317705962676388</v>
      </c>
      <c r="H291" s="142">
        <v>0.57519747490216511</v>
      </c>
      <c r="I291" s="142">
        <v>-0.67071830411719813</v>
      </c>
      <c r="J291" s="142">
        <v>-0.64496412048275853</v>
      </c>
      <c r="K291" s="142">
        <v>0.18083272841394507</v>
      </c>
      <c r="L291" s="142">
        <v>0.42114955057256426</v>
      </c>
      <c r="M291" s="141">
        <f t="array" ref="M291:Q291">MMULT(H291:L291,TRANSPOSE(chol))</f>
        <v>3.3891712381087136E-3</v>
      </c>
      <c r="N291" s="141">
        <v>-2.4898373034851406E-3</v>
      </c>
      <c r="O291" s="141">
        <v>-3.589934140422666E-3</v>
      </c>
      <c r="P291" s="141">
        <v>-7.9662180665349093E-5</v>
      </c>
      <c r="Q291" s="141">
        <v>2.7285907859411988E-3</v>
      </c>
      <c r="R291" s="6">
        <f t="shared" si="18"/>
        <v>4103.6137635404557</v>
      </c>
      <c r="S291" s="6">
        <f t="shared" si="19"/>
        <v>-15477.696369527348</v>
      </c>
      <c r="T291" s="6">
        <f t="shared" si="20"/>
        <v>15477.696369527348</v>
      </c>
      <c r="V291" s="23">
        <f t="array" aca="1" ref="V291:Z291" ca="1">MMULT(H291:L291,TRANSPOSE(racar))</f>
        <v>2.7553376009472968E-3</v>
      </c>
      <c r="W291" s="23">
        <f ca="1"/>
        <v>-2.9567235648946502E-3</v>
      </c>
      <c r="X291" s="23">
        <f ca="1"/>
        <v>-3.7132565698104639E-3</v>
      </c>
      <c r="Y291" s="23">
        <f ca="1"/>
        <v>7.1717580592786136E-4</v>
      </c>
      <c r="Z291" s="23">
        <f ca="1"/>
        <v>2.4699461682042988E-3</v>
      </c>
      <c r="AA291" s="6">
        <f t="array" aca="1" ref="AA291" ca="1">SUMPRODUCT($V$9:$Z$9,V291:Z291)</f>
        <v>8346.3706090718752</v>
      </c>
      <c r="AB291" s="6">
        <f t="shared" ca="1" si="21"/>
        <v>-10401.123950358869</v>
      </c>
    </row>
    <row r="292" spans="1:28" ht="13.8">
      <c r="A292" s="4">
        <v>282</v>
      </c>
      <c r="B292" s="120">
        <v>0.16186556927297668</v>
      </c>
      <c r="C292" s="120">
        <v>0.45119999999999999</v>
      </c>
      <c r="D292" s="120">
        <v>0.40233236151603496</v>
      </c>
      <c r="E292" s="120">
        <v>0.66265965439519159</v>
      </c>
      <c r="F292" s="120">
        <v>0.74010013654984075</v>
      </c>
      <c r="H292" s="142">
        <v>-0.98681948953785859</v>
      </c>
      <c r="I292" s="142">
        <v>-0.12263012270251458</v>
      </c>
      <c r="J292" s="142">
        <v>-0.24731464843893072</v>
      </c>
      <c r="K292" s="142">
        <v>0.41973275867831833</v>
      </c>
      <c r="L292" s="142">
        <v>0.64365415149743355</v>
      </c>
      <c r="M292" s="141">
        <f t="array" ref="M292:Q292">MMULT(H292:L292,TRANSPOSE(chol))</f>
        <v>-5.8145252319052624E-3</v>
      </c>
      <c r="N292" s="141">
        <v>-3.0207038406280065E-3</v>
      </c>
      <c r="O292" s="141">
        <v>-2.9490816804708317E-3</v>
      </c>
      <c r="P292" s="141">
        <v>9.9881090923053476E-4</v>
      </c>
      <c r="Q292" s="141">
        <v>9.7425190513946271E-4</v>
      </c>
      <c r="R292" s="6">
        <f t="shared" si="18"/>
        <v>-19229.674371879624</v>
      </c>
      <c r="S292" s="6">
        <f t="shared" si="19"/>
        <v>-828.69289419550933</v>
      </c>
      <c r="T292" s="6">
        <f t="shared" si="20"/>
        <v>828.69289419550933</v>
      </c>
      <c r="V292" s="23">
        <f t="array" aca="1" ref="V292:Z292" ca="1">MMULT(H292:L292,TRANSPOSE(racar))</f>
        <v>-4.8930484246671943E-3</v>
      </c>
      <c r="W292" s="23">
        <f ca="1"/>
        <v>-7.9294110996793073E-4</v>
      </c>
      <c r="X292" s="23">
        <f ca="1"/>
        <v>-1.607423796071135E-3</v>
      </c>
      <c r="Y292" s="23">
        <f ca="1"/>
        <v>2.5071273614213057E-3</v>
      </c>
      <c r="Z292" s="23">
        <f ca="1"/>
        <v>2.9567790836264977E-3</v>
      </c>
      <c r="AA292" s="6">
        <f t="array" aca="1" ref="AA292" ca="1">SUMPRODUCT($V$9:$Z$9,V292:Z292)</f>
        <v>-27176.099974018234</v>
      </c>
      <c r="AB292" s="6">
        <f t="shared" ca="1" si="21"/>
        <v>-4912.1395668834157</v>
      </c>
    </row>
    <row r="293" spans="1:28" ht="13.8">
      <c r="A293" s="4">
        <v>283</v>
      </c>
      <c r="B293" s="120">
        <v>0.49519890260631</v>
      </c>
      <c r="C293" s="120">
        <v>0.65120000000000011</v>
      </c>
      <c r="D293" s="120">
        <v>0.54518950437317781</v>
      </c>
      <c r="E293" s="120">
        <v>0.75356874530428253</v>
      </c>
      <c r="F293" s="120">
        <v>0.81702321347291773</v>
      </c>
      <c r="H293" s="142">
        <v>-1.2034856986969173E-2</v>
      </c>
      <c r="I293" s="142">
        <v>0.38856224545811141</v>
      </c>
      <c r="J293" s="142">
        <v>0.11351661513072769</v>
      </c>
      <c r="K293" s="142">
        <v>0.68576309908270439</v>
      </c>
      <c r="L293" s="142">
        <v>0.90407888641188139</v>
      </c>
      <c r="M293" s="141">
        <f t="array" ref="M293:Q293">MMULT(H293:L293,TRANSPOSE(chol))</f>
        <v>-7.0911631108820923E-5</v>
      </c>
      <c r="N293" s="141">
        <v>2.1970130297368487E-3</v>
      </c>
      <c r="O293" s="141">
        <v>8.4031782056845643E-4</v>
      </c>
      <c r="P293" s="141">
        <v>4.0708165621993805E-3</v>
      </c>
      <c r="Q293" s="141">
        <v>6.8290783487800705E-3</v>
      </c>
      <c r="R293" s="6">
        <f t="shared" si="18"/>
        <v>-28667.330991059353</v>
      </c>
      <c r="S293" s="6">
        <f t="shared" si="19"/>
        <v>-19209.628537054617</v>
      </c>
      <c r="T293" s="6">
        <f t="shared" si="20"/>
        <v>19209.628537054617</v>
      </c>
      <c r="V293" s="23">
        <f t="array" aca="1" ref="V293:Z293" ca="1">MMULT(H293:L293,TRANSPOSE(racar))</f>
        <v>1.7078581852789476E-3</v>
      </c>
      <c r="W293" s="23">
        <f ca="1"/>
        <v>3.8677918767554493E-3</v>
      </c>
      <c r="X293" s="23">
        <f ca="1"/>
        <v>1.6821730259229681E-3</v>
      </c>
      <c r="Y293" s="23">
        <f ca="1"/>
        <v>4.8910145636418215E-3</v>
      </c>
      <c r="Z293" s="23">
        <f ca="1"/>
        <v>6.9657444785366411E-3</v>
      </c>
      <c r="AA293" s="6">
        <f t="array" aca="1" ref="AA293" ca="1">SUMPRODUCT($V$9:$Z$9,V293:Z293)</f>
        <v>-23975.847610416076</v>
      </c>
      <c r="AB293" s="6">
        <f t="shared" ca="1" si="21"/>
        <v>-16215.817783719784</v>
      </c>
    </row>
    <row r="294" spans="1:28" ht="13.8">
      <c r="A294" s="4">
        <v>284</v>
      </c>
      <c r="B294" s="120">
        <v>0.8285322359396432</v>
      </c>
      <c r="C294" s="120">
        <v>0.85120000000000007</v>
      </c>
      <c r="D294" s="120">
        <v>0.68804664723032072</v>
      </c>
      <c r="E294" s="120">
        <v>0.84447783621337347</v>
      </c>
      <c r="F294" s="120">
        <v>0.89394629039599471</v>
      </c>
      <c r="H294" s="142">
        <v>0.94838100062679198</v>
      </c>
      <c r="I294" s="142">
        <v>1.0415938956990738</v>
      </c>
      <c r="J294" s="142">
        <v>0.49032108992132978</v>
      </c>
      <c r="K294" s="142">
        <v>1.0130331489646531</v>
      </c>
      <c r="L294" s="142">
        <v>1.2477915084257736</v>
      </c>
      <c r="M294" s="141">
        <f t="array" ref="M294:Q294">MMULT(H294:L294,TRANSPOSE(chol))</f>
        <v>5.5880384569487037E-3</v>
      </c>
      <c r="N294" s="141">
        <v>8.1932827564861269E-3</v>
      </c>
      <c r="O294" s="141">
        <v>4.7596720620510713E-3</v>
      </c>
      <c r="P294" s="141">
        <v>7.6655581581522242E-3</v>
      </c>
      <c r="Q294" s="141">
        <v>1.343787856659226E-2</v>
      </c>
      <c r="R294" s="6">
        <f t="shared" si="18"/>
        <v>-43916.798325114083</v>
      </c>
      <c r="S294" s="6">
        <f t="shared" si="19"/>
        <v>-39376.263678277108</v>
      </c>
      <c r="T294" s="6">
        <f t="shared" si="20"/>
        <v>39376.263678277108</v>
      </c>
      <c r="V294" s="23">
        <f t="array" aca="1" ref="V294:Z294" ca="1">MMULT(H294:L294,TRANSPOSE(racar))</f>
        <v>8.5056081072376905E-3</v>
      </c>
      <c r="W294" s="23">
        <f ca="1"/>
        <v>9.5008533544154086E-3</v>
      </c>
      <c r="X294" s="23">
        <f ca="1"/>
        <v>5.183898189849755E-3</v>
      </c>
      <c r="Y294" s="23">
        <f ca="1"/>
        <v>7.8030933537315151E-3</v>
      </c>
      <c r="Z294" s="23">
        <f ca="1"/>
        <v>1.1714563006469041E-2</v>
      </c>
      <c r="AA294" s="6">
        <f t="array" aca="1" ref="AA294" ca="1">SUMPRODUCT($V$9:$Z$9,V294:Z294)</f>
        <v>-25979.453759323485</v>
      </c>
      <c r="AB294" s="6">
        <f t="shared" ca="1" si="21"/>
        <v>-29202.033807423104</v>
      </c>
    </row>
    <row r="295" spans="1:28" ht="13.8">
      <c r="A295" s="4">
        <v>285</v>
      </c>
      <c r="B295" s="120">
        <v>0.27297668038408779</v>
      </c>
      <c r="C295" s="120">
        <v>9.1199999999999989E-2</v>
      </c>
      <c r="D295" s="120">
        <v>0.83090379008746351</v>
      </c>
      <c r="E295" s="120">
        <v>0.93538692712246441</v>
      </c>
      <c r="F295" s="120">
        <v>0.97086936731907159</v>
      </c>
      <c r="H295" s="142">
        <v>-0.6038349797166036</v>
      </c>
      <c r="I295" s="142">
        <v>-1.3334017452136091</v>
      </c>
      <c r="J295" s="142">
        <v>0.95774289730082385</v>
      </c>
      <c r="K295" s="142">
        <v>1.5171605819320857</v>
      </c>
      <c r="L295" s="142">
        <v>1.8937269263250958</v>
      </c>
      <c r="M295" s="141">
        <f t="array" ref="M295:Q295">MMULT(H295:L295,TRANSPOSE(chol))</f>
        <v>-3.5579087793588785E-3</v>
      </c>
      <c r="N295" s="141">
        <v>-9.0549938402434849E-3</v>
      </c>
      <c r="O295" s="141">
        <v>4.8994934321358015E-3</v>
      </c>
      <c r="P295" s="141">
        <v>5.5851986526521428E-3</v>
      </c>
      <c r="Q295" s="141">
        <v>1.0070967725537883E-2</v>
      </c>
      <c r="R295" s="6">
        <f t="shared" si="18"/>
        <v>11092.474923004673</v>
      </c>
      <c r="S295" s="6">
        <f t="shared" si="19"/>
        <v>-30240.8214678769</v>
      </c>
      <c r="T295" s="6">
        <f t="shared" si="20"/>
        <v>30240.8214678769</v>
      </c>
      <c r="V295" s="23">
        <f t="array" aca="1" ref="V295:Z295" ca="1">MMULT(H295:L295,TRANSPOSE(racar))</f>
        <v>-1.516700948649623E-3</v>
      </c>
      <c r="W295" s="23">
        <f ca="1"/>
        <v>-4.9967250385441432E-3</v>
      </c>
      <c r="X295" s="23">
        <f ca="1"/>
        <v>7.3135996500418264E-3</v>
      </c>
      <c r="Y295" s="23">
        <f ca="1"/>
        <v>9.0360088115225348E-3</v>
      </c>
      <c r="Z295" s="23">
        <f ca="1"/>
        <v>1.2090411359494938E-2</v>
      </c>
      <c r="AA295" s="6">
        <f t="array" aca="1" ref="AA295" ca="1">SUMPRODUCT($V$9:$Z$9,V295:Z295)</f>
        <v>10241.593833260893</v>
      </c>
      <c r="AB295" s="6">
        <f t="shared" ca="1" si="21"/>
        <v>-25645.660253270638</v>
      </c>
    </row>
    <row r="296" spans="1:28" ht="13.8">
      <c r="A296" s="4">
        <v>286</v>
      </c>
      <c r="B296" s="120">
        <v>0.6063100137174211</v>
      </c>
      <c r="C296" s="120">
        <v>0.29120000000000001</v>
      </c>
      <c r="D296" s="120">
        <v>0.97376093294460642</v>
      </c>
      <c r="E296" s="120">
        <v>3.4560480841472577E-2</v>
      </c>
      <c r="F296" s="120">
        <v>5.3709604005462E-2</v>
      </c>
      <c r="H296" s="142">
        <v>0.26971441146322045</v>
      </c>
      <c r="I296" s="142">
        <v>-0.5498824533286355</v>
      </c>
      <c r="J296" s="142">
        <v>1.9391905974099786</v>
      </c>
      <c r="K296" s="142">
        <v>-1.8176283098579755</v>
      </c>
      <c r="L296" s="142">
        <v>-1.6099022029242676</v>
      </c>
      <c r="M296" s="141">
        <f t="array" ref="M296:Q296">MMULT(H296:L296,TRANSPOSE(chol))</f>
        <v>1.5892078211748857E-3</v>
      </c>
      <c r="N296" s="141">
        <v>-2.5155057327354222E-3</v>
      </c>
      <c r="O296" s="141">
        <v>1.2626129621819374E-2</v>
      </c>
      <c r="P296" s="141">
        <v>-8.5456130418523485E-3</v>
      </c>
      <c r="Q296" s="141">
        <v>-1.0530891199007457E-2</v>
      </c>
      <c r="R296" s="6">
        <f t="shared" si="18"/>
        <v>69508.118407125294</v>
      </c>
      <c r="S296" s="6">
        <f t="shared" si="19"/>
        <v>19250.225119420364</v>
      </c>
      <c r="T296" s="6">
        <f t="shared" si="20"/>
        <v>-19250.225119420364</v>
      </c>
      <c r="V296" s="23">
        <f t="array" aca="1" ref="V296:Z296" ca="1">MMULT(H296:L296,TRANSPOSE(racar))</f>
        <v>-4.2407961168818053E-4</v>
      </c>
      <c r="W296" s="23">
        <f ca="1"/>
        <v>-5.683999553813282E-3</v>
      </c>
      <c r="X296" s="23">
        <f ca="1"/>
        <v>1.086483906070425E-2</v>
      </c>
      <c r="Y296" s="23">
        <f ca="1"/>
        <v>-1.0801135217420276E-2</v>
      </c>
      <c r="Z296" s="23">
        <f ca="1"/>
        <v>-1.1206093600134449E-2</v>
      </c>
      <c r="AA296" s="6">
        <f t="array" aca="1" ref="AA296" ca="1">SUMPRODUCT($V$9:$Z$9,V296:Z296)</f>
        <v>65556.629542394032</v>
      </c>
      <c r="AB296" s="6">
        <f t="shared" ca="1" si="21"/>
        <v>12675.531956046623</v>
      </c>
    </row>
    <row r="297" spans="1:28" ht="13.8">
      <c r="A297" s="4">
        <v>287</v>
      </c>
      <c r="B297" s="120">
        <v>0.93964334705075436</v>
      </c>
      <c r="C297" s="120">
        <v>0.49120000000000003</v>
      </c>
      <c r="D297" s="120">
        <v>0.13702623906705538</v>
      </c>
      <c r="E297" s="120">
        <v>0.1254695717505635</v>
      </c>
      <c r="F297" s="120">
        <v>0.13063268092853891</v>
      </c>
      <c r="H297" s="142">
        <v>1.5517865472312076</v>
      </c>
      <c r="I297" s="142">
        <v>-2.2060117941149964E-2</v>
      </c>
      <c r="J297" s="142">
        <v>-1.0937777196636396</v>
      </c>
      <c r="K297" s="142">
        <v>-1.1480712696267046</v>
      </c>
      <c r="L297" s="142">
        <v>-1.123405389597268</v>
      </c>
      <c r="M297" s="141">
        <f t="array" ref="M297:Q297">MMULT(H297:L297,TRANSPOSE(chol))</f>
        <v>9.1434169359915617E-3</v>
      </c>
      <c r="N297" s="141">
        <v>3.5193825528698299E-3</v>
      </c>
      <c r="O297" s="141">
        <v>-4.9492618730629214E-3</v>
      </c>
      <c r="P297" s="141">
        <v>-5.2043920865707752E-3</v>
      </c>
      <c r="Q297" s="141">
        <v>-4.6308907428306376E-3</v>
      </c>
      <c r="R297" s="6">
        <f t="shared" si="18"/>
        <v>14089.442719972978</v>
      </c>
      <c r="S297" s="6">
        <f t="shared" si="19"/>
        <v>1850.2050256231196</v>
      </c>
      <c r="T297" s="6">
        <f t="shared" si="20"/>
        <v>-1850.2050256231196</v>
      </c>
      <c r="V297" s="23">
        <f t="array" aca="1" ref="V297:Z297" ca="1">MMULT(H297:L297,TRANSPOSE(racar))</f>
        <v>6.418399674275049E-3</v>
      </c>
      <c r="W297" s="23">
        <f ca="1"/>
        <v>-9.6430085253788173E-4</v>
      </c>
      <c r="X297" s="23">
        <f ca="1"/>
        <v>-7.4088821634967095E-3</v>
      </c>
      <c r="Y297" s="23">
        <f ca="1"/>
        <v>-7.2734538670397751E-3</v>
      </c>
      <c r="Z297" s="23">
        <f ca="1"/>
        <v>-7.1174886776260993E-3</v>
      </c>
      <c r="AA297" s="6">
        <f t="array" aca="1" ref="AA297" ca="1">SUMPRODUCT($V$9:$Z$9,V297:Z297)</f>
        <v>22759.45299941663</v>
      </c>
      <c r="AB297" s="6">
        <f t="shared" ca="1" si="21"/>
        <v>6161.3446008534447</v>
      </c>
    </row>
    <row r="298" spans="1:28" ht="13.8">
      <c r="A298" s="4">
        <v>288</v>
      </c>
      <c r="B298" s="120">
        <v>8.77914951989026E-2</v>
      </c>
      <c r="C298" s="120">
        <v>0.69120000000000004</v>
      </c>
      <c r="D298" s="120">
        <v>0.2798833819241982</v>
      </c>
      <c r="E298" s="120">
        <v>0.21637866265965441</v>
      </c>
      <c r="F298" s="120">
        <v>0.20755575785161584</v>
      </c>
      <c r="H298" s="142">
        <v>-1.3544809393571691</v>
      </c>
      <c r="I298" s="142">
        <v>0.49925464856965496</v>
      </c>
      <c r="J298" s="142">
        <v>-0.58318797716119908</v>
      </c>
      <c r="K298" s="142">
        <v>-0.7844820246176577</v>
      </c>
      <c r="L298" s="142">
        <v>-0.81493150943086756</v>
      </c>
      <c r="M298" s="141">
        <f t="array" ref="M298:Q298">MMULT(H298:L298,TRANSPOSE(chol))</f>
        <v>-7.9808553454039349E-3</v>
      </c>
      <c r="N298" s="141">
        <v>-3.2295623872261167E-4</v>
      </c>
      <c r="O298" s="141">
        <v>-5.3924235242226743E-3</v>
      </c>
      <c r="P298" s="141">
        <v>-4.5072114498675266E-3</v>
      </c>
      <c r="Q298" s="141">
        <v>-9.5752482407135044E-3</v>
      </c>
      <c r="R298" s="6">
        <f t="shared" si="18"/>
        <v>-15440.238429721525</v>
      </c>
      <c r="S298" s="6">
        <f t="shared" si="19"/>
        <v>32424.748732023618</v>
      </c>
      <c r="T298" s="6">
        <f t="shared" si="20"/>
        <v>-32424.748732023618</v>
      </c>
      <c r="V298" s="23">
        <f t="array" aca="1" ref="V298:Z298" ca="1">MMULT(H298:L298,TRANSPOSE(racar))</f>
        <v>-8.614177242848884E-3</v>
      </c>
      <c r="W298" s="23">
        <f ca="1"/>
        <v>-1.4371610439889622E-4</v>
      </c>
      <c r="X298" s="23">
        <f ca="1"/>
        <v>-5.2161492397402726E-3</v>
      </c>
      <c r="Y298" s="23">
        <f ca="1"/>
        <v>-4.9727550979802417E-3</v>
      </c>
      <c r="Z298" s="23">
        <f ca="1"/>
        <v>-7.6568154936102126E-3</v>
      </c>
      <c r="AA298" s="6">
        <f t="array" aca="1" ref="AA298" ca="1">SUMPRODUCT($V$9:$Z$9,V298:Z298)</f>
        <v>-31586.934833481631</v>
      </c>
      <c r="AB298" s="6">
        <f t="shared" ca="1" si="21"/>
        <v>19669.790834608844</v>
      </c>
    </row>
    <row r="299" spans="1:28" ht="13.8">
      <c r="A299" s="4">
        <v>289</v>
      </c>
      <c r="B299" s="120">
        <v>0.42112482853223593</v>
      </c>
      <c r="C299" s="120">
        <v>0.89119999999999999</v>
      </c>
      <c r="D299" s="120">
        <v>0.42274052478134105</v>
      </c>
      <c r="E299" s="120">
        <v>0.30728775356874527</v>
      </c>
      <c r="F299" s="120">
        <v>0.28447883477469277</v>
      </c>
      <c r="H299" s="142">
        <v>-0.19901673083264598</v>
      </c>
      <c r="I299" s="142">
        <v>1.2329350428482888</v>
      </c>
      <c r="J299" s="142">
        <v>-0.19488746239291022</v>
      </c>
      <c r="K299" s="142">
        <v>-0.50355302880524189</v>
      </c>
      <c r="L299" s="142">
        <v>-0.56958726266151494</v>
      </c>
      <c r="M299" s="141">
        <f t="array" ref="M299:Q299">MMULT(H299:L299,TRANSPOSE(chol))</f>
        <v>-1.1726438474980317E-3</v>
      </c>
      <c r="N299" s="141">
        <v>6.5934277494508926E-3</v>
      </c>
      <c r="O299" s="141">
        <v>-1.1115594887015712E-3</v>
      </c>
      <c r="P299" s="141">
        <v>-8.6237192423169466E-4</v>
      </c>
      <c r="Q299" s="141">
        <v>-2.8792679888159224E-3</v>
      </c>
      <c r="R299" s="6">
        <f t="shared" si="18"/>
        <v>-29474.749545533072</v>
      </c>
      <c r="S299" s="6">
        <f t="shared" si="19"/>
        <v>12004.331270366052</v>
      </c>
      <c r="T299" s="6">
        <f t="shared" si="20"/>
        <v>-12004.331270366052</v>
      </c>
      <c r="V299" s="23">
        <f t="array" aca="1" ref="V299:Z299" ca="1">MMULT(H299:L299,TRANSPOSE(racar))</f>
        <v>-7.6638930577194934E-4</v>
      </c>
      <c r="W299" s="23">
        <f ca="1"/>
        <v>6.0322246252426269E-3</v>
      </c>
      <c r="X299" s="23">
        <f ca="1"/>
        <v>-1.5914876427869169E-3</v>
      </c>
      <c r="Y299" s="23">
        <f ca="1"/>
        <v>-2.3035860297608412E-3</v>
      </c>
      <c r="Z299" s="23">
        <f ca="1"/>
        <v>-3.2322607675873013E-3</v>
      </c>
      <c r="AA299" s="6">
        <f t="array" aca="1" ref="AA299" ca="1">SUMPRODUCT($V$9:$Z$9,V299:Z299)</f>
        <v>-30549.13414973328</v>
      </c>
      <c r="AB299" s="6">
        <f t="shared" ca="1" si="21"/>
        <v>7368.8066775661046</v>
      </c>
    </row>
    <row r="300" spans="1:28" ht="13.8">
      <c r="A300" s="4">
        <v>290</v>
      </c>
      <c r="B300" s="120">
        <v>0.75445816186556924</v>
      </c>
      <c r="C300" s="120">
        <v>0.13120000000000001</v>
      </c>
      <c r="D300" s="120">
        <v>0.56559766763848396</v>
      </c>
      <c r="E300" s="120">
        <v>0.39819684447783621</v>
      </c>
      <c r="F300" s="120">
        <v>0.3614019116977697</v>
      </c>
      <c r="H300" s="142">
        <v>0.68858625010474139</v>
      </c>
      <c r="I300" s="142">
        <v>-1.1207365955165343</v>
      </c>
      <c r="J300" s="142">
        <v>0.16517700407655661</v>
      </c>
      <c r="K300" s="142">
        <v>-0.25801712733018661</v>
      </c>
      <c r="L300" s="142">
        <v>-0.35471405101799791</v>
      </c>
      <c r="M300" s="141">
        <f t="array" ref="M300:Q300">MMULT(H300:L300,TRANSPOSE(chol))</f>
        <v>4.0572791356726073E-3</v>
      </c>
      <c r="N300" s="141">
        <v>-4.8006899161744561E-3</v>
      </c>
      <c r="O300" s="141">
        <v>1.6133733335675117E-3</v>
      </c>
      <c r="P300" s="141">
        <v>-2.3960033903708596E-3</v>
      </c>
      <c r="Q300" s="141">
        <v>-1.9617761973667581E-3</v>
      </c>
      <c r="R300" s="6">
        <f t="shared" si="18"/>
        <v>46725.143858205956</v>
      </c>
      <c r="S300" s="6">
        <f t="shared" si="19"/>
        <v>-90.911153333086986</v>
      </c>
      <c r="T300" s="6">
        <f t="shared" si="20"/>
        <v>90.911153333086986</v>
      </c>
      <c r="V300" s="23">
        <f t="array" aca="1" ref="V300:Z300" ca="1">MMULT(H300:L300,TRANSPOSE(racar))</f>
        <v>2.2735345715797196E-3</v>
      </c>
      <c r="W300" s="23">
        <f ca="1"/>
        <v>-6.4850078542035483E-3</v>
      </c>
      <c r="X300" s="23">
        <f ca="1"/>
        <v>8.1431506107761619E-4</v>
      </c>
      <c r="Y300" s="23">
        <f ca="1"/>
        <v>-2.4652446108430421E-3</v>
      </c>
      <c r="Z300" s="23">
        <f ca="1"/>
        <v>-2.7302910959604771E-3</v>
      </c>
      <c r="AA300" s="6">
        <f t="array" aca="1" ref="AA300" ca="1">SUMPRODUCT($V$9:$Z$9,V300:Z300)</f>
        <v>49115.81624031681</v>
      </c>
      <c r="AB300" s="6">
        <f t="shared" ca="1" si="21"/>
        <v>3849.1757825384884</v>
      </c>
    </row>
    <row r="301" spans="1:28" ht="13.8">
      <c r="A301" s="4">
        <v>291</v>
      </c>
      <c r="B301" s="120">
        <v>0.19890260631001372</v>
      </c>
      <c r="C301" s="120">
        <v>0.33119999999999999</v>
      </c>
      <c r="D301" s="120">
        <v>0.70845481049562686</v>
      </c>
      <c r="E301" s="120">
        <v>0.48910593538692715</v>
      </c>
      <c r="F301" s="120">
        <v>0.43832498862084662</v>
      </c>
      <c r="H301" s="142">
        <v>-0.84554751986159515</v>
      </c>
      <c r="I301" s="142">
        <v>-0.43660201648090935</v>
      </c>
      <c r="J301" s="142">
        <v>0.54887624848430649</v>
      </c>
      <c r="K301" s="142">
        <v>-2.731076508760975E-2</v>
      </c>
      <c r="L301" s="142">
        <v>-0.15521734174215918</v>
      </c>
      <c r="M301" s="141">
        <f t="array" ref="M301:Q301">MMULT(H301:L301,TRANSPOSE(chol))</f>
        <v>-4.9821243308769744E-3</v>
      </c>
      <c r="N301" s="141">
        <v>-4.4869138192634318E-3</v>
      </c>
      <c r="O301" s="141">
        <v>2.2468014640048026E-3</v>
      </c>
      <c r="P301" s="141">
        <v>-1.1345239394271347E-3</v>
      </c>
      <c r="Q301" s="141">
        <v>-3.5769775900988173E-3</v>
      </c>
      <c r="R301" s="6">
        <f t="shared" si="18"/>
        <v>19909.766715887839</v>
      </c>
      <c r="S301" s="6">
        <f t="shared" si="19"/>
        <v>14624.317140226631</v>
      </c>
      <c r="T301" s="6">
        <f t="shared" si="20"/>
        <v>-14624.317140226631</v>
      </c>
      <c r="V301" s="23">
        <f t="array" aca="1" ref="V301:Z301" ca="1">MMULT(H301:L301,TRANSPOSE(racar))</f>
        <v>-5.1145964658299761E-3</v>
      </c>
      <c r="W301" s="23">
        <f ca="1"/>
        <v>-3.5190974970814881E-3</v>
      </c>
      <c r="X301" s="23">
        <f ca="1"/>
        <v>2.8645188167166352E-3</v>
      </c>
      <c r="Y301" s="23">
        <f ca="1"/>
        <v>-6.3085067231904708E-4</v>
      </c>
      <c r="Z301" s="23">
        <f ca="1"/>
        <v>-2.2243183272142382E-3</v>
      </c>
      <c r="AA301" s="6">
        <f t="array" aca="1" ref="AA301" ca="1">SUMPRODUCT($V$9:$Z$9,V301:Z301)</f>
        <v>10682.628259419263</v>
      </c>
      <c r="AB301" s="6">
        <f t="shared" ca="1" si="21"/>
        <v>9435.3827908909007</v>
      </c>
    </row>
    <row r="302" spans="1:28" ht="13.8">
      <c r="A302" s="4">
        <v>292</v>
      </c>
      <c r="B302" s="120">
        <v>0.53223593964334692</v>
      </c>
      <c r="C302" s="120">
        <v>0.53120000000000001</v>
      </c>
      <c r="D302" s="120">
        <v>0.85131195335276966</v>
      </c>
      <c r="E302" s="120">
        <v>0.58001502629601798</v>
      </c>
      <c r="F302" s="120">
        <v>0.51524806554392366</v>
      </c>
      <c r="H302" s="142">
        <v>8.0891649780922115E-2</v>
      </c>
      <c r="I302" s="142">
        <v>7.8286696045326135E-2</v>
      </c>
      <c r="J302" s="142">
        <v>1.042076757867741</v>
      </c>
      <c r="K302" s="142">
        <v>0.20193192014331962</v>
      </c>
      <c r="L302" s="142">
        <v>3.8230542981738683E-2</v>
      </c>
      <c r="M302" s="141">
        <f t="array" ref="M302:Q302">MMULT(H302:L302,TRANSPOSE(chol))</f>
        <v>4.7662874891322353E-4</v>
      </c>
      <c r="N302" s="141">
        <v>6.3839056559011377E-4</v>
      </c>
      <c r="O302" s="141">
        <v>6.8222378924291741E-3</v>
      </c>
      <c r="P302" s="141">
        <v>1.8012315650987379E-3</v>
      </c>
      <c r="Q302" s="141">
        <v>1.8224257840081129E-3</v>
      </c>
      <c r="R302" s="6">
        <f t="shared" si="18"/>
        <v>13414.710629240102</v>
      </c>
      <c r="S302" s="6">
        <f t="shared" si="19"/>
        <v>-1857.1506527313813</v>
      </c>
      <c r="T302" s="6">
        <f t="shared" si="20"/>
        <v>1857.1506527313813</v>
      </c>
      <c r="V302" s="23">
        <f t="array" aca="1" ref="V302:Z302" ca="1">MMULT(H302:L302,TRANSPOSE(racar))</f>
        <v>1.1973443788086953E-3</v>
      </c>
      <c r="W302" s="23">
        <f ca="1"/>
        <v>1.0469821386282835E-3</v>
      </c>
      <c r="X302" s="23">
        <f ca="1"/>
        <v>6.9304290640194097E-3</v>
      </c>
      <c r="Y302" s="23">
        <f ca="1"/>
        <v>1.5314663947447488E-3</v>
      </c>
      <c r="Z302" s="23">
        <f ca="1"/>
        <v>1.3477892785729543E-3</v>
      </c>
      <c r="AA302" s="6">
        <f t="array" aca="1" ref="AA302" ca="1">SUMPRODUCT($V$9:$Z$9,V302:Z302)</f>
        <v>16301.751869104184</v>
      </c>
      <c r="AB302" s="6">
        <f t="shared" ca="1" si="21"/>
        <v>-461.82982744094261</v>
      </c>
    </row>
    <row r="303" spans="1:28" ht="13.8">
      <c r="A303" s="4">
        <v>293</v>
      </c>
      <c r="B303" s="120">
        <v>0.86556927297668018</v>
      </c>
      <c r="C303" s="120">
        <v>0.73120000000000007</v>
      </c>
      <c r="D303" s="120">
        <v>0.99416909620991256</v>
      </c>
      <c r="E303" s="120">
        <v>0.67092411720510892</v>
      </c>
      <c r="F303" s="120">
        <v>0.59217114246700064</v>
      </c>
      <c r="H303" s="142">
        <v>1.1056883041888406</v>
      </c>
      <c r="I303" s="142">
        <v>0.61644630521635246</v>
      </c>
      <c r="J303" s="142">
        <v>2.522215997900211</v>
      </c>
      <c r="K303" s="142">
        <v>0.44246636340520396</v>
      </c>
      <c r="L303" s="142">
        <v>0.23313353503310447</v>
      </c>
      <c r="M303" s="141">
        <f t="array" ref="M303:Q303">MMULT(H303:L303,TRANSPOSE(chol))</f>
        <v>6.5149225481342795E-3</v>
      </c>
      <c r="N303" s="141">
        <v>6.1280449577376427E-3</v>
      </c>
      <c r="O303" s="141">
        <v>1.7871313810819758E-2</v>
      </c>
      <c r="P303" s="141">
        <v>5.4855237562939745E-3</v>
      </c>
      <c r="Q303" s="141">
        <v>8.4073359736779908E-3</v>
      </c>
      <c r="R303" s="6">
        <f t="shared" si="18"/>
        <v>20075.960132675573</v>
      </c>
      <c r="S303" s="6">
        <f t="shared" si="19"/>
        <v>-21481.943577997507</v>
      </c>
      <c r="T303" s="6">
        <f t="shared" si="20"/>
        <v>21481.943577997507</v>
      </c>
      <c r="V303" s="23">
        <f t="array" aca="1" ref="V303:Z303" ca="1">MMULT(H303:L303,TRANSPOSE(racar))</f>
        <v>8.6342685309844392E-3</v>
      </c>
      <c r="W303" s="23">
        <f ca="1"/>
        <v>6.1387971949233575E-3</v>
      </c>
      <c r="X303" s="23">
        <f ca="1"/>
        <v>1.7469442041397162E-2</v>
      </c>
      <c r="Y303" s="23">
        <f ca="1"/>
        <v>4.150176828616319E-3</v>
      </c>
      <c r="Z303" s="23">
        <f ca="1"/>
        <v>5.7439721261749403E-3</v>
      </c>
      <c r="AA303" s="6">
        <f t="array" aca="1" ref="AA303" ca="1">SUMPRODUCT($V$9:$Z$9,V303:Z303)</f>
        <v>37424.713576756098</v>
      </c>
      <c r="AB303" s="6">
        <f t="shared" ca="1" si="21"/>
        <v>-12836.41382676976</v>
      </c>
    </row>
    <row r="304" spans="1:28" ht="13.8">
      <c r="A304" s="4">
        <v>294</v>
      </c>
      <c r="B304" s="120">
        <v>0.31001371742112482</v>
      </c>
      <c r="C304" s="120">
        <v>0.93120000000000003</v>
      </c>
      <c r="D304" s="120">
        <v>1.7492711370262391E-2</v>
      </c>
      <c r="E304" s="120">
        <v>0.76183320811419986</v>
      </c>
      <c r="F304" s="120">
        <v>0.66909421939007752</v>
      </c>
      <c r="H304" s="142">
        <v>-0.49581146542916438</v>
      </c>
      <c r="I304" s="142">
        <v>1.4847879686497161</v>
      </c>
      <c r="J304" s="142">
        <v>-2.1085270818779565</v>
      </c>
      <c r="K304" s="142">
        <v>0.71221187629458937</v>
      </c>
      <c r="L304" s="142">
        <v>0.43741340916938815</v>
      </c>
      <c r="M304" s="141">
        <f t="array" ref="M304:Q304">MMULT(H304:L304,TRANSPOSE(chol))</f>
        <v>-2.9214140038477617E-3</v>
      </c>
      <c r="N304" s="141">
        <v>7.3385032987648077E-3</v>
      </c>
      <c r="O304" s="141">
        <v>-1.3708042114945867E-2</v>
      </c>
      <c r="P304" s="141">
        <v>4.2220210791598014E-3</v>
      </c>
      <c r="Q304" s="141">
        <v>2.7482925991718738E-3</v>
      </c>
      <c r="R304" s="6">
        <f t="shared" si="18"/>
        <v>-79333.320033914788</v>
      </c>
      <c r="S304" s="6">
        <f t="shared" si="19"/>
        <v>4084.9094380191182</v>
      </c>
      <c r="T304" s="6">
        <f t="shared" si="20"/>
        <v>-4084.9094380191182</v>
      </c>
      <c r="V304" s="23">
        <f t="array" aca="1" ref="V304:Z304" ca="1">MMULT(H304:L304,TRANSPOSE(racar))</f>
        <v>-1.6895186533535198E-3</v>
      </c>
      <c r="W304" s="23">
        <f ca="1"/>
        <v>8.777211713814315E-3</v>
      </c>
      <c r="X304" s="23">
        <f ca="1"/>
        <v>-1.300366560846585E-2</v>
      </c>
      <c r="Y304" s="23">
        <f ca="1"/>
        <v>4.4986554487779547E-3</v>
      </c>
      <c r="Z304" s="23">
        <f ca="1"/>
        <v>3.141109176032848E-3</v>
      </c>
      <c r="AA304" s="6">
        <f t="array" aca="1" ref="AA304" ca="1">SUMPRODUCT($V$9:$Z$9,V304:Z304)</f>
        <v>-80206.23288481732</v>
      </c>
      <c r="AB304" s="6">
        <f t="shared" ca="1" si="21"/>
        <v>3174.1942948841497</v>
      </c>
    </row>
    <row r="305" spans="1:28" ht="13.8">
      <c r="A305" s="4">
        <v>295</v>
      </c>
      <c r="B305" s="120">
        <v>0.64334705075445808</v>
      </c>
      <c r="C305" s="120">
        <v>0.17120000000000002</v>
      </c>
      <c r="D305" s="120">
        <v>0.16034985422740525</v>
      </c>
      <c r="E305" s="120">
        <v>0.8527422990232908</v>
      </c>
      <c r="F305" s="120">
        <v>0.74601729631315439</v>
      </c>
      <c r="H305" s="142">
        <v>0.36741980816834768</v>
      </c>
      <c r="I305" s="142">
        <v>-0.94943385205739894</v>
      </c>
      <c r="J305" s="142">
        <v>-0.99302102507178724</v>
      </c>
      <c r="K305" s="142">
        <v>1.0482674499799516</v>
      </c>
      <c r="L305" s="142">
        <v>0.66200907242506024</v>
      </c>
      <c r="M305" s="141">
        <f t="array" ref="M305:Q305">MMULT(H305:L305,TRANSPOSE(chol))</f>
        <v>2.1649063156394914E-3</v>
      </c>
      <c r="N305" s="141">
        <v>-4.5741816257073992E-3</v>
      </c>
      <c r="O305" s="141">
        <v>-6.1937531682005557E-3</v>
      </c>
      <c r="P305" s="141">
        <v>3.4402147309398026E-3</v>
      </c>
      <c r="Q305" s="141">
        <v>4.3304651467941701E-3</v>
      </c>
      <c r="R305" s="6">
        <f t="shared" si="18"/>
        <v>10054.431446333332</v>
      </c>
      <c r="S305" s="6">
        <f t="shared" si="19"/>
        <v>-8253.8151806491423</v>
      </c>
      <c r="T305" s="6">
        <f t="shared" si="20"/>
        <v>8253.8151806491423</v>
      </c>
      <c r="V305" s="23">
        <f t="array" aca="1" ref="V305:Z305" ca="1">MMULT(H305:L305,TRANSPOSE(racar))</f>
        <v>1.5742657129646045E-3</v>
      </c>
      <c r="W305" s="23">
        <f ca="1"/>
        <v>-3.9495208854248417E-3</v>
      </c>
      <c r="X305" s="23">
        <f ca="1"/>
        <v>-5.6897193171849547E-3</v>
      </c>
      <c r="Y305" s="23">
        <f ca="1"/>
        <v>5.0135364465533367E-3</v>
      </c>
      <c r="Z305" s="23">
        <f ca="1"/>
        <v>4.1862417312139404E-3</v>
      </c>
      <c r="AA305" s="6">
        <f t="array" aca="1" ref="AA305" ca="1">SUMPRODUCT($V$9:$Z$9,V305:Z305)</f>
        <v>13377.208483105063</v>
      </c>
      <c r="AB305" s="6">
        <f t="shared" ca="1" si="21"/>
        <v>-260.12625629178729</v>
      </c>
    </row>
    <row r="306" spans="1:28" ht="13.8">
      <c r="A306" s="4">
        <v>296</v>
      </c>
      <c r="B306" s="120">
        <v>0.97668038408779134</v>
      </c>
      <c r="C306" s="120">
        <v>0.37119999999999997</v>
      </c>
      <c r="D306" s="120">
        <v>0.30320699708454807</v>
      </c>
      <c r="E306" s="120">
        <v>0.94365138993238173</v>
      </c>
      <c r="F306" s="120">
        <v>0.82294037323623137</v>
      </c>
      <c r="H306" s="142">
        <v>1.9895617626069848</v>
      </c>
      <c r="I306" s="142">
        <v>-0.32867678922636795</v>
      </c>
      <c r="J306" s="142">
        <v>-0.51519896220300943</v>
      </c>
      <c r="K306" s="142">
        <v>1.5861855701541914</v>
      </c>
      <c r="L306" s="142">
        <v>0.92662888265851084</v>
      </c>
      <c r="M306" s="141">
        <f t="array" ref="M306:Q306">MMULT(H306:L306,TRANSPOSE(chol))</f>
        <v>1.1722870486201934E-2</v>
      </c>
      <c r="N306" s="141">
        <v>2.7918915238736748E-3</v>
      </c>
      <c r="O306" s="141">
        <v>-7.5057188455316141E-4</v>
      </c>
      <c r="P306" s="141">
        <v>8.5977280937196074E-3</v>
      </c>
      <c r="Q306" s="141">
        <v>1.2885050215425046E-2</v>
      </c>
      <c r="R306" s="6">
        <f t="shared" si="18"/>
        <v>5753.5137377762148</v>
      </c>
      <c r="S306" s="6">
        <f t="shared" si="19"/>
        <v>-32051.35895980199</v>
      </c>
      <c r="T306" s="6">
        <f t="shared" si="20"/>
        <v>32051.35895980199</v>
      </c>
      <c r="V306" s="23">
        <f t="array" aca="1" ref="V306:Z306" ca="1">MMULT(H306:L306,TRANSPOSE(racar))</f>
        <v>1.2046450373339469E-2</v>
      </c>
      <c r="W306" s="23">
        <f ca="1"/>
        <v>2.3038305833820148E-3</v>
      </c>
      <c r="X306" s="23">
        <f ca="1"/>
        <v>-1.1514462216136463E-3</v>
      </c>
      <c r="Y306" s="23">
        <f ca="1"/>
        <v>9.0358439415445715E-3</v>
      </c>
      <c r="Z306" s="23">
        <f ca="1"/>
        <v>9.5752203290567356E-3</v>
      </c>
      <c r="AA306" s="6">
        <f t="array" aca="1" ref="AA306" ca="1">SUMPRODUCT($V$9:$Z$9,V306:Z306)</f>
        <v>29090.031712084819</v>
      </c>
      <c r="AB306" s="6">
        <f t="shared" ca="1" si="21"/>
        <v>-11715.015956056392</v>
      </c>
    </row>
    <row r="307" spans="1:28" ht="13.8">
      <c r="A307" s="4">
        <v>297</v>
      </c>
      <c r="B307" s="120">
        <v>2.6063100137174208E-2</v>
      </c>
      <c r="C307" s="120">
        <v>0.57120000000000004</v>
      </c>
      <c r="D307" s="120">
        <v>0.44606413994169092</v>
      </c>
      <c r="E307" s="120">
        <v>4.2824943651389932E-2</v>
      </c>
      <c r="F307" s="120">
        <v>0.89986345015930835</v>
      </c>
      <c r="H307" s="142">
        <v>-1.9420900464349506</v>
      </c>
      <c r="I307" s="142">
        <v>0.17943009809868574</v>
      </c>
      <c r="J307" s="142">
        <v>-0.13561166933866964</v>
      </c>
      <c r="K307" s="142">
        <v>-1.7188049862630481</v>
      </c>
      <c r="L307" s="142">
        <v>1.2807738839632394</v>
      </c>
      <c r="M307" s="141">
        <f t="array" ref="M307:Q307">MMULT(H307:L307,TRANSPOSE(chol))</f>
        <v>-1.1443158244590853E-2</v>
      </c>
      <c r="N307" s="141">
        <v>-3.5350953990396956E-3</v>
      </c>
      <c r="O307" s="141">
        <v>-3.411943474639763E-3</v>
      </c>
      <c r="P307" s="141">
        <v>-9.835597858486202E-3</v>
      </c>
      <c r="Q307" s="141">
        <v>-1.8523917622773195E-3</v>
      </c>
      <c r="R307" s="6">
        <f t="shared" si="18"/>
        <v>-77430.757525925728</v>
      </c>
      <c r="S307" s="6">
        <f t="shared" si="19"/>
        <v>-34718.279326792632</v>
      </c>
      <c r="T307" s="6">
        <f t="shared" si="20"/>
        <v>34718.279326792632</v>
      </c>
      <c r="V307" s="23">
        <f t="array" aca="1" ref="V307:Z307" ca="1">MMULT(H307:L307,TRANSPOSE(racar))</f>
        <v>-9.4337680878548748E-3</v>
      </c>
      <c r="W307" s="23">
        <f ca="1"/>
        <v>-1.0562178013086598E-3</v>
      </c>
      <c r="X307" s="23">
        <f ca="1"/>
        <v>-1.6872548880098271E-3</v>
      </c>
      <c r="Y307" s="23">
        <f ca="1"/>
        <v>-7.524484748157664E-3</v>
      </c>
      <c r="Z307" s="23">
        <f ca="1"/>
        <v>3.6637541216470431E-3</v>
      </c>
      <c r="AA307" s="6">
        <f t="array" aca="1" ref="AA307" ca="1">SUMPRODUCT($V$9:$Z$9,V307:Z307)</f>
        <v>-96646.306948228041</v>
      </c>
      <c r="AB307" s="6">
        <f t="shared" ca="1" si="21"/>
        <v>-54702.881742468053</v>
      </c>
    </row>
    <row r="308" spans="1:28" ht="13.8">
      <c r="A308" s="4">
        <v>298</v>
      </c>
      <c r="B308" s="120">
        <v>0.35939643347050754</v>
      </c>
      <c r="C308" s="120">
        <v>0.77120000000000011</v>
      </c>
      <c r="D308" s="120">
        <v>0.58892128279883382</v>
      </c>
      <c r="E308" s="120">
        <v>0.13373403456048086</v>
      </c>
      <c r="F308" s="120">
        <v>0.97678652708238523</v>
      </c>
      <c r="H308" s="142">
        <v>-0.3600725672541909</v>
      </c>
      <c r="I308" s="142">
        <v>0.74280458364529756</v>
      </c>
      <c r="J308" s="142">
        <v>0.22477099109131268</v>
      </c>
      <c r="K308" s="142">
        <v>-1.1089121795129278</v>
      </c>
      <c r="L308" s="142">
        <v>1.9914908894987504</v>
      </c>
      <c r="M308" s="141">
        <f t="array" ref="M308:Q308">MMULT(H308:L308,TRANSPOSE(chol))</f>
        <v>-2.1216149962713887E-3</v>
      </c>
      <c r="N308" s="141">
        <v>3.408081775547093E-3</v>
      </c>
      <c r="O308" s="141">
        <v>1.2048857144150043E-3</v>
      </c>
      <c r="P308" s="141">
        <v>-4.5087064158698337E-3</v>
      </c>
      <c r="Q308" s="141">
        <v>8.9418834130205131E-3</v>
      </c>
      <c r="R308" s="6">
        <f t="shared" si="18"/>
        <v>-94279.100734406587</v>
      </c>
      <c r="S308" s="6">
        <f t="shared" si="19"/>
        <v>-70146.677300854208</v>
      </c>
      <c r="T308" s="6">
        <f t="shared" si="20"/>
        <v>70146.677300854208</v>
      </c>
      <c r="V308" s="23">
        <f t="array" aca="1" ref="V308:Z308" ca="1">MMULT(H308:L308,TRANSPOSE(racar))</f>
        <v>1.2840107136076252E-3</v>
      </c>
      <c r="W308" s="23">
        <f ca="1"/>
        <v>5.3210646703464783E-3</v>
      </c>
      <c r="X308" s="23">
        <f ca="1"/>
        <v>2.3698933569938326E-3</v>
      </c>
      <c r="Y308" s="23">
        <f ca="1"/>
        <v>-2.7203944681288899E-3</v>
      </c>
      <c r="Z308" s="23">
        <f ca="1"/>
        <v>1.1756814009238389E-2</v>
      </c>
      <c r="AA308" s="6">
        <f t="array" aca="1" ref="AA308" ca="1">SUMPRODUCT($V$9:$Z$9,V308:Z308)</f>
        <v>-92989.499643615651</v>
      </c>
      <c r="AB308" s="6">
        <f t="shared" ca="1" si="21"/>
        <v>-77560.297298435922</v>
      </c>
    </row>
    <row r="309" spans="1:28" ht="13.8">
      <c r="A309" s="4">
        <v>299</v>
      </c>
      <c r="B309" s="120">
        <v>0.6927297668038408</v>
      </c>
      <c r="C309" s="120">
        <v>0.97120000000000006</v>
      </c>
      <c r="D309" s="120">
        <v>0.73177842565597662</v>
      </c>
      <c r="E309" s="120">
        <v>0.22464312546957177</v>
      </c>
      <c r="F309" s="120">
        <v>5.9626763768775612E-2</v>
      </c>
      <c r="H309" s="142">
        <v>0.50360288278179854</v>
      </c>
      <c r="I309" s="142">
        <v>1.8987298859645776</v>
      </c>
      <c r="J309" s="142">
        <v>0.61820054829007387</v>
      </c>
      <c r="K309" s="142">
        <v>-0.75660549054200699</v>
      </c>
      <c r="L309" s="142">
        <v>-1.5579144575255461</v>
      </c>
      <c r="M309" s="141">
        <f t="array" ref="M309:Q309">MMULT(H309:L309,TRANSPOSE(chol))</f>
        <v>2.9673224939713327E-3</v>
      </c>
      <c r="N309" s="141">
        <v>1.205713330356945E-2</v>
      </c>
      <c r="O309" s="141">
        <v>5.2668957166591614E-3</v>
      </c>
      <c r="P309" s="141">
        <v>-7.4705670551717448E-5</v>
      </c>
      <c r="Q309" s="141">
        <v>-4.9243291134994311E-3</v>
      </c>
      <c r="R309" s="6">
        <f t="shared" si="18"/>
        <v>-8009.0679333987428</v>
      </c>
      <c r="S309" s="6">
        <f t="shared" si="19"/>
        <v>26933.748184297699</v>
      </c>
      <c r="T309" s="6">
        <f t="shared" si="20"/>
        <v>-26933.748184297699</v>
      </c>
      <c r="V309" s="23">
        <f t="array" aca="1" ref="V309:Z309" ca="1">MMULT(H309:L309,TRANSPOSE(racar))</f>
        <v>2.9912983008200732E-3</v>
      </c>
      <c r="W309" s="23">
        <f ca="1"/>
        <v>9.6777449334536306E-3</v>
      </c>
      <c r="X309" s="23">
        <f ca="1"/>
        <v>3.5172375224196803E-3</v>
      </c>
      <c r="Y309" s="23">
        <f ca="1"/>
        <v>-3.7535616796395572E-3</v>
      </c>
      <c r="Z309" s="23">
        <f ca="1"/>
        <v>-7.5859808789461025E-3</v>
      </c>
      <c r="AA309" s="6">
        <f t="array" aca="1" ref="AA309" ca="1">SUMPRODUCT($V$9:$Z$9,V309:Z309)</f>
        <v>-2098.3330818067698</v>
      </c>
      <c r="AB309" s="6">
        <f t="shared" ca="1" si="21"/>
        <v>24852.854475086402</v>
      </c>
    </row>
    <row r="310" spans="1:28" ht="13.8">
      <c r="A310" s="4">
        <v>300</v>
      </c>
      <c r="B310" s="120">
        <v>0.13717421124828533</v>
      </c>
      <c r="C310" s="120">
        <v>1.9200000000000002E-2</v>
      </c>
      <c r="D310" s="120">
        <v>0.87463556851311952</v>
      </c>
      <c r="E310" s="120">
        <v>0.3155522163786626</v>
      </c>
      <c r="F310" s="120">
        <v>0.13654984069185253</v>
      </c>
      <c r="H310" s="142">
        <v>-1.0931033564043875</v>
      </c>
      <c r="I310" s="142">
        <v>-2.0705592889381768</v>
      </c>
      <c r="J310" s="142">
        <v>1.1485808360403906</v>
      </c>
      <c r="K310" s="142">
        <v>-0.48017293126398647</v>
      </c>
      <c r="L310" s="142">
        <v>-1.0959522273701521</v>
      </c>
      <c r="M310" s="141">
        <f t="array" ref="M310:Q310">MMULT(H310:L310,TRANSPOSE(chol))</f>
        <v>-6.440769679032371E-3</v>
      </c>
      <c r="N310" s="141">
        <v>-1.4426151057115455E-2</v>
      </c>
      <c r="O310" s="141">
        <v>5.2265466792848362E-3</v>
      </c>
      <c r="P310" s="141">
        <v>-5.7536545761791976E-3</v>
      </c>
      <c r="Q310" s="141">
        <v>-1.2237107836388771E-2</v>
      </c>
      <c r="R310" s="6">
        <f t="shared" si="18"/>
        <v>97605.860391812021</v>
      </c>
      <c r="S310" s="6">
        <f t="shared" si="19"/>
        <v>41468.506446049279</v>
      </c>
      <c r="T310" s="6">
        <f t="shared" si="20"/>
        <v>-41468.506446049279</v>
      </c>
      <c r="V310" s="23">
        <f t="array" aca="1" ref="V310:Z310" ca="1">MMULT(H310:L310,TRANSPOSE(racar))</f>
        <v>-9.2013638395284422E-3</v>
      </c>
      <c r="W310" s="23">
        <f ca="1"/>
        <v>-1.4707352433017361E-2</v>
      </c>
      <c r="X310" s="23">
        <f ca="1"/>
        <v>5.3856764987914342E-3</v>
      </c>
      <c r="Y310" s="23">
        <f ca="1"/>
        <v>-5.1965815200074915E-3</v>
      </c>
      <c r="Z310" s="23">
        <f ca="1"/>
        <v>-1.0363760795397709E-2</v>
      </c>
      <c r="AA310" s="6">
        <f t="array" aca="1" ref="AA310" ca="1">SUMPRODUCT($V$9:$Z$9,V310:Z310)</f>
        <v>78923.979844885558</v>
      </c>
      <c r="AB310" s="6">
        <f t="shared" ca="1" si="21"/>
        <v>33639.732092343293</v>
      </c>
    </row>
    <row r="311" spans="1:28" ht="13.8">
      <c r="A311" s="4">
        <v>301</v>
      </c>
      <c r="B311" s="120">
        <v>0.47050754458161864</v>
      </c>
      <c r="C311" s="120">
        <v>0.21920000000000003</v>
      </c>
      <c r="D311" s="120">
        <v>3.7900874635568509E-2</v>
      </c>
      <c r="E311" s="120">
        <v>0.40646130728775354</v>
      </c>
      <c r="F311" s="120">
        <v>0.21347291761492945</v>
      </c>
      <c r="H311" s="142">
        <v>-7.3994088371711689E-2</v>
      </c>
      <c r="I311" s="142">
        <v>-0.77489788839638718</v>
      </c>
      <c r="J311" s="142">
        <v>-1.7755825439658399</v>
      </c>
      <c r="K311" s="142">
        <v>-0.23665736323184056</v>
      </c>
      <c r="L311" s="142">
        <v>-0.79442881419138744</v>
      </c>
      <c r="M311" s="141">
        <f t="array" ref="M311:Q311">MMULT(H311:L311,TRANSPOSE(chol))</f>
        <v>-4.3598702539877183E-4</v>
      </c>
      <c r="N311" s="141">
        <v>-4.6116624861826869E-3</v>
      </c>
      <c r="O311" s="141">
        <v>-1.174996418578427E-2</v>
      </c>
      <c r="P311" s="141">
        <v>-3.4794741325306433E-3</v>
      </c>
      <c r="Q311" s="141">
        <v>-7.6387503524598492E-3</v>
      </c>
      <c r="R311" s="6">
        <f t="shared" si="18"/>
        <v>19674.536996704246</v>
      </c>
      <c r="S311" s="6">
        <f t="shared" si="19"/>
        <v>26398.550386156687</v>
      </c>
      <c r="T311" s="6">
        <f t="shared" si="20"/>
        <v>-26398.550386156687</v>
      </c>
      <c r="V311" s="23">
        <f t="array" aca="1" ref="V311:Z311" ca="1">MMULT(H311:L311,TRANSPOSE(racar))</f>
        <v>-3.2887915607483819E-3</v>
      </c>
      <c r="W311" s="23">
        <f ca="1"/>
        <v>-6.2236743488587607E-3</v>
      </c>
      <c r="X311" s="23">
        <f ca="1"/>
        <v>-1.23910041022097E-2</v>
      </c>
      <c r="Y311" s="23">
        <f ca="1"/>
        <v>-3.4214886093568916E-3</v>
      </c>
      <c r="Z311" s="23">
        <f ca="1"/>
        <v>-7.377691089652463E-3</v>
      </c>
      <c r="AA311" s="6">
        <f t="array" aca="1" ref="AA311" ca="1">SUMPRODUCT($V$9:$Z$9,V311:Z311)</f>
        <v>12052.957125218469</v>
      </c>
      <c r="AB311" s="6">
        <f t="shared" ca="1" si="21"/>
        <v>25217.738157725391</v>
      </c>
    </row>
    <row r="312" spans="1:28" ht="13.8">
      <c r="A312" s="4">
        <v>302</v>
      </c>
      <c r="B312" s="120">
        <v>0.80384087791495185</v>
      </c>
      <c r="C312" s="120">
        <v>0.41920000000000002</v>
      </c>
      <c r="D312" s="120">
        <v>0.18075801749271136</v>
      </c>
      <c r="E312" s="120">
        <v>0.49737039819684448</v>
      </c>
      <c r="F312" s="120">
        <v>0.29039599453800641</v>
      </c>
      <c r="H312" s="142">
        <v>0.85542077923079485</v>
      </c>
      <c r="I312" s="142">
        <v>-0.20394049448291537</v>
      </c>
      <c r="J312" s="142">
        <v>-0.9124801105393564</v>
      </c>
      <c r="K312" s="142">
        <v>-6.5914819612156823E-3</v>
      </c>
      <c r="L312" s="142">
        <v>-0.55222823920409558</v>
      </c>
      <c r="M312" s="141">
        <f t="array" ref="M312:Q312">MMULT(H312:L312,TRANSPOSE(chol))</f>
        <v>5.040299424024194E-3</v>
      </c>
      <c r="N312" s="141">
        <v>8.4173700770763592E-4</v>
      </c>
      <c r="O312" s="141">
        <v>-4.7780235040035214E-3</v>
      </c>
      <c r="P312" s="141">
        <v>-2.3268498691584889E-4</v>
      </c>
      <c r="Q312" s="141">
        <v>-1.5678438681340256E-3</v>
      </c>
      <c r="R312" s="6">
        <f t="shared" si="18"/>
        <v>15033.021867298899</v>
      </c>
      <c r="S312" s="6">
        <f t="shared" si="19"/>
        <v>7620.0588186208679</v>
      </c>
      <c r="T312" s="6">
        <f t="shared" si="20"/>
        <v>-7620.0588186208679</v>
      </c>
      <c r="V312" s="23">
        <f t="array" aca="1" ref="V312:Z312" ca="1">MMULT(H312:L312,TRANSPOSE(racar))</f>
        <v>3.3664762947490162E-3</v>
      </c>
      <c r="W312" s="23">
        <f ca="1"/>
        <v>-1.1658031601250469E-3</v>
      </c>
      <c r="X312" s="23">
        <f ca="1"/>
        <v>-5.8741361709190205E-3</v>
      </c>
      <c r="Y312" s="23">
        <f ca="1"/>
        <v>-1.0168961425167083E-3</v>
      </c>
      <c r="Z312" s="23">
        <f ca="1"/>
        <v>-3.1900614682239515E-3</v>
      </c>
      <c r="AA312" s="6">
        <f t="array" aca="1" ref="AA312" ca="1">SUMPRODUCT($V$9:$Z$9,V312:Z312)</f>
        <v>20315.385248641891</v>
      </c>
      <c r="AB312" s="6">
        <f t="shared" ca="1" si="21"/>
        <v>13019.142007333125</v>
      </c>
    </row>
    <row r="313" spans="1:28" ht="13.8">
      <c r="A313" s="4">
        <v>303</v>
      </c>
      <c r="B313" s="120">
        <v>0.24828532235939643</v>
      </c>
      <c r="C313" s="120">
        <v>0.61920000000000008</v>
      </c>
      <c r="D313" s="120">
        <v>0.32361516034985421</v>
      </c>
      <c r="E313" s="120">
        <v>0.5882794891059353</v>
      </c>
      <c r="F313" s="120">
        <v>0.36731907146108334</v>
      </c>
      <c r="H313" s="142">
        <v>-0.67989547861276067</v>
      </c>
      <c r="I313" s="142">
        <v>0.3033803747925764</v>
      </c>
      <c r="J313" s="142">
        <v>-0.45761325245856282</v>
      </c>
      <c r="K313" s="142">
        <v>0.22312140201404956</v>
      </c>
      <c r="L313" s="142">
        <v>-0.33896228402430129</v>
      </c>
      <c r="M313" s="141">
        <f t="array" ref="M313:Q313">MMULT(H313:L313,TRANSPOSE(chol))</f>
        <v>-4.0060714825399055E-3</v>
      </c>
      <c r="N313" s="141">
        <v>1.4012681060759252E-4</v>
      </c>
      <c r="O313" s="141">
        <v>-3.7476057530082645E-3</v>
      </c>
      <c r="P313" s="141">
        <v>7.9103856233513894E-4</v>
      </c>
      <c r="Q313" s="141">
        <v>-3.3253536036969662E-3</v>
      </c>
      <c r="R313" s="6">
        <f t="shared" si="18"/>
        <v>-6013.4385765663137</v>
      </c>
      <c r="S313" s="6">
        <f t="shared" si="19"/>
        <v>22036.253986200103</v>
      </c>
      <c r="T313" s="6">
        <f t="shared" si="20"/>
        <v>-22036.253986200103</v>
      </c>
      <c r="V313" s="23">
        <f t="array" aca="1" ref="V313:Z313" ca="1">MMULT(H313:L313,TRANSPOSE(racar))</f>
        <v>-4.1568709264689927E-3</v>
      </c>
      <c r="W313" s="23">
        <f ca="1"/>
        <v>7.8210662535908252E-4</v>
      </c>
      <c r="X313" s="23">
        <f ca="1"/>
        <v>-3.4028344870722488E-3</v>
      </c>
      <c r="Y313" s="23">
        <f ca="1"/>
        <v>7.0759654053144405E-4</v>
      </c>
      <c r="Z313" s="23">
        <f ca="1"/>
        <v>-2.7434132629223784E-3</v>
      </c>
      <c r="AA313" s="6">
        <f t="array" aca="1" ref="AA313" ca="1">SUMPRODUCT($V$9:$Z$9,V313:Z313)</f>
        <v>-12741.04687791479</v>
      </c>
      <c r="AB313" s="6">
        <f t="shared" ca="1" si="21"/>
        <v>18431.360114799019</v>
      </c>
    </row>
    <row r="314" spans="1:28" ht="13.8">
      <c r="A314" s="4">
        <v>304</v>
      </c>
      <c r="B314" s="120">
        <v>0.58161865569272975</v>
      </c>
      <c r="C314" s="120">
        <v>0.81920000000000004</v>
      </c>
      <c r="D314" s="120">
        <v>0.46647230320699706</v>
      </c>
      <c r="E314" s="120">
        <v>0.67918858001502624</v>
      </c>
      <c r="F314" s="120">
        <v>0.44424214838416026</v>
      </c>
      <c r="H314" s="142">
        <v>0.20603613057148654</v>
      </c>
      <c r="I314" s="142">
        <v>0.91232054914707861</v>
      </c>
      <c r="J314" s="142">
        <v>-8.414064846124053E-2</v>
      </c>
      <c r="K314" s="142">
        <v>0.46543099819300648</v>
      </c>
      <c r="L314" s="142">
        <v>-0.14022237132255538</v>
      </c>
      <c r="M314" s="141">
        <f t="array" ref="M314:Q314">MMULT(H314:L314,TRANSPOSE(chol))</f>
        <v>1.2140034652670642E-3</v>
      </c>
      <c r="N314" s="141">
        <v>5.7088945937708224E-3</v>
      </c>
      <c r="O314" s="141">
        <v>3.6113372414175397E-5</v>
      </c>
      <c r="P314" s="141">
        <v>3.8360051145737714E-3</v>
      </c>
      <c r="Q314" s="141">
        <v>2.0517682585023084E-3</v>
      </c>
      <c r="R314" s="6">
        <f t="shared" si="18"/>
        <v>-17123.849271233878</v>
      </c>
      <c r="S314" s="6">
        <f t="shared" si="19"/>
        <v>6177.6268590869349</v>
      </c>
      <c r="T314" s="6">
        <f t="shared" si="20"/>
        <v>-6177.6268590869349</v>
      </c>
      <c r="V314" s="23">
        <f t="array" aca="1" ref="V314:Z314" ca="1">MMULT(H314:L314,TRANSPOSE(racar))</f>
        <v>1.9694750050899667E-3</v>
      </c>
      <c r="W314" s="23">
        <f ca="1"/>
        <v>5.8477849443229427E-3</v>
      </c>
      <c r="X314" s="23">
        <f ca="1"/>
        <v>-1.0225197769256038E-4</v>
      </c>
      <c r="Y314" s="23">
        <f ca="1"/>
        <v>2.9694090212499412E-3</v>
      </c>
      <c r="Z314" s="23">
        <f ca="1"/>
        <v>8.466672894337407E-4</v>
      </c>
      <c r="AA314" s="6">
        <f t="array" aca="1" ref="AA314" ca="1">SUMPRODUCT($V$9:$Z$9,V314:Z314)</f>
        <v>-11982.805718964732</v>
      </c>
      <c r="AB314" s="6">
        <f t="shared" ca="1" si="21"/>
        <v>8889.5927370130357</v>
      </c>
    </row>
    <row r="315" spans="1:28" ht="13.8">
      <c r="A315" s="4">
        <v>305</v>
      </c>
      <c r="B315" s="120">
        <v>0.91495198902606301</v>
      </c>
      <c r="C315" s="120">
        <v>5.9200000000000003E-2</v>
      </c>
      <c r="D315" s="120">
        <v>0.60932944606413997</v>
      </c>
      <c r="E315" s="120">
        <v>0.77009767092411718</v>
      </c>
      <c r="F315" s="120">
        <v>0.52116522530723719</v>
      </c>
      <c r="H315" s="142">
        <v>1.3718953379004819</v>
      </c>
      <c r="I315" s="142">
        <v>-1.5615247027016508</v>
      </c>
      <c r="J315" s="142">
        <v>0.27757176643418591</v>
      </c>
      <c r="K315" s="142">
        <v>0.73916854571100221</v>
      </c>
      <c r="L315" s="142">
        <v>5.307826458362163E-2</v>
      </c>
      <c r="M315" s="141">
        <f t="array" ref="M315:Q315">MMULT(H315:L315,TRANSPOSE(chol))</f>
        <v>8.0834642427778276E-3</v>
      </c>
      <c r="N315" s="141">
        <v>-5.7197279313613049E-3</v>
      </c>
      <c r="O315" s="141">
        <v>3.1046834529648531E-3</v>
      </c>
      <c r="P315" s="141">
        <v>2.4700387823270694E-3</v>
      </c>
      <c r="Q315" s="141">
        <v>3.5389734958196162E-3</v>
      </c>
      <c r="R315" s="6">
        <f t="shared" si="18"/>
        <v>65203.375664488529</v>
      </c>
      <c r="S315" s="6">
        <f t="shared" si="19"/>
        <v>-8306.464970299161</v>
      </c>
      <c r="T315" s="6">
        <f t="shared" si="20"/>
        <v>8306.464970299161</v>
      </c>
      <c r="V315" s="23">
        <f t="array" aca="1" ref="V315:Z315" ca="1">MMULT(H315:L315,TRANSPOSE(racar))</f>
        <v>6.424503508005221E-3</v>
      </c>
      <c r="W315" s="23">
        <f ca="1"/>
        <v>-7.0906861827291223E-3</v>
      </c>
      <c r="X315" s="23">
        <f ca="1"/>
        <v>2.4304594377662584E-3</v>
      </c>
      <c r="Y315" s="23">
        <f ca="1"/>
        <v>2.8775730375661382E-3</v>
      </c>
      <c r="Z315" s="23">
        <f ca="1"/>
        <v>1.4805650523043515E-3</v>
      </c>
      <c r="AA315" s="6">
        <f t="array" aca="1" ref="AA315" ca="1">SUMPRODUCT($V$9:$Z$9,V315:Z315)</f>
        <v>76200.559749196225</v>
      </c>
      <c r="AB315" s="6">
        <f t="shared" ca="1" si="21"/>
        <v>4958.525912410767</v>
      </c>
    </row>
    <row r="316" spans="1:28" ht="13.8">
      <c r="A316" s="4">
        <v>306</v>
      </c>
      <c r="B316" s="120">
        <v>6.3100137174211243E-2</v>
      </c>
      <c r="C316" s="120">
        <v>0.25919999999999999</v>
      </c>
      <c r="D316" s="120">
        <v>0.75218658892128276</v>
      </c>
      <c r="E316" s="120">
        <v>0.86100676183320812</v>
      </c>
      <c r="F316" s="120">
        <v>0.59808830223031417</v>
      </c>
      <c r="H316" s="142">
        <v>-1.5292588992296769</v>
      </c>
      <c r="I316" s="142">
        <v>-0.64581372238177548</v>
      </c>
      <c r="J316" s="142">
        <v>0.68138672229970954</v>
      </c>
      <c r="K316" s="142">
        <v>1.0848536567187395</v>
      </c>
      <c r="L316" s="142">
        <v>0.24840198804639174</v>
      </c>
      <c r="M316" s="141">
        <f t="array" ref="M316:Q316">MMULT(H316:L316,TRANSPOSE(chol))</f>
        <v>-9.0106798152627E-3</v>
      </c>
      <c r="N316" s="141">
        <v>-7.2913554435099382E-3</v>
      </c>
      <c r="O316" s="141">
        <v>2.1128698778881592E-3</v>
      </c>
      <c r="P316" s="141">
        <v>3.6299573081362037E-3</v>
      </c>
      <c r="Q316" s="141">
        <v>-1.5199074985462982E-3</v>
      </c>
      <c r="R316" s="6">
        <f t="shared" si="18"/>
        <v>25732.554016969247</v>
      </c>
      <c r="S316" s="6">
        <f t="shared" si="19"/>
        <v>25018.528088973551</v>
      </c>
      <c r="T316" s="6">
        <f t="shared" si="20"/>
        <v>-25018.528088973551</v>
      </c>
      <c r="V316" s="23">
        <f t="array" aca="1" ref="V316:Z316" ca="1">MMULT(H316:L316,TRANSPOSE(racar))</f>
        <v>-8.3752768825491233E-3</v>
      </c>
      <c r="W316" s="23">
        <f ca="1"/>
        <v>-4.0877275066891015E-3</v>
      </c>
      <c r="X316" s="23">
        <f ca="1"/>
        <v>3.9611656257825057E-3</v>
      </c>
      <c r="Y316" s="23">
        <f ca="1"/>
        <v>5.2456162205480918E-3</v>
      </c>
      <c r="Z316" s="23">
        <f ca="1"/>
        <v>5.6803997419972371E-4</v>
      </c>
      <c r="AA316" s="6">
        <f t="array" aca="1" ref="AA316" ca="1">SUMPRODUCT($V$9:$Z$9,V316:Z316)</f>
        <v>12643.863623281844</v>
      </c>
      <c r="AB316" s="6">
        <f t="shared" ca="1" si="21"/>
        <v>20842.049100996192</v>
      </c>
    </row>
    <row r="317" spans="1:28" ht="13.8">
      <c r="A317" s="4">
        <v>307</v>
      </c>
      <c r="B317" s="120">
        <v>0.39643347050754457</v>
      </c>
      <c r="C317" s="120">
        <v>0.4592</v>
      </c>
      <c r="D317" s="120">
        <v>0.89504373177842567</v>
      </c>
      <c r="E317" s="120">
        <v>0.95191585274229906</v>
      </c>
      <c r="F317" s="120">
        <v>0.67501137915339104</v>
      </c>
      <c r="H317" s="142">
        <v>-0.26258956863331373</v>
      </c>
      <c r="I317" s="142">
        <v>-0.10244936772754465</v>
      </c>
      <c r="J317" s="142">
        <v>1.2538059763285316</v>
      </c>
      <c r="K317" s="142">
        <v>1.6637205154251284</v>
      </c>
      <c r="L317" s="142">
        <v>0.45379380665926938</v>
      </c>
      <c r="M317" s="141">
        <f t="array" ref="M317:Q317">MMULT(H317:L317,TRANSPOSE(chol))</f>
        <v>-1.5472269129671922E-3</v>
      </c>
      <c r="N317" s="141">
        <v>-1.2036452427996599E-3</v>
      </c>
      <c r="O317" s="141">
        <v>7.6617082675933673E-3</v>
      </c>
      <c r="P317" s="141">
        <v>8.6555506232857318E-3</v>
      </c>
      <c r="Q317" s="141">
        <v>5.7101759811220756E-3</v>
      </c>
      <c r="R317" s="6">
        <f t="shared" si="18"/>
        <v>25295.824906973365</v>
      </c>
      <c r="S317" s="6">
        <f t="shared" si="19"/>
        <v>7953.9951568475153</v>
      </c>
      <c r="T317" s="6">
        <f t="shared" si="20"/>
        <v>-7953.9951568475153</v>
      </c>
      <c r="V317" s="23">
        <f t="array" aca="1" ref="V317:Z317" ca="1">MMULT(H317:L317,TRANSPOSE(racar))</f>
        <v>4.0929113927104608E-7</v>
      </c>
      <c r="W317" s="23">
        <f ca="1"/>
        <v>1.3290642374147999E-3</v>
      </c>
      <c r="X317" s="23">
        <f ca="1"/>
        <v>8.8722644799886594E-3</v>
      </c>
      <c r="Y317" s="23">
        <f ca="1"/>
        <v>9.3146974384045213E-3</v>
      </c>
      <c r="Z317" s="23">
        <f ca="1"/>
        <v>5.1449586834986794E-3</v>
      </c>
      <c r="AA317" s="6">
        <f t="array" aca="1" ref="AA317" ca="1">SUMPRODUCT($V$9:$Z$9,V317:Z317)</f>
        <v>28589.027527340215</v>
      </c>
      <c r="AB317" s="6">
        <f t="shared" ca="1" si="21"/>
        <v>14098.977765454423</v>
      </c>
    </row>
    <row r="318" spans="1:28" ht="13.8">
      <c r="A318" s="4">
        <v>308</v>
      </c>
      <c r="B318" s="120">
        <v>0.72976680384087789</v>
      </c>
      <c r="C318" s="120">
        <v>0.65920000000000012</v>
      </c>
      <c r="D318" s="120">
        <v>5.8309037900874633E-2</v>
      </c>
      <c r="E318" s="120">
        <v>5.1089406461307288E-2</v>
      </c>
      <c r="F318" s="120">
        <v>0.75193445607646792</v>
      </c>
      <c r="H318" s="142">
        <v>0.61210786790146587</v>
      </c>
      <c r="I318" s="142">
        <v>0.41028076567395083</v>
      </c>
      <c r="J318" s="142">
        <v>-1.5691281754257669</v>
      </c>
      <c r="K318" s="142">
        <v>-1.6343812968961393</v>
      </c>
      <c r="L318" s="142">
        <v>0.68058979204819781</v>
      </c>
      <c r="M318" s="141">
        <f t="array" ref="M318:Q318">MMULT(H318:L318,TRANSPOSE(chol))</f>
        <v>3.6066541857899372E-3</v>
      </c>
      <c r="N318" s="141">
        <v>3.7877365451791131E-3</v>
      </c>
      <c r="O318" s="141">
        <v>-9.1161387080252454E-3</v>
      </c>
      <c r="P318" s="141">
        <v>-7.9516397281535235E-3</v>
      </c>
      <c r="Q318" s="141">
        <v>1.7027917010185118E-3</v>
      </c>
      <c r="R318" s="6">
        <f t="shared" si="18"/>
        <v>-70278.489086471833</v>
      </c>
      <c r="S318" s="6">
        <f t="shared" si="19"/>
        <v>-45794.694900599447</v>
      </c>
      <c r="T318" s="6">
        <f t="shared" si="20"/>
        <v>45794.694900599447</v>
      </c>
      <c r="V318" s="23">
        <f t="array" aca="1" ref="V318:Z318" ca="1">MMULT(H318:L318,TRANSPOSE(racar))</f>
        <v>3.6008068037764237E-3</v>
      </c>
      <c r="W318" s="23">
        <f ca="1"/>
        <v>2.0239398896715376E-3</v>
      </c>
      <c r="X318" s="23">
        <f ca="1"/>
        <v>-9.8856089705886864E-3</v>
      </c>
      <c r="Y318" s="23">
        <f ca="1"/>
        <v>-7.6578938429191657E-3</v>
      </c>
      <c r="Z318" s="23">
        <f ca="1"/>
        <v>2.6218411910930127E-3</v>
      </c>
      <c r="AA318" s="6">
        <f t="array" aca="1" ref="AA318" ca="1">SUMPRODUCT($V$9:$Z$9,V318:Z318)</f>
        <v>-66947.758435862503</v>
      </c>
      <c r="AB318" s="6">
        <f t="shared" ca="1" si="21"/>
        <v>-49541.91142228114</v>
      </c>
    </row>
    <row r="319" spans="1:28" ht="13.8">
      <c r="A319" s="4">
        <v>309</v>
      </c>
      <c r="B319" s="120">
        <v>0.17421124828532236</v>
      </c>
      <c r="C319" s="120">
        <v>0.85920000000000007</v>
      </c>
      <c r="D319" s="120">
        <v>0.20116618075801748</v>
      </c>
      <c r="E319" s="120">
        <v>0.14199849737039821</v>
      </c>
      <c r="F319" s="120">
        <v>0.8288575329995449</v>
      </c>
      <c r="H319" s="142">
        <v>-0.93765352174704075</v>
      </c>
      <c r="I319" s="142">
        <v>1.0767320268627698</v>
      </c>
      <c r="J319" s="142">
        <v>-0.83746300844089827</v>
      </c>
      <c r="K319" s="142">
        <v>-1.0713835757294454</v>
      </c>
      <c r="L319" s="142">
        <v>0.94966020987336619</v>
      </c>
      <c r="M319" s="141">
        <f t="array" ref="M319:Q319">MMULT(H319:L319,TRANSPOSE(chol))</f>
        <v>-5.5248301424774765E-3</v>
      </c>
      <c r="N319" s="141">
        <v>3.9635256163187572E-3</v>
      </c>
      <c r="O319" s="141">
        <v>-6.2761763475797658E-3</v>
      </c>
      <c r="P319" s="141">
        <v>-4.8715384506328929E-3</v>
      </c>
      <c r="Q319" s="141">
        <v>1.3088455100284655E-3</v>
      </c>
      <c r="R319" s="6">
        <f t="shared" si="18"/>
        <v>-89984.391288841565</v>
      </c>
      <c r="S319" s="6">
        <f t="shared" si="19"/>
        <v>-29527.26572094702</v>
      </c>
      <c r="T319" s="6">
        <f t="shared" si="20"/>
        <v>29527.26572094702</v>
      </c>
      <c r="V319" s="23">
        <f t="array" aca="1" ref="V319:Z319" ca="1">MMULT(H319:L319,TRANSPOSE(racar))</f>
        <v>-3.5512109443562021E-3</v>
      </c>
      <c r="W319" s="23">
        <f ca="1"/>
        <v>5.3148182818337011E-3</v>
      </c>
      <c r="X319" s="23">
        <f ca="1"/>
        <v>-5.422855106739205E-3</v>
      </c>
      <c r="Y319" s="23">
        <f ca="1"/>
        <v>-3.9427870235486462E-3</v>
      </c>
      <c r="Z319" s="23">
        <f ca="1"/>
        <v>4.1378049770617598E-3</v>
      </c>
      <c r="AA319" s="6">
        <f t="array" aca="1" ref="AA319" ca="1">SUMPRODUCT($V$9:$Z$9,V319:Z319)</f>
        <v>-97167.401157567219</v>
      </c>
      <c r="AB319" s="6">
        <f t="shared" ca="1" si="21"/>
        <v>-40949.387442024658</v>
      </c>
    </row>
    <row r="320" spans="1:28" ht="13.8">
      <c r="A320" s="4">
        <v>310</v>
      </c>
      <c r="B320" s="120">
        <v>0.50754458161865568</v>
      </c>
      <c r="C320" s="120">
        <v>9.9199999999999997E-2</v>
      </c>
      <c r="D320" s="120">
        <v>0.3440233236151603</v>
      </c>
      <c r="E320" s="120">
        <v>0.23290758827948913</v>
      </c>
      <c r="F320" s="120">
        <v>0.90578060992262188</v>
      </c>
      <c r="H320" s="142">
        <v>1.8912589006552152E-2</v>
      </c>
      <c r="I320" s="142">
        <v>-1.2861233964303673</v>
      </c>
      <c r="J320" s="142">
        <v>-0.40150732365730601</v>
      </c>
      <c r="K320" s="142">
        <v>-0.72930489844662227</v>
      </c>
      <c r="L320" s="142">
        <v>1.3152116521763917</v>
      </c>
      <c r="M320" s="141">
        <f t="array" ref="M320:Q320">MMULT(H320:L320,TRANSPOSE(chol))</f>
        <v>1.114365161461809E-4</v>
      </c>
      <c r="N320" s="141">
        <v>-7.3211674913788907E-3</v>
      </c>
      <c r="O320" s="141">
        <v>-2.9748408715035935E-3</v>
      </c>
      <c r="P320" s="141">
        <v>-5.8417678214003378E-3</v>
      </c>
      <c r="Q320" s="141">
        <v>3.4738473968952657E-3</v>
      </c>
      <c r="R320" s="6">
        <f t="shared" si="18"/>
        <v>-15430.192072463429</v>
      </c>
      <c r="S320" s="6">
        <f t="shared" si="19"/>
        <v>-45955.889690351876</v>
      </c>
      <c r="T320" s="6">
        <f t="shared" si="20"/>
        <v>45955.889690351876</v>
      </c>
      <c r="V320" s="23">
        <f t="array" aca="1" ref="V320:Z320" ca="1">MMULT(H320:L320,TRANSPOSE(racar))</f>
        <v>1.2270004525370237E-4</v>
      </c>
      <c r="W320" s="23">
        <f ca="1"/>
        <v>-6.9215126513464727E-3</v>
      </c>
      <c r="X320" s="23">
        <f ca="1"/>
        <v>-2.3546627534474307E-3</v>
      </c>
      <c r="Y320" s="23">
        <f ca="1"/>
        <v>-3.4073024775759563E-3</v>
      </c>
      <c r="Z320" s="23">
        <f ca="1"/>
        <v>5.8309467639983195E-3</v>
      </c>
      <c r="AA320" s="6">
        <f t="array" aca="1" ref="AA320" ca="1">SUMPRODUCT($V$9:$Z$9,V320:Z320)</f>
        <v>-17844.497409631003</v>
      </c>
      <c r="AB320" s="6">
        <f t="shared" ca="1" si="21"/>
        <v>-47878.74737036664</v>
      </c>
    </row>
    <row r="321" spans="1:28" ht="13.8">
      <c r="A321" s="4">
        <v>311</v>
      </c>
      <c r="B321" s="120">
        <v>0.84087791495198883</v>
      </c>
      <c r="C321" s="120">
        <v>0.29920000000000002</v>
      </c>
      <c r="D321" s="120">
        <v>0.48688046647230315</v>
      </c>
      <c r="E321" s="120">
        <v>0.32381667918857998</v>
      </c>
      <c r="F321" s="120">
        <v>0.98270368684569875</v>
      </c>
      <c r="H321" s="142">
        <v>0.99807256989978099</v>
      </c>
      <c r="I321" s="142">
        <v>-0.52670278689198502</v>
      </c>
      <c r="J321" s="142">
        <v>-3.2891723464837243E-2</v>
      </c>
      <c r="K321" s="142">
        <v>-0.45705243353576219</v>
      </c>
      <c r="L321" s="142">
        <v>2.1130951314575781</v>
      </c>
      <c r="M321" s="141">
        <f t="array" ref="M321:Q321">MMULT(H321:L321,TRANSPOSE(chol))</f>
        <v>5.8808304887376928E-3</v>
      </c>
      <c r="N321" s="141">
        <v>-6.7157367916165743E-4</v>
      </c>
      <c r="O321" s="141">
        <v>9.5206799134582847E-4</v>
      </c>
      <c r="P321" s="141">
        <v>-2.3464667928001057E-3</v>
      </c>
      <c r="Q321" s="141">
        <v>1.2643160090994527E-2</v>
      </c>
      <c r="R321" s="6">
        <f t="shared" si="18"/>
        <v>-48105.897882254874</v>
      </c>
      <c r="S321" s="6">
        <f t="shared" si="19"/>
        <v>-80759.69898866622</v>
      </c>
      <c r="T321" s="6">
        <f t="shared" si="20"/>
        <v>80759.69898866622</v>
      </c>
      <c r="V321" s="23">
        <f t="array" aca="1" ref="V321:Z321" ca="1">MMULT(H321:L321,TRANSPOSE(racar))</f>
        <v>7.7166692978577062E-3</v>
      </c>
      <c r="W321" s="23">
        <f ca="1"/>
        <v>-1.9599364695962584E-4</v>
      </c>
      <c r="X321" s="23">
        <f ca="1"/>
        <v>1.4119534494424933E-3</v>
      </c>
      <c r="Y321" s="23">
        <f ca="1"/>
        <v>-1.6433416896616477E-4</v>
      </c>
      <c r="Z321" s="23">
        <f ca="1"/>
        <v>1.3513565876278964E-2</v>
      </c>
      <c r="AA321" s="6">
        <f t="array" aca="1" ref="AA321" ca="1">SUMPRODUCT($V$9:$Z$9,V321:Z321)</f>
        <v>-35840.590645490403</v>
      </c>
      <c r="AB321" s="6">
        <f t="shared" ca="1" si="21"/>
        <v>-75601.831084148071</v>
      </c>
    </row>
    <row r="322" spans="1:28" ht="13.8">
      <c r="A322" s="4">
        <v>312</v>
      </c>
      <c r="B322" s="120">
        <v>0.28532235939643347</v>
      </c>
      <c r="C322" s="120">
        <v>0.49920000000000003</v>
      </c>
      <c r="D322" s="120">
        <v>0.62973760932944611</v>
      </c>
      <c r="E322" s="120">
        <v>0.41472577009767092</v>
      </c>
      <c r="F322" s="120">
        <v>6.5543923532089224E-2</v>
      </c>
      <c r="H322" s="142">
        <v>-0.5671022434286499</v>
      </c>
      <c r="I322" s="142">
        <v>-2.005303963673326E-3</v>
      </c>
      <c r="J322" s="142">
        <v>0.33115847896570294</v>
      </c>
      <c r="K322" s="142">
        <v>-0.21540504088400372</v>
      </c>
      <c r="L322" s="142">
        <v>-1.5098259287451734</v>
      </c>
      <c r="M322" s="141">
        <f t="array" ref="M322:Q322">MMULT(H322:L322,TRANSPOSE(chol))</f>
        <v>-3.3414726182902994E-3</v>
      </c>
      <c r="N322" s="141">
        <v>-1.3438171821846408E-3</v>
      </c>
      <c r="O322" s="141">
        <v>1.3653506513242966E-3</v>
      </c>
      <c r="P322" s="141">
        <v>-1.3127487845278425E-3</v>
      </c>
      <c r="Q322" s="141">
        <v>-9.9460539622427731E-3</v>
      </c>
      <c r="R322" s="6">
        <f t="shared" si="18"/>
        <v>43845.703305646544</v>
      </c>
      <c r="S322" s="6">
        <f t="shared" si="19"/>
        <v>49086.98331131236</v>
      </c>
      <c r="T322" s="6">
        <f t="shared" si="20"/>
        <v>-49086.98331131236</v>
      </c>
      <c r="V322" s="23">
        <f t="array" aca="1" ref="V322:Z322" ca="1">MMULT(H322:L322,TRANSPOSE(racar))</f>
        <v>-5.0181912401477072E-3</v>
      </c>
      <c r="W322" s="23">
        <f ca="1"/>
        <v>-2.3180917883458682E-3</v>
      </c>
      <c r="X322" s="23">
        <f ca="1"/>
        <v>7.663696053659538E-4</v>
      </c>
      <c r="Y322" s="23">
        <f ca="1"/>
        <v>-2.8156201327187635E-3</v>
      </c>
      <c r="Z322" s="23">
        <f ca="1"/>
        <v>-1.0292961116162272E-2</v>
      </c>
      <c r="AA322" s="6">
        <f t="array" aca="1" ref="AA322" ca="1">SUMPRODUCT($V$9:$Z$9,V322:Z322)</f>
        <v>34713.337992495988</v>
      </c>
      <c r="AB322" s="6">
        <f t="shared" ca="1" si="21"/>
        <v>44135.790533738109</v>
      </c>
    </row>
    <row r="323" spans="1:28" ht="13.8">
      <c r="A323" s="4">
        <v>313</v>
      </c>
      <c r="B323" s="120">
        <v>0.61865569272976673</v>
      </c>
      <c r="C323" s="120">
        <v>0.69920000000000004</v>
      </c>
      <c r="D323" s="120">
        <v>0.77259475218658891</v>
      </c>
      <c r="E323" s="120">
        <v>0.50563486100676192</v>
      </c>
      <c r="F323" s="120">
        <v>0.14246700045516614</v>
      </c>
      <c r="H323" s="142">
        <v>0.30195205230188843</v>
      </c>
      <c r="I323" s="142">
        <v>0.52210101474364701</v>
      </c>
      <c r="J323" s="142">
        <v>0.74741930546317015</v>
      </c>
      <c r="K323" s="142">
        <v>1.4124971599309604E-2</v>
      </c>
      <c r="L323" s="142">
        <v>-1.0693011315483345</v>
      </c>
      <c r="M323" s="141">
        <f t="array" ref="M323:Q323">MMULT(H323:L323,TRANSPOSE(chol))</f>
        <v>1.7791580380694856E-3</v>
      </c>
      <c r="N323" s="141">
        <v>3.6994579423826612E-3</v>
      </c>
      <c r="O323" s="141">
        <v>5.3731706697953338E-3</v>
      </c>
      <c r="P323" s="141">
        <v>1.549575377530894E-3</v>
      </c>
      <c r="Q323" s="141">
        <v>-3.4308673630923728E-3</v>
      </c>
      <c r="R323" s="6">
        <f t="shared" si="18"/>
        <v>28341.879925867855</v>
      </c>
      <c r="S323" s="6">
        <f t="shared" si="19"/>
        <v>26089.497032960633</v>
      </c>
      <c r="T323" s="6">
        <f t="shared" si="20"/>
        <v>-26089.497032960633</v>
      </c>
      <c r="V323" s="23">
        <f t="array" aca="1" ref="V323:Z323" ca="1">MMULT(H323:L323,TRANSPOSE(racar))</f>
        <v>1.261576066166836E-3</v>
      </c>
      <c r="W323" s="23">
        <f ca="1"/>
        <v>2.4872234104529583E-3</v>
      </c>
      <c r="X323" s="23">
        <f ca="1"/>
        <v>4.4661090998066371E-3</v>
      </c>
      <c r="Y323" s="23">
        <f ca="1"/>
        <v>-3.9842607889780865E-4</v>
      </c>
      <c r="Z323" s="23">
        <f ca="1"/>
        <v>-5.278350209716981E-3</v>
      </c>
      <c r="AA323" s="6">
        <f t="array" aca="1" ref="AA323" ca="1">SUMPRODUCT($V$9:$Z$9,V323:Z323)</f>
        <v>31271.037733468125</v>
      </c>
      <c r="AB323" s="6">
        <f t="shared" ca="1" si="21"/>
        <v>27414.253007690189</v>
      </c>
    </row>
    <row r="324" spans="1:28" ht="13.8">
      <c r="A324" s="4">
        <v>314</v>
      </c>
      <c r="B324" s="120">
        <v>0.95198902606309999</v>
      </c>
      <c r="C324" s="120">
        <v>0.8992</v>
      </c>
      <c r="D324" s="120">
        <v>0.91545189504373181</v>
      </c>
      <c r="E324" s="120">
        <v>0.59654395191585274</v>
      </c>
      <c r="F324" s="120">
        <v>0.21939007737824306</v>
      </c>
      <c r="H324" s="142">
        <v>1.6644529409753075</v>
      </c>
      <c r="I324" s="142">
        <v>1.2770063653690518</v>
      </c>
      <c r="J324" s="142">
        <v>1.3751136605012557</v>
      </c>
      <c r="K324" s="142">
        <v>0.24441155156808389</v>
      </c>
      <c r="L324" s="142">
        <v>-0.77425475380392617</v>
      </c>
      <c r="M324" s="141">
        <f t="array" ref="M324:Q324">MMULT(H324:L324,TRANSPOSE(chol))</f>
        <v>9.8072684267233017E-3</v>
      </c>
      <c r="N324" s="141">
        <v>1.1223802496289105E-2</v>
      </c>
      <c r="O324" s="141">
        <v>1.1474713089455291E-2</v>
      </c>
      <c r="P324" s="141">
        <v>5.2744538274104944E-3</v>
      </c>
      <c r="Q324" s="141">
        <v>4.279967418470549E-3</v>
      </c>
      <c r="R324" s="6">
        <f t="shared" si="18"/>
        <v>15919.554866202408</v>
      </c>
      <c r="S324" s="6">
        <f t="shared" si="19"/>
        <v>413.91963858657255</v>
      </c>
      <c r="T324" s="6">
        <f t="shared" si="20"/>
        <v>-413.91963858657255</v>
      </c>
      <c r="V324" s="23">
        <f t="array" aca="1" ref="V324:Z324" ca="1">MMULT(H324:L324,TRANSPOSE(racar))</f>
        <v>1.0482751468963264E-2</v>
      </c>
      <c r="W324" s="23">
        <f ca="1"/>
        <v>9.0844194659564885E-3</v>
      </c>
      <c r="X324" s="23">
        <f ca="1"/>
        <v>9.7791063673858206E-3</v>
      </c>
      <c r="Y324" s="23">
        <f ca="1"/>
        <v>2.2123858978260547E-3</v>
      </c>
      <c r="Z324" s="23">
        <f ca="1"/>
        <v>-1.4797874620882303E-4</v>
      </c>
      <c r="AA324" s="6">
        <f t="array" aca="1" ref="AA324" ca="1">SUMPRODUCT($V$9:$Z$9,V324:Z324)</f>
        <v>36334.064386365375</v>
      </c>
      <c r="AB324" s="6">
        <f t="shared" ca="1" si="21"/>
        <v>10936.949849482173</v>
      </c>
    </row>
    <row r="325" spans="1:28" ht="13.8">
      <c r="A325" s="4">
        <v>315</v>
      </c>
      <c r="B325" s="120">
        <v>0.10013717421124828</v>
      </c>
      <c r="C325" s="120">
        <v>0.13920000000000002</v>
      </c>
      <c r="D325" s="120">
        <v>7.871720116618075E-2</v>
      </c>
      <c r="E325" s="120">
        <v>0.68745304282494357</v>
      </c>
      <c r="F325" s="120">
        <v>0.29631315430131999</v>
      </c>
      <c r="H325" s="142">
        <v>-1.2807703298134279</v>
      </c>
      <c r="I325" s="142">
        <v>-1.0839206113543787</v>
      </c>
      <c r="J325" s="142">
        <v>-1.4137531207606306</v>
      </c>
      <c r="K325" s="142">
        <v>0.48864377713138119</v>
      </c>
      <c r="L325" s="142">
        <v>-0.53503405520272451</v>
      </c>
      <c r="M325" s="141">
        <f t="array" ref="M325:Q325">MMULT(H325:L325,TRANSPOSE(chol))</f>
        <v>-7.5465386303460317E-3</v>
      </c>
      <c r="N325" s="141">
        <v>-9.2165923502157757E-3</v>
      </c>
      <c r="O325" s="141">
        <v>-1.1145378708183421E-2</v>
      </c>
      <c r="P325" s="141">
        <v>-1.0584895079469936E-3</v>
      </c>
      <c r="Q325" s="141">
        <v>-8.5823794974723318E-3</v>
      </c>
      <c r="R325" s="6">
        <f t="shared" si="18"/>
        <v>28166.064917741296</v>
      </c>
      <c r="S325" s="6">
        <f t="shared" si="19"/>
        <v>42696.458843270419</v>
      </c>
      <c r="T325" s="6">
        <f t="shared" si="20"/>
        <v>-42696.458843270419</v>
      </c>
      <c r="V325" s="23">
        <f t="array" aca="1" ref="V325:Z325" ca="1">MMULT(H325:L325,TRANSPOSE(racar))</f>
        <v>-9.7249613333153396E-3</v>
      </c>
      <c r="W325" s="23">
        <f ca="1"/>
        <v>-8.3464560670688283E-3</v>
      </c>
      <c r="X325" s="23">
        <f ca="1"/>
        <v>-1.0357485034962534E-2</v>
      </c>
      <c r="Y325" s="23">
        <f ca="1"/>
        <v>2.2721057082938261E-4</v>
      </c>
      <c r="Z325" s="23">
        <f ca="1"/>
        <v>-6.5800278685790763E-3</v>
      </c>
      <c r="AA325" s="6">
        <f t="array" aca="1" ref="AA325" ca="1">SUMPRODUCT($V$9:$Z$9,V325:Z325)</f>
        <v>10436.449844510225</v>
      </c>
      <c r="AB325" s="6">
        <f t="shared" ca="1" si="21"/>
        <v>37485.174824031768</v>
      </c>
    </row>
    <row r="326" spans="1:28" ht="13.8">
      <c r="A326" s="4">
        <v>316</v>
      </c>
      <c r="B326" s="120">
        <v>0.43347050754458161</v>
      </c>
      <c r="C326" s="120">
        <v>0.3392</v>
      </c>
      <c r="D326" s="120">
        <v>0.2215743440233236</v>
      </c>
      <c r="E326" s="120">
        <v>0.77836213373403462</v>
      </c>
      <c r="F326" s="120">
        <v>0.37323623122439692</v>
      </c>
      <c r="H326" s="142">
        <v>-0.1675452897039082</v>
      </c>
      <c r="I326" s="142">
        <v>-0.41464745942415004</v>
      </c>
      <c r="J326" s="142">
        <v>-0.76688702610590243</v>
      </c>
      <c r="K326" s="142">
        <v>0.7666733834904752</v>
      </c>
      <c r="L326" s="142">
        <v>-0.3232941784001172</v>
      </c>
      <c r="M326" s="141">
        <f t="array" ref="M326:Q326">MMULT(H326:L326,TRANSPOSE(chol))</f>
        <v>-9.8720822277890041E-4</v>
      </c>
      <c r="N326" s="141">
        <v>-2.768302634114748E-3</v>
      </c>
      <c r="O326" s="141">
        <v>-5.2827724038364728E-3</v>
      </c>
      <c r="P326" s="141">
        <v>2.5921937056957423E-3</v>
      </c>
      <c r="Q326" s="141">
        <v>-2.0780409524926271E-3</v>
      </c>
      <c r="R326" s="6">
        <f t="shared" si="18"/>
        <v>20237.268308267259</v>
      </c>
      <c r="S326" s="6">
        <f t="shared" si="19"/>
        <v>23364.249507296921</v>
      </c>
      <c r="T326" s="6">
        <f t="shared" si="20"/>
        <v>-23364.249507296921</v>
      </c>
      <c r="V326" s="23">
        <f t="array" aca="1" ref="V326:Z326" ca="1">MMULT(H326:L326,TRANSPOSE(racar))</f>
        <v>-2.0840533578592082E-3</v>
      </c>
      <c r="W326" s="23">
        <f ca="1"/>
        <v>-2.5644490018130492E-3</v>
      </c>
      <c r="X326" s="23">
        <f ca="1"/>
        <v>-5.118423166152992E-3</v>
      </c>
      <c r="Y326" s="23">
        <f ca="1"/>
        <v>2.8764195987681434E-3</v>
      </c>
      <c r="Z326" s="23">
        <f ca="1"/>
        <v>-2.3253212653941689E-3</v>
      </c>
      <c r="AA326" s="6">
        <f t="array" aca="1" ref="AA326" ca="1">SUMPRODUCT($V$9:$Z$9,V326:Z326)</f>
        <v>17235.871269431867</v>
      </c>
      <c r="AB326" s="6">
        <f t="shared" ca="1" si="21"/>
        <v>26033.684994780877</v>
      </c>
    </row>
    <row r="327" spans="1:28" ht="13.8">
      <c r="A327" s="4">
        <v>317</v>
      </c>
      <c r="B327" s="120">
        <v>0.76680384087791487</v>
      </c>
      <c r="C327" s="120">
        <v>0.53920000000000001</v>
      </c>
      <c r="D327" s="120">
        <v>0.36443148688046645</v>
      </c>
      <c r="E327" s="120">
        <v>0.86927122464312545</v>
      </c>
      <c r="F327" s="120">
        <v>0.45015930814747385</v>
      </c>
      <c r="H327" s="142">
        <v>0.72836151004067906</v>
      </c>
      <c r="I327" s="142">
        <v>9.8418481258727306E-2</v>
      </c>
      <c r="J327" s="142">
        <v>-0.34663842626829383</v>
      </c>
      <c r="K327" s="142">
        <v>1.1229527774850128</v>
      </c>
      <c r="L327" s="142">
        <v>-0.12525886540056466</v>
      </c>
      <c r="M327" s="141">
        <f t="array" ref="M327:Q327">MMULT(H327:L327,TRANSPOSE(chol))</f>
        <v>4.2916424158419208E-3</v>
      </c>
      <c r="N327" s="141">
        <v>2.2748309508690435E-3</v>
      </c>
      <c r="O327" s="141">
        <v>-1.2170339697960128E-3</v>
      </c>
      <c r="P327" s="141">
        <v>6.0908067952539485E-3</v>
      </c>
      <c r="Q327" s="141">
        <v>3.431247782082278E-3</v>
      </c>
      <c r="R327" s="6">
        <f t="shared" si="18"/>
        <v>14079.68501205786</v>
      </c>
      <c r="S327" s="6">
        <f t="shared" si="19"/>
        <v>8848.1027599613662</v>
      </c>
      <c r="T327" s="6">
        <f t="shared" si="20"/>
        <v>-8848.1027599613662</v>
      </c>
      <c r="V327" s="23">
        <f t="array" aca="1" ref="V327:Z327" ca="1">MMULT(H327:L327,TRANSPOSE(racar))</f>
        <v>4.0430526875098799E-3</v>
      </c>
      <c r="W327" s="23">
        <f ca="1"/>
        <v>2.0487027164405765E-3</v>
      </c>
      <c r="X327" s="23">
        <f ca="1"/>
        <v>-1.4940728316616316E-3</v>
      </c>
      <c r="Y327" s="23">
        <f ca="1"/>
        <v>5.6569041200403769E-3</v>
      </c>
      <c r="Z327" s="23">
        <f ca="1"/>
        <v>1.3320372136079663E-3</v>
      </c>
      <c r="AA327" s="6">
        <f t="array" aca="1" ref="AA327" ca="1">SUMPRODUCT($V$9:$Z$9,V327:Z327)</f>
        <v>23066.751800231901</v>
      </c>
      <c r="AB327" s="6">
        <f t="shared" ca="1" si="21"/>
        <v>18491.175212186801</v>
      </c>
    </row>
    <row r="328" spans="1:28" ht="13.8">
      <c r="A328" s="4">
        <v>318</v>
      </c>
      <c r="B328" s="120">
        <v>0.2112482853223594</v>
      </c>
      <c r="C328" s="120">
        <v>0.73920000000000008</v>
      </c>
      <c r="D328" s="120">
        <v>0.50728862973760935</v>
      </c>
      <c r="E328" s="120">
        <v>0.9601803155522165</v>
      </c>
      <c r="F328" s="120">
        <v>0.52708238507055083</v>
      </c>
      <c r="H328" s="142">
        <v>-0.8020974833647323</v>
      </c>
      <c r="I328" s="142">
        <v>0.64088100183536312</v>
      </c>
      <c r="J328" s="142">
        <v>1.8270901882616302E-2</v>
      </c>
      <c r="K328" s="142">
        <v>1.7527823791579129</v>
      </c>
      <c r="L328" s="142">
        <v>6.7937697421736387E-2</v>
      </c>
      <c r="M328" s="141">
        <f t="array" ref="M328:Q328">MMULT(H328:L328,TRANSPOSE(chol))</f>
        <v>-4.7261085790432436E-3</v>
      </c>
      <c r="N328" s="141">
        <v>1.7858877211673794E-3</v>
      </c>
      <c r="O328" s="141">
        <v>-7.4590361395078769E-4</v>
      </c>
      <c r="P328" s="141">
        <v>9.1101158865984373E-3</v>
      </c>
      <c r="Q328" s="141">
        <v>2.3103770525799354E-3</v>
      </c>
      <c r="R328" s="6">
        <f t="shared" si="18"/>
        <v>-3652.806918703327</v>
      </c>
      <c r="S328" s="6">
        <f t="shared" si="19"/>
        <v>28863.891618372472</v>
      </c>
      <c r="T328" s="6">
        <f t="shared" si="20"/>
        <v>-28863.891618372472</v>
      </c>
      <c r="V328" s="23">
        <f t="array" aca="1" ref="V328:Z328" ca="1">MMULT(H328:L328,TRANSPOSE(racar))</f>
        <v>-3.4199629647892718E-3</v>
      </c>
      <c r="W328" s="23">
        <f ca="1"/>
        <v>4.4953948061192449E-3</v>
      </c>
      <c r="X328" s="23">
        <f ca="1"/>
        <v>5.3850020708808683E-4</v>
      </c>
      <c r="Y328" s="23">
        <f ca="1"/>
        <v>9.391754291251558E-3</v>
      </c>
      <c r="Z328" s="23">
        <f ca="1"/>
        <v>2.0974214714619744E-3</v>
      </c>
      <c r="AA328" s="6">
        <f t="array" aca="1" ref="AA328" ca="1">SUMPRODUCT($V$9:$Z$9,V328:Z328)</f>
        <v>-5864.5955783414574</v>
      </c>
      <c r="AB328" s="6">
        <f t="shared" ca="1" si="21"/>
        <v>31331.373092613761</v>
      </c>
    </row>
    <row r="329" spans="1:28" ht="13.8">
      <c r="A329" s="4">
        <v>319</v>
      </c>
      <c r="B329" s="120">
        <v>0.54458161865569266</v>
      </c>
      <c r="C329" s="120">
        <v>0.93920000000000003</v>
      </c>
      <c r="D329" s="120">
        <v>0.65014577259475215</v>
      </c>
      <c r="E329" s="120">
        <v>5.9353869271224644E-2</v>
      </c>
      <c r="F329" s="120">
        <v>0.60400546199362781</v>
      </c>
      <c r="H329" s="142">
        <v>0.11198315528593118</v>
      </c>
      <c r="I329" s="142">
        <v>1.5480926144579996</v>
      </c>
      <c r="J329" s="142">
        <v>0.38571405184042851</v>
      </c>
      <c r="K329" s="142">
        <v>-1.5602206872782567</v>
      </c>
      <c r="L329" s="142">
        <v>0.2637285738884953</v>
      </c>
      <c r="M329" s="141">
        <f t="array" ref="M329:Q329">MMULT(H329:L329,TRANSPOSE(chol))</f>
        <v>6.5982572178762376E-4</v>
      </c>
      <c r="N329" s="141">
        <v>9.1289818915193024E-3</v>
      </c>
      <c r="O329" s="141">
        <v>3.1349703226449411E-3</v>
      </c>
      <c r="P329" s="141">
        <v>-5.0513978717763083E-3</v>
      </c>
      <c r="Q329" s="141">
        <v>1.5185521060186733E-3</v>
      </c>
      <c r="R329" s="6">
        <f t="shared" si="18"/>
        <v>-67286.017423654921</v>
      </c>
      <c r="S329" s="6">
        <f t="shared" si="19"/>
        <v>-31511.312904576553</v>
      </c>
      <c r="T329" s="6">
        <f t="shared" si="20"/>
        <v>31511.312904576553</v>
      </c>
      <c r="V329" s="23">
        <f t="array" aca="1" ref="V329:Z329" ca="1">MMULT(H329:L329,TRANSPOSE(racar))</f>
        <v>2.5310617832893486E-3</v>
      </c>
      <c r="W329" s="23">
        <f ca="1"/>
        <v>8.4130508879774503E-3</v>
      </c>
      <c r="X329" s="23">
        <f ca="1"/>
        <v>2.5982250970624744E-3</v>
      </c>
      <c r="Y329" s="23">
        <f ca="1"/>
        <v>-6.1938453854817575E-3</v>
      </c>
      <c r="Z329" s="23">
        <f ca="1"/>
        <v>1.9332702613390098E-3</v>
      </c>
      <c r="AA329" s="6">
        <f t="array" aca="1" ref="AA329" ca="1">SUMPRODUCT($V$9:$Z$9,V329:Z329)</f>
        <v>-63879.166228803719</v>
      </c>
      <c r="AB329" s="6">
        <f t="shared" ca="1" si="21"/>
        <v>-39032.844642506243</v>
      </c>
    </row>
    <row r="330" spans="1:28" ht="13.8">
      <c r="A330" s="4">
        <v>320</v>
      </c>
      <c r="B330" s="120">
        <v>0.87791495198902592</v>
      </c>
      <c r="C330" s="120">
        <v>0.1792</v>
      </c>
      <c r="D330" s="120">
        <v>0.79300291545189494</v>
      </c>
      <c r="E330" s="120">
        <v>0.15026296018031557</v>
      </c>
      <c r="F330" s="120">
        <v>0.68092853891670468</v>
      </c>
      <c r="H330" s="142">
        <v>1.1646267869596827</v>
      </c>
      <c r="I330" s="142">
        <v>-0.91841813499234948</v>
      </c>
      <c r="J330" s="142">
        <v>0.81688496776484509</v>
      </c>
      <c r="K330" s="142">
        <v>-1.0353062319701469</v>
      </c>
      <c r="L330" s="142">
        <v>0.4702968857252065</v>
      </c>
      <c r="M330" s="141">
        <f t="array" ref="M330:Q330">MMULT(H330:L330,TRANSPOSE(chol))</f>
        <v>6.8621991259020798E-3</v>
      </c>
      <c r="N330" s="141">
        <v>-2.5236213487870836E-3</v>
      </c>
      <c r="O330" s="141">
        <v>6.500140543194418E-3</v>
      </c>
      <c r="P330" s="141">
        <v>-5.2020551411672816E-3</v>
      </c>
      <c r="Q330" s="141">
        <v>3.2876558510754935E-3</v>
      </c>
      <c r="R330" s="6">
        <f t="shared" si="18"/>
        <v>17823.890608253183</v>
      </c>
      <c r="S330" s="6">
        <f t="shared" si="19"/>
        <v>-41999.166728491589</v>
      </c>
      <c r="T330" s="6">
        <f t="shared" si="20"/>
        <v>41999.166728491589</v>
      </c>
      <c r="V330" s="23">
        <f t="array" aca="1" ref="V330:Z330" ca="1">MMULT(H330:L330,TRANSPOSE(racar))</f>
        <v>6.4584491042059509E-3</v>
      </c>
      <c r="W330" s="23">
        <f ca="1"/>
        <v>-4.359146777355551E-3</v>
      </c>
      <c r="X330" s="23">
        <f ca="1"/>
        <v>5.6219125442332069E-3</v>
      </c>
      <c r="Y330" s="23">
        <f ca="1"/>
        <v>-4.9810454708484157E-3</v>
      </c>
      <c r="Z330" s="23">
        <f ca="1"/>
        <v>2.8452629851752065E-3</v>
      </c>
      <c r="AA330" s="6">
        <f t="array" aca="1" ref="AA330" ca="1">SUMPRODUCT($V$9:$Z$9,V330:Z330)</f>
        <v>26641.683473788646</v>
      </c>
      <c r="AB330" s="6">
        <f t="shared" ca="1" si="21"/>
        <v>-38538.111570958383</v>
      </c>
    </row>
    <row r="331" spans="1:28" ht="13.8">
      <c r="A331" s="4">
        <v>321</v>
      </c>
      <c r="B331" s="120">
        <v>0.3223593964334705</v>
      </c>
      <c r="C331" s="120">
        <v>0.37919999999999998</v>
      </c>
      <c r="D331" s="120">
        <v>0.93586005830903785</v>
      </c>
      <c r="E331" s="120">
        <v>0.24117205108940648</v>
      </c>
      <c r="F331" s="120">
        <v>0.75785161583978156</v>
      </c>
      <c r="H331" s="142">
        <v>-0.46111124715156698</v>
      </c>
      <c r="I331" s="142">
        <v>-0.30758254997365087</v>
      </c>
      <c r="J331" s="142">
        <v>1.5209201233278919</v>
      </c>
      <c r="K331" s="142">
        <v>-0.70253737459459797</v>
      </c>
      <c r="L331" s="142">
        <v>0.69940851439286977</v>
      </c>
      <c r="M331" s="141">
        <f t="array" ref="M331:Q331">MMULT(H331:L331,TRANSPOSE(chol))</f>
        <v>-2.7169538195214475E-3</v>
      </c>
      <c r="N331" s="141">
        <v>-2.8448392506491824E-3</v>
      </c>
      <c r="O331" s="141">
        <v>9.0427289139807521E-3</v>
      </c>
      <c r="P331" s="141">
        <v>-3.4276804455888777E-3</v>
      </c>
      <c r="Q331" s="141">
        <v>1.913311915209915E-3</v>
      </c>
      <c r="R331" s="6">
        <f t="shared" si="18"/>
        <v>-2666.5649279997178</v>
      </c>
      <c r="S331" s="6">
        <f t="shared" si="19"/>
        <v>-26272.538427516592</v>
      </c>
      <c r="T331" s="6">
        <f t="shared" si="20"/>
        <v>26272.538427516592</v>
      </c>
      <c r="V331" s="23">
        <f t="array" aca="1" ref="V331:Z331" ca="1">MMULT(H331:L331,TRANSPOSE(racar))</f>
        <v>-1.2877169379570189E-3</v>
      </c>
      <c r="W331" s="23">
        <f ca="1"/>
        <v>-1.7197699473718701E-3</v>
      </c>
      <c r="X331" s="23">
        <f ca="1"/>
        <v>9.7377149895320151E-3</v>
      </c>
      <c r="Y331" s="23">
        <f ca="1"/>
        <v>-2.55341124056345E-3</v>
      </c>
      <c r="Z331" s="23">
        <f ca="1"/>
        <v>3.6671980296067918E-3</v>
      </c>
      <c r="AA331" s="6">
        <f t="array" aca="1" ref="AA331" ca="1">SUMPRODUCT($V$9:$Z$9,V331:Z331)</f>
        <v>-5871.9989005814023</v>
      </c>
      <c r="AB331" s="6">
        <f t="shared" ca="1" si="21"/>
        <v>-31989.082418733215</v>
      </c>
    </row>
    <row r="332" spans="1:28" ht="13.8">
      <c r="A332" s="4">
        <v>322</v>
      </c>
      <c r="B332" s="120">
        <v>0.65569272976680382</v>
      </c>
      <c r="C332" s="120">
        <v>0.57920000000000005</v>
      </c>
      <c r="D332" s="120">
        <v>9.9125364431486868E-2</v>
      </c>
      <c r="E332" s="120">
        <v>0.33208114199849736</v>
      </c>
      <c r="F332" s="120">
        <v>0.83477469276285854</v>
      </c>
      <c r="H332" s="142">
        <v>0.40073594907633303</v>
      </c>
      <c r="I332" s="142">
        <v>0.19984730944075227</v>
      </c>
      <c r="J332" s="142">
        <v>-1.2865512956053633</v>
      </c>
      <c r="K332" s="142">
        <v>-0.43417373561022204</v>
      </c>
      <c r="L332" s="142">
        <v>0.97320663376880878</v>
      </c>
      <c r="M332" s="141">
        <f t="array" ref="M332:Q332">MMULT(H332:L332,TRANSPOSE(chol))</f>
        <v>2.3612112569108808E-3</v>
      </c>
      <c r="N332" s="141">
        <v>2.0859980200603045E-3</v>
      </c>
      <c r="O332" s="141">
        <v>-7.6548285174489125E-3</v>
      </c>
      <c r="P332" s="141">
        <v>-2.3019626510673188E-3</v>
      </c>
      <c r="Q332" s="141">
        <v>4.8361783577911569E-3</v>
      </c>
      <c r="R332" s="6">
        <f t="shared" ref="R332:R395" si="22">SUMPRODUCT($M$9:$Q$9,M332:Q332)</f>
        <v>-55381.760353361475</v>
      </c>
      <c r="S332" s="6">
        <f t="shared" ref="S332:S395" si="23">P332*$P$9+Q332*$Q$9</f>
        <v>-37314.068378588927</v>
      </c>
      <c r="T332" s="6">
        <f t="shared" ref="T332:T395" si="24">-S332</f>
        <v>37314.068378588927</v>
      </c>
      <c r="V332" s="23">
        <f t="array" aca="1" ref="V332:Z332" ca="1">MMULT(H332:L332,TRANSPOSE(racar))</f>
        <v>2.9463030074630197E-3</v>
      </c>
      <c r="W332" s="23">
        <f ca="1"/>
        <v>1.9389784856817668E-3</v>
      </c>
      <c r="X332" s="23">
        <f ca="1"/>
        <v>-7.5954844879763152E-3</v>
      </c>
      <c r="Y332" s="23">
        <f ca="1"/>
        <v>-1.3223054888796772E-3</v>
      </c>
      <c r="Z332" s="23">
        <f ca="1"/>
        <v>5.5302378277367536E-3</v>
      </c>
      <c r="AA332" s="6">
        <f t="array" aca="1" ref="AA332" ca="1">SUMPRODUCT($V$9:$Z$9,V332:Z332)</f>
        <v>-51175.175926468306</v>
      </c>
      <c r="AB332" s="6">
        <f t="shared" ref="AB332:AB395" ca="1" si="25">Y332*$Y$9+Z332*$Z$9</f>
        <v>-36678.393337132031</v>
      </c>
    </row>
    <row r="333" spans="1:28" ht="13.8">
      <c r="A333" s="4">
        <v>323</v>
      </c>
      <c r="B333" s="120">
        <v>0.98902606310013708</v>
      </c>
      <c r="C333" s="120">
        <v>0.77920000000000011</v>
      </c>
      <c r="D333" s="120">
        <v>0.24198250728862972</v>
      </c>
      <c r="E333" s="120">
        <v>0.4229902329075883</v>
      </c>
      <c r="F333" s="120">
        <v>0.91169776968593552</v>
      </c>
      <c r="H333" s="142">
        <v>2.2912687678969963</v>
      </c>
      <c r="I333" s="142">
        <v>0.76949417701630707</v>
      </c>
      <c r="J333" s="142">
        <v>-0.69993961751934686</v>
      </c>
      <c r="K333" s="142">
        <v>-0.19424957629041406</v>
      </c>
      <c r="L333" s="142">
        <v>1.3512840460065079</v>
      </c>
      <c r="M333" s="141">
        <f t="array" ref="M333:Q333">MMULT(H333:L333,TRANSPOSE(chol))</f>
        <v>1.3500584661388019E-2</v>
      </c>
      <c r="N333" s="141">
        <v>9.7899135910050148E-3</v>
      </c>
      <c r="O333" s="141">
        <v>-1.1708463478194439E-3</v>
      </c>
      <c r="P333" s="141">
        <v>1.5630314816266551E-3</v>
      </c>
      <c r="Q333" s="141">
        <v>1.4243436420115881E-2</v>
      </c>
      <c r="R333" s="6">
        <f t="shared" si="22"/>
        <v>-62287.070765254306</v>
      </c>
      <c r="S333" s="6">
        <f t="shared" si="23"/>
        <v>-71745.215766365654</v>
      </c>
      <c r="T333" s="6">
        <f t="shared" si="24"/>
        <v>71745.215766365654</v>
      </c>
      <c r="V333" s="23">
        <f t="array" aca="1" ref="V333:Z333" ca="1">MMULT(H333:L333,TRANSPOSE(racar))</f>
        <v>1.5027538666404624E-2</v>
      </c>
      <c r="W333" s="23">
        <f ca="1"/>
        <v>8.075787918619232E-3</v>
      </c>
      <c r="X333" s="23">
        <f ca="1"/>
        <v>-2.2514113999079215E-3</v>
      </c>
      <c r="Y333" s="23">
        <f ca="1"/>
        <v>1.3595820887990573E-3</v>
      </c>
      <c r="Z333" s="23">
        <f ca="1"/>
        <v>1.1659090044877135E-2</v>
      </c>
      <c r="AA333" s="6">
        <f t="array" aca="1" ref="AA333" ca="1">SUMPRODUCT($V$9:$Z$9,V333:Z333)</f>
        <v>-35791.923487216889</v>
      </c>
      <c r="AB333" s="6">
        <f t="shared" ca="1" si="25"/>
        <v>-58361.153234709564</v>
      </c>
    </row>
    <row r="334" spans="1:28" ht="13.8">
      <c r="A334" s="4">
        <v>324</v>
      </c>
      <c r="B334" s="120">
        <v>5.4869684499314125E-3</v>
      </c>
      <c r="C334" s="120">
        <v>0.97920000000000007</v>
      </c>
      <c r="D334" s="120">
        <v>0.38483965014577254</v>
      </c>
      <c r="E334" s="120">
        <v>0.51389932381667924</v>
      </c>
      <c r="F334" s="120">
        <v>0.98862084660901239</v>
      </c>
      <c r="H334" s="142">
        <v>-2.5435276569626777</v>
      </c>
      <c r="I334" s="142">
        <v>2.0374996198385777</v>
      </c>
      <c r="J334" s="142">
        <v>-0.29279441129587569</v>
      </c>
      <c r="K334" s="142">
        <v>3.4847489619812509E-2</v>
      </c>
      <c r="L334" s="142">
        <v>2.2774677762374944</v>
      </c>
      <c r="M334" s="141">
        <f t="array" ref="M334:Q334">MMULT(H334:L334,TRANSPOSE(chol))</f>
        <v>-1.4986941275738736E-2</v>
      </c>
      <c r="N334" s="141">
        <v>5.6930282029793245E-3</v>
      </c>
      <c r="O334" s="141">
        <v>-4.6146596053221016E-3</v>
      </c>
      <c r="P334" s="141">
        <v>1.2137587980260143E-3</v>
      </c>
      <c r="Q334" s="141">
        <v>7.7837427525053069E-3</v>
      </c>
      <c r="R334" s="6">
        <f t="shared" si="22"/>
        <v>-146209.66179316543</v>
      </c>
      <c r="S334" s="6">
        <f t="shared" si="23"/>
        <v>-37562.836338650697</v>
      </c>
      <c r="T334" s="6">
        <f t="shared" si="24"/>
        <v>37562.836338650697</v>
      </c>
      <c r="V334" s="23">
        <f t="array" aca="1" ref="V334:Z334" ca="1">MMULT(H334:L334,TRANSPOSE(racar))</f>
        <v>-9.3310955222745059E-3</v>
      </c>
      <c r="W334" s="23">
        <f ca="1"/>
        <v>1.1832392006966196E-2</v>
      </c>
      <c r="X334" s="23">
        <f ca="1"/>
        <v>-1.2297389617831193E-3</v>
      </c>
      <c r="Y334" s="23">
        <f ca="1"/>
        <v>3.9201573891247008E-3</v>
      </c>
      <c r="Z334" s="23">
        <f ca="1"/>
        <v>1.3074284501480304E-2</v>
      </c>
      <c r="AA334" s="6">
        <f t="array" aca="1" ref="AA334" ca="1">SUMPRODUCT($V$9:$Z$9,V334:Z334)</f>
        <v>-160238.61671305512</v>
      </c>
      <c r="AB334" s="6">
        <f t="shared" ca="1" si="25"/>
        <v>-54490.186534429013</v>
      </c>
    </row>
    <row r="335" spans="1:28" ht="13.8">
      <c r="A335" s="4">
        <v>325</v>
      </c>
      <c r="B335" s="120">
        <v>0.33882030178326472</v>
      </c>
      <c r="C335" s="120">
        <v>2.7200000000000002E-2</v>
      </c>
      <c r="D335" s="120">
        <v>0.5276967930029155</v>
      </c>
      <c r="E335" s="120">
        <v>0.60480841472577007</v>
      </c>
      <c r="F335" s="120">
        <v>7.1461083295402822E-2</v>
      </c>
      <c r="H335" s="142">
        <v>-0.41568488427457922</v>
      </c>
      <c r="I335" s="142">
        <v>-1.9236377961796907</v>
      </c>
      <c r="J335" s="142">
        <v>6.9481429554806226E-2</v>
      </c>
      <c r="K335" s="142">
        <v>0.26581307815657301</v>
      </c>
      <c r="L335" s="142">
        <v>-1.4649954226843462</v>
      </c>
      <c r="M335" s="141">
        <f t="array" ref="M335:Q335">MMULT(H335:L335,TRANSPOSE(chol))</f>
        <v>-2.4492931825536601E-3</v>
      </c>
      <c r="N335" s="141">
        <v>-1.1993228467331911E-2</v>
      </c>
      <c r="O335" s="141">
        <v>-7.4375080674896218E-4</v>
      </c>
      <c r="P335" s="141">
        <v>-1.9332546955261232E-3</v>
      </c>
      <c r="Q335" s="141">
        <v>-1.1524131231015759E-2</v>
      </c>
      <c r="R335" s="6">
        <f t="shared" si="22"/>
        <v>102807.35677975672</v>
      </c>
      <c r="S335" s="6">
        <f t="shared" si="23"/>
        <v>54990.206711296014</v>
      </c>
      <c r="T335" s="6">
        <f t="shared" si="24"/>
        <v>-54990.206711296014</v>
      </c>
      <c r="V335" s="23">
        <f t="array" aca="1" ref="V335:Z335" ca="1">MMULT(H335:L335,TRANSPOSE(racar))</f>
        <v>-6.1837770059905931E-3</v>
      </c>
      <c r="W335" s="23">
        <f ca="1"/>
        <v>-1.3201282677787411E-2</v>
      </c>
      <c r="X335" s="23">
        <f ca="1"/>
        <v>-1.1760568792889426E-3</v>
      </c>
      <c r="Y335" s="23">
        <f ca="1"/>
        <v>-1.9749407012265891E-3</v>
      </c>
      <c r="Z335" s="23">
        <f ca="1"/>
        <v>-1.1497920550497327E-2</v>
      </c>
      <c r="AA335" s="6">
        <f t="array" aca="1" ref="AA335" ca="1">SUMPRODUCT($V$9:$Z$9,V335:Z335)</f>
        <v>90437.979917464661</v>
      </c>
      <c r="AB335" s="6">
        <f t="shared" ca="1" si="25"/>
        <v>54654.396894370482</v>
      </c>
    </row>
    <row r="336" spans="1:28" ht="13.8">
      <c r="A336" s="4">
        <v>326</v>
      </c>
      <c r="B336" s="120">
        <v>0.67215363511659798</v>
      </c>
      <c r="C336" s="120">
        <v>0.22720000000000001</v>
      </c>
      <c r="D336" s="120">
        <v>0.67055393586005829</v>
      </c>
      <c r="E336" s="120">
        <v>0.69571750563486101</v>
      </c>
      <c r="F336" s="120">
        <v>0.14838416021847975</v>
      </c>
      <c r="H336" s="142">
        <v>0.4458678183776888</v>
      </c>
      <c r="I336" s="142">
        <v>-0.74809973807373109</v>
      </c>
      <c r="J336" s="142">
        <v>0.44144326228895969</v>
      </c>
      <c r="K336" s="142">
        <v>0.51212291393202269</v>
      </c>
      <c r="L336" s="142">
        <v>-1.0433886664952854</v>
      </c>
      <c r="M336" s="141">
        <f t="array" ref="M336:Q336">MMULT(H336:L336,TRANSPOSE(chol))</f>
        <v>2.6271366825818703E-3</v>
      </c>
      <c r="N336" s="141">
        <v>-3.2368422405453521E-3</v>
      </c>
      <c r="O336" s="141">
        <v>3.1840890241635837E-3</v>
      </c>
      <c r="P336" s="141">
        <v>1.9895611929981174E-3</v>
      </c>
      <c r="Q336" s="141">
        <v>-4.139212578465919E-3</v>
      </c>
      <c r="R336" s="6">
        <f t="shared" si="22"/>
        <v>68108.984414305538</v>
      </c>
      <c r="S336" s="6">
        <f t="shared" si="23"/>
        <v>32025.02113051675</v>
      </c>
      <c r="T336" s="6">
        <f t="shared" si="24"/>
        <v>-32025.02113051675</v>
      </c>
      <c r="V336" s="23">
        <f t="array" aca="1" ref="V336:Z336" ca="1">MMULT(H336:L336,TRANSPOSE(racar))</f>
        <v>6.9157505155832601E-4</v>
      </c>
      <c r="W336" s="23">
        <f ca="1"/>
        <v>-4.5523836846219409E-3</v>
      </c>
      <c r="X336" s="23">
        <f ca="1"/>
        <v>2.4060493183608238E-3</v>
      </c>
      <c r="Y336" s="23">
        <f ca="1"/>
        <v>1.0279336528083494E-3</v>
      </c>
      <c r="Z336" s="23">
        <f ca="1"/>
        <v>-5.9214384269385238E-3</v>
      </c>
      <c r="AA336" s="6">
        <f t="array" aca="1" ref="AA336" ca="1">SUMPRODUCT($V$9:$Z$9,V336:Z336)</f>
        <v>69517.22868907309</v>
      </c>
      <c r="AB336" s="6">
        <f t="shared" ca="1" si="25"/>
        <v>37499.043747884331</v>
      </c>
    </row>
    <row r="337" spans="1:28" ht="13.8">
      <c r="A337" s="4">
        <v>327</v>
      </c>
      <c r="B337" s="120">
        <v>0.11659807956104251</v>
      </c>
      <c r="C337" s="120">
        <v>0.42720000000000002</v>
      </c>
      <c r="D337" s="120">
        <v>0.81341107871720109</v>
      </c>
      <c r="E337" s="120">
        <v>0.78662659654395195</v>
      </c>
      <c r="F337" s="120">
        <v>0.22530723714155668</v>
      </c>
      <c r="H337" s="142">
        <v>-1.1921660076776011</v>
      </c>
      <c r="I337" s="142">
        <v>-0.18350728911806691</v>
      </c>
      <c r="J337" s="142">
        <v>0.89053656714298879</v>
      </c>
      <c r="K337" s="142">
        <v>0.79477085597992958</v>
      </c>
      <c r="L337" s="142">
        <v>-0.75439099981450963</v>
      </c>
      <c r="M337" s="141">
        <f t="array" ref="M337:Q337">MMULT(H337:L337,TRANSPOSE(chol))</f>
        <v>-7.0244653715822647E-3</v>
      </c>
      <c r="N337" s="141">
        <v>-3.8517809181663485E-3</v>
      </c>
      <c r="O337" s="141">
        <v>4.0587515847001271E-3</v>
      </c>
      <c r="P337" s="141">
        <v>3.2834631107942287E-3</v>
      </c>
      <c r="Q337" s="141">
        <v>-5.6064384588504265E-3</v>
      </c>
      <c r="R337" s="6">
        <f t="shared" si="22"/>
        <v>43102.330186111911</v>
      </c>
      <c r="S337" s="6">
        <f t="shared" si="23"/>
        <v>46068.896423308674</v>
      </c>
      <c r="T337" s="6">
        <f t="shared" si="24"/>
        <v>-46068.896423308674</v>
      </c>
      <c r="V337" s="23">
        <f t="array" aca="1" ref="V337:Z337" ca="1">MMULT(H337:L337,TRANSPOSE(racar))</f>
        <v>-7.2434797637649165E-3</v>
      </c>
      <c r="W337" s="23">
        <f ca="1"/>
        <v>-2.2483409166414664E-3</v>
      </c>
      <c r="X337" s="23">
        <f ca="1"/>
        <v>4.8681864862492831E-3</v>
      </c>
      <c r="Y337" s="23">
        <f ca="1"/>
        <v>3.1357885859936074E-3</v>
      </c>
      <c r="Z337" s="23">
        <f ca="1"/>
        <v>-5.0128623304797884E-3</v>
      </c>
      <c r="AA337" s="6">
        <f t="array" aca="1" ref="AA337" ca="1">SUMPRODUCT($V$9:$Z$9,V337:Z337)</f>
        <v>31939.033341953505</v>
      </c>
      <c r="AB337" s="6">
        <f t="shared" ca="1" si="25"/>
        <v>42105.815809881751</v>
      </c>
    </row>
    <row r="338" spans="1:28" ht="13.8">
      <c r="A338" s="4">
        <v>328</v>
      </c>
      <c r="B338" s="120">
        <v>0.44993141289437583</v>
      </c>
      <c r="C338" s="120">
        <v>0.62720000000000009</v>
      </c>
      <c r="D338" s="120">
        <v>0.95626822157434399</v>
      </c>
      <c r="E338" s="120">
        <v>0.87753568745304289</v>
      </c>
      <c r="F338" s="120">
        <v>0.30223031406463363</v>
      </c>
      <c r="H338" s="142">
        <v>-0.12583463388728766</v>
      </c>
      <c r="I338" s="142">
        <v>0.32444652656182188</v>
      </c>
      <c r="J338" s="142">
        <v>1.7089319423307612</v>
      </c>
      <c r="K338" s="142">
        <v>1.1627557256441503</v>
      </c>
      <c r="L338" s="142">
        <v>-0.51799661922531115</v>
      </c>
      <c r="M338" s="141">
        <f t="array" ref="M338:Q338">MMULT(H338:L338,TRANSPOSE(chol))</f>
        <v>-7.4144122764320942E-4</v>
      </c>
      <c r="N338" s="141">
        <v>1.5624659777693671E-3</v>
      </c>
      <c r="O338" s="141">
        <v>1.0906366727476548E-2</v>
      </c>
      <c r="P338" s="141">
        <v>7.1970142867331648E-3</v>
      </c>
      <c r="Q338" s="141">
        <v>9.5978966246947203E-4</v>
      </c>
      <c r="R338" s="6">
        <f t="shared" si="22"/>
        <v>42367.206575576434</v>
      </c>
      <c r="S338" s="6">
        <f t="shared" si="23"/>
        <v>27595.990171188863</v>
      </c>
      <c r="T338" s="6">
        <f t="shared" si="24"/>
        <v>-27595.990171188863</v>
      </c>
      <c r="V338" s="23">
        <f t="array" aca="1" ref="V338:Z338" ca="1">MMULT(H338:L338,TRANSPOSE(racar))</f>
        <v>1.0753471652795888E-4</v>
      </c>
      <c r="W338" s="23">
        <f ca="1"/>
        <v>2.6745642667237082E-3</v>
      </c>
      <c r="X338" s="23">
        <f ca="1"/>
        <v>1.1199359180650082E-2</v>
      </c>
      <c r="Y338" s="23">
        <f ca="1"/>
        <v>6.1917289946625239E-3</v>
      </c>
      <c r="Z338" s="23">
        <f ca="1"/>
        <v>-6.2139145792190417E-4</v>
      </c>
      <c r="AA338" s="6">
        <f t="array" aca="1" ref="AA338" ca="1">SUMPRODUCT($V$9:$Z$9,V338:Z338)</f>
        <v>45481.959116057646</v>
      </c>
      <c r="AB338" s="6">
        <f t="shared" ca="1" si="25"/>
        <v>31756.797346018873</v>
      </c>
    </row>
    <row r="339" spans="1:28" ht="13.8">
      <c r="A339" s="4">
        <v>329</v>
      </c>
      <c r="B339" s="120">
        <v>0.78326474622770903</v>
      </c>
      <c r="C339" s="120">
        <v>0.82720000000000005</v>
      </c>
      <c r="D339" s="120">
        <v>0.11953352769679298</v>
      </c>
      <c r="E339" s="120">
        <v>0.96844477836213383</v>
      </c>
      <c r="F339" s="120">
        <v>0.37915339098771056</v>
      </c>
      <c r="H339" s="142">
        <v>0.78326671050462193</v>
      </c>
      <c r="I339" s="142">
        <v>0.94315818107066784</v>
      </c>
      <c r="J339" s="142">
        <v>-1.1773218841523339</v>
      </c>
      <c r="K339" s="142">
        <v>1.8584126075553709</v>
      </c>
      <c r="L339" s="142">
        <v>-0.30770504308637497</v>
      </c>
      <c r="M339" s="141">
        <f t="array" ref="M339:Q339">MMULT(H339:L339,TRANSPOSE(chol))</f>
        <v>4.6151541389534301E-3</v>
      </c>
      <c r="N339" s="141">
        <v>7.2416290857819773E-3</v>
      </c>
      <c r="O339" s="141">
        <v>-6.1969249654413149E-3</v>
      </c>
      <c r="P339" s="141">
        <v>1.0610384638500888E-2</v>
      </c>
      <c r="Q339" s="141">
        <v>4.5864717539944389E-3</v>
      </c>
      <c r="R339" s="6">
        <f t="shared" si="22"/>
        <v>-7274.2696552781163</v>
      </c>
      <c r="S339" s="6">
        <f t="shared" si="23"/>
        <v>23117.600630875309</v>
      </c>
      <c r="T339" s="6">
        <f t="shared" si="24"/>
        <v>-23117.600630875309</v>
      </c>
      <c r="V339" s="23">
        <f t="array" aca="1" ref="V339:Z339" ca="1">MMULT(H339:L339,TRANSPOSE(racar))</f>
        <v>4.6743104977014227E-3</v>
      </c>
      <c r="W339" s="23">
        <f ca="1"/>
        <v>7.307832050722763E-3</v>
      </c>
      <c r="X339" s="23">
        <f ca="1"/>
        <v>-6.4741781969364304E-3</v>
      </c>
      <c r="Y339" s="23">
        <f ca="1"/>
        <v>9.596308905758735E-3</v>
      </c>
      <c r="Z339" s="23">
        <f ca="1"/>
        <v>1.4624350025873099E-3</v>
      </c>
      <c r="AA339" s="6">
        <f t="array" aca="1" ref="AA339" ca="1">SUMPRODUCT($V$9:$Z$9,V339:Z339)</f>
        <v>4664.1794965556792</v>
      </c>
      <c r="AB339" s="6">
        <f t="shared" ca="1" si="25"/>
        <v>35783.935981760194</v>
      </c>
    </row>
    <row r="340" spans="1:28" ht="13.8">
      <c r="A340" s="4">
        <v>330</v>
      </c>
      <c r="B340" s="120">
        <v>0.22770919067215364</v>
      </c>
      <c r="C340" s="120">
        <v>6.7199999999999996E-2</v>
      </c>
      <c r="D340" s="120">
        <v>0.26239067055393583</v>
      </c>
      <c r="E340" s="120">
        <v>6.7618332081141999E-2</v>
      </c>
      <c r="F340" s="120">
        <v>0.45607646791078749</v>
      </c>
      <c r="H340" s="142">
        <v>-0.74641231654755336</v>
      </c>
      <c r="I340" s="142">
        <v>-1.4969740901069257</v>
      </c>
      <c r="J340" s="142">
        <v>-0.63599245294072304</v>
      </c>
      <c r="K340" s="142">
        <v>-1.4937664854599244</v>
      </c>
      <c r="L340" s="142">
        <v>-0.11032335485415115</v>
      </c>
      <c r="M340" s="141">
        <f t="array" ref="M340:Q340">MMULT(H340:L340,TRANSPOSE(chol))</f>
        <v>-4.3980011481158576E-3</v>
      </c>
      <c r="N340" s="141">
        <v>-1.0326735911145982E-2</v>
      </c>
      <c r="O340" s="141">
        <v>-5.5740140236231273E-3</v>
      </c>
      <c r="P340" s="141">
        <v>-1.0693786804245497E-2</v>
      </c>
      <c r="Q340" s="141">
        <v>-8.4287684047791075E-3</v>
      </c>
      <c r="R340" s="6">
        <f t="shared" si="22"/>
        <v>16653.44304240133</v>
      </c>
      <c r="S340" s="6">
        <f t="shared" si="23"/>
        <v>-2216.8942617819121</v>
      </c>
      <c r="T340" s="6">
        <f t="shared" si="24"/>
        <v>2216.8942617819121</v>
      </c>
      <c r="V340" s="23">
        <f t="array" aca="1" ref="V340:Z340" ca="1">MMULT(H340:L340,TRANSPOSE(racar))</f>
        <v>-6.5288533452707914E-3</v>
      </c>
      <c r="W340" s="23">
        <f ca="1"/>
        <v>-1.1209190852308027E-2</v>
      </c>
      <c r="X340" s="23">
        <f ca="1"/>
        <v>-5.5726991834791177E-3</v>
      </c>
      <c r="Y340" s="23">
        <f ca="1"/>
        <v>-9.3353896378011586E-3</v>
      </c>
      <c r="Z340" s="23">
        <f ca="1"/>
        <v>-5.4174074174450186E-3</v>
      </c>
      <c r="AA340" s="6">
        <f t="array" aca="1" ref="AA340" ca="1">SUMPRODUCT($V$9:$Z$9,V340:Z340)</f>
        <v>892.62133154392359</v>
      </c>
      <c r="AB340" s="6">
        <f t="shared" ca="1" si="25"/>
        <v>-12684.536827911645</v>
      </c>
    </row>
    <row r="341" spans="1:28" ht="13.8">
      <c r="A341" s="4">
        <v>331</v>
      </c>
      <c r="B341" s="120">
        <v>0.56104252400548693</v>
      </c>
      <c r="C341" s="120">
        <v>0.26719999999999999</v>
      </c>
      <c r="D341" s="120">
        <v>0.40524781341107868</v>
      </c>
      <c r="E341" s="120">
        <v>0.15852742299023292</v>
      </c>
      <c r="F341" s="120">
        <v>0.53299954483386447</v>
      </c>
      <c r="H341" s="142">
        <v>0.15361291642793878</v>
      </c>
      <c r="I341" s="142">
        <v>-0.62130342593957899</v>
      </c>
      <c r="J341" s="142">
        <v>-0.23978668872856992</v>
      </c>
      <c r="K341" s="142">
        <v>-1.0005284305582423</v>
      </c>
      <c r="L341" s="142">
        <v>8.2812147080634807E-2</v>
      </c>
      <c r="M341" s="141">
        <f t="array" ref="M341:Q341">MMULT(H341:L341,TRANSPOSE(chol))</f>
        <v>9.0511607035152503E-4</v>
      </c>
      <c r="N341" s="141">
        <v>-3.1972973975817371E-3</v>
      </c>
      <c r="O341" s="141">
        <v>-1.5377399582602444E-3</v>
      </c>
      <c r="P341" s="141">
        <v>-5.9633241637406225E-3</v>
      </c>
      <c r="Q341" s="141">
        <v>-2.1400343546767965E-3</v>
      </c>
      <c r="R341" s="6">
        <f t="shared" si="22"/>
        <v>1270.9936290666519</v>
      </c>
      <c r="S341" s="6">
        <f t="shared" si="23"/>
        <v>-15417.026163709888</v>
      </c>
      <c r="T341" s="6">
        <f t="shared" si="24"/>
        <v>15417.026163709888</v>
      </c>
      <c r="V341" s="23">
        <f t="array" aca="1" ref="V341:Z341" ca="1">MMULT(H341:L341,TRANSPOSE(racar))</f>
        <v>7.0249882062706985E-6</v>
      </c>
      <c r="W341" s="23">
        <f ca="1"/>
        <v>-4.3359581465368443E-3</v>
      </c>
      <c r="X341" s="23">
        <f ca="1"/>
        <v>-1.9549747425175331E-3</v>
      </c>
      <c r="Y341" s="23">
        <f ca="1"/>
        <v>-5.5712222106973214E-3</v>
      </c>
      <c r="Z341" s="23">
        <f ca="1"/>
        <v>-1.253764411698654E-3</v>
      </c>
      <c r="AA341" s="6">
        <f t="array" aca="1" ref="AA341" ca="1">SUMPRODUCT($V$9:$Z$9,V341:Z341)</f>
        <v>-1186.6199758625053</v>
      </c>
      <c r="AB341" s="6">
        <f t="shared" ca="1" si="25"/>
        <v>-18532.894587635812</v>
      </c>
    </row>
    <row r="342" spans="1:28" ht="13.8">
      <c r="A342" s="4">
        <v>332</v>
      </c>
      <c r="B342" s="120">
        <v>0.89437585733882019</v>
      </c>
      <c r="C342" s="120">
        <v>0.4672</v>
      </c>
      <c r="D342" s="120">
        <v>0.54810495626822153</v>
      </c>
      <c r="E342" s="120">
        <v>0.24943651389932384</v>
      </c>
      <c r="F342" s="120">
        <v>0.60992262175694145</v>
      </c>
      <c r="H342" s="142">
        <v>1.2501403415404739</v>
      </c>
      <c r="I342" s="142">
        <v>-8.2310254726949209E-2</v>
      </c>
      <c r="J342" s="142">
        <v>0.12087494520945595</v>
      </c>
      <c r="K342" s="142">
        <v>-0.67626402710299349</v>
      </c>
      <c r="L342" s="142">
        <v>0.27911736588295372</v>
      </c>
      <c r="M342" s="141">
        <f t="array" ref="M342:Q342">MMULT(H342:L342,TRANSPOSE(chol))</f>
        <v>7.3660610034302319E-3</v>
      </c>
      <c r="N342" s="141">
        <v>2.4656528880898122E-3</v>
      </c>
      <c r="O342" s="141">
        <v>2.422743749764312E-3</v>
      </c>
      <c r="P342" s="141">
        <v>-2.4656956834372763E-3</v>
      </c>
      <c r="Q342" s="141">
        <v>3.8776944858884442E-3</v>
      </c>
      <c r="R342" s="6">
        <f t="shared" si="22"/>
        <v>-5681.735633971266</v>
      </c>
      <c r="S342" s="6">
        <f t="shared" si="23"/>
        <v>-32753.875808215686</v>
      </c>
      <c r="T342" s="6">
        <f t="shared" si="24"/>
        <v>32753.875808215686</v>
      </c>
      <c r="V342" s="23">
        <f t="array" aca="1" ref="V342:Z342" ca="1">MMULT(H342:L342,TRANSPOSE(racar))</f>
        <v>7.24774202556499E-3</v>
      </c>
      <c r="W342" s="23">
        <f ca="1"/>
        <v>5.9695611876961464E-4</v>
      </c>
      <c r="X342" s="23">
        <f ca="1"/>
        <v>1.3874585153487995E-3</v>
      </c>
      <c r="Y342" s="23">
        <f ca="1"/>
        <v>-2.9198563489690028E-3</v>
      </c>
      <c r="Z342" s="23">
        <f ca="1"/>
        <v>2.6068302294132003E-3</v>
      </c>
      <c r="AA342" s="6">
        <f t="array" aca="1" ref="AA342" ca="1">SUMPRODUCT($V$9:$Z$9,V342:Z342)</f>
        <v>5738.7383852547209</v>
      </c>
      <c r="AB342" s="6">
        <f t="shared" ca="1" si="25"/>
        <v>-27791.573359031514</v>
      </c>
    </row>
    <row r="343" spans="1:28" ht="13.8">
      <c r="A343" s="4">
        <v>333</v>
      </c>
      <c r="B343" s="120">
        <v>4.2524005486968448E-2</v>
      </c>
      <c r="C343" s="120">
        <v>0.66720000000000013</v>
      </c>
      <c r="D343" s="120">
        <v>0.69096209912536444</v>
      </c>
      <c r="E343" s="120">
        <v>0.34034560480841469</v>
      </c>
      <c r="F343" s="120">
        <v>0.68684569868001832</v>
      </c>
      <c r="H343" s="142">
        <v>-1.7221187402399107</v>
      </c>
      <c r="I343" s="142">
        <v>0.43219457763866231</v>
      </c>
      <c r="J343" s="142">
        <v>0.49857928463296158</v>
      </c>
      <c r="K343" s="142">
        <v>-0.41152009476135054</v>
      </c>
      <c r="L343" s="142">
        <v>0.486929062392153</v>
      </c>
      <c r="M343" s="141">
        <f t="array" ref="M343:Q343">MMULT(H343:L343,TRANSPOSE(chol))</f>
        <v>-1.0147046114939658E-2</v>
      </c>
      <c r="N343" s="141">
        <v>-1.5707249021754475E-3</v>
      </c>
      <c r="O343" s="141">
        <v>1.0361007661715761E-3</v>
      </c>
      <c r="P343" s="141">
        <v>-2.3994344864450737E-3</v>
      </c>
      <c r="Q343" s="141">
        <v>-2.1122871165331165E-3</v>
      </c>
      <c r="R343" s="6">
        <f t="shared" si="22"/>
        <v>-35361.579911137684</v>
      </c>
      <c r="S343" s="6">
        <f t="shared" si="23"/>
        <v>727.06366526017518</v>
      </c>
      <c r="T343" s="6">
        <f t="shared" si="24"/>
        <v>-727.06366526017518</v>
      </c>
      <c r="V343" s="23">
        <f t="array" aca="1" ref="V343:Z343" ca="1">MMULT(H343:L343,TRANSPOSE(racar))</f>
        <v>-8.3853693461836201E-3</v>
      </c>
      <c r="W343" s="23">
        <f ca="1"/>
        <v>1.0808520225379019E-3</v>
      </c>
      <c r="X343" s="23">
        <f ca="1"/>
        <v>2.5770099479454564E-3</v>
      </c>
      <c r="Y343" s="23">
        <f ca="1"/>
        <v>-1.304009273225448E-3</v>
      </c>
      <c r="Z343" s="23">
        <f ca="1"/>
        <v>1.1382705256337514E-3</v>
      </c>
      <c r="AA343" s="6">
        <f t="array" aca="1" ref="AA343" ca="1">SUMPRODUCT($V$9:$Z$9,V343:Z343)</f>
        <v>-50039.314977263886</v>
      </c>
      <c r="AB343" s="6">
        <f t="shared" ca="1" si="25"/>
        <v>-12268.044860905204</v>
      </c>
    </row>
    <row r="344" spans="1:28" ht="13.8">
      <c r="A344" s="4">
        <v>334</v>
      </c>
      <c r="B344" s="120">
        <v>0.37585733882030176</v>
      </c>
      <c r="C344" s="120">
        <v>0.86720000000000008</v>
      </c>
      <c r="D344" s="120">
        <v>0.83381924198250723</v>
      </c>
      <c r="E344" s="120">
        <v>0.43125469571750563</v>
      </c>
      <c r="F344" s="120">
        <v>0.7637687756030952</v>
      </c>
      <c r="H344" s="142">
        <v>-0.31637923309221594</v>
      </c>
      <c r="I344" s="142">
        <v>1.1132525013177725</v>
      </c>
      <c r="J344" s="142">
        <v>0.96936819328832968</v>
      </c>
      <c r="K344" s="142">
        <v>-0.17318070273914712</v>
      </c>
      <c r="L344" s="142">
        <v>0.71847825841738722</v>
      </c>
      <c r="M344" s="141">
        <f t="array" ref="M344:Q344">MMULT(H344:L344,TRANSPOSE(chol))</f>
        <v>-1.8641656890329903E-3</v>
      </c>
      <c r="N344" s="141">
        <v>5.6322805779811351E-3</v>
      </c>
      <c r="O344" s="141">
        <v>6.1642058455989145E-3</v>
      </c>
      <c r="P344" s="141">
        <v>1.1917605320784391E-3</v>
      </c>
      <c r="Q344" s="141">
        <v>5.1519902172482181E-3</v>
      </c>
      <c r="R344" s="6">
        <f t="shared" si="22"/>
        <v>-45452.802469331975</v>
      </c>
      <c r="S344" s="6">
        <f t="shared" si="23"/>
        <v>-23086.414017388397</v>
      </c>
      <c r="T344" s="6">
        <f t="shared" si="24"/>
        <v>23086.414017388397</v>
      </c>
      <c r="V344" s="23">
        <f t="array" aca="1" ref="V344:Z344" ca="1">MMULT(H344:L344,TRANSPOSE(racar))</f>
        <v>8.3320692444918763E-4</v>
      </c>
      <c r="W344" s="23">
        <f ca="1"/>
        <v>7.1796227766848467E-3</v>
      </c>
      <c r="X344" s="23">
        <f ca="1"/>
        <v>6.8359606831464755E-3</v>
      </c>
      <c r="Y344" s="23">
        <f ca="1"/>
        <v>1.1640823646181546E-3</v>
      </c>
      <c r="Z344" s="23">
        <f ca="1"/>
        <v>5.7515634714143549E-3</v>
      </c>
      <c r="AA344" s="6">
        <f t="array" aca="1" ref="AA344" ca="1">SUMPRODUCT($V$9:$Z$9,V344:Z344)</f>
        <v>-42770.90241269939</v>
      </c>
      <c r="AB344" s="6">
        <f t="shared" ca="1" si="25"/>
        <v>-26533.965027544415</v>
      </c>
    </row>
    <row r="345" spans="1:28" ht="13.8">
      <c r="A345" s="4">
        <v>335</v>
      </c>
      <c r="B345" s="120">
        <v>0.70919067215363507</v>
      </c>
      <c r="C345" s="120">
        <v>0.1072</v>
      </c>
      <c r="D345" s="120">
        <v>0.97667638483965014</v>
      </c>
      <c r="E345" s="120">
        <v>0.52216378662659657</v>
      </c>
      <c r="F345" s="120">
        <v>0.84069185252617218</v>
      </c>
      <c r="H345" s="142">
        <v>0.55102190917461713</v>
      </c>
      <c r="I345" s="142">
        <v>-1.2415571497049587</v>
      </c>
      <c r="J345" s="142">
        <v>1.9894892216915672</v>
      </c>
      <c r="K345" s="142">
        <v>5.5584984369951601E-2</v>
      </c>
      <c r="L345" s="142">
        <v>0.99730539682527775</v>
      </c>
      <c r="M345" s="141">
        <f t="array" ref="M345:Q345">MMULT(H345:L345,TRANSPOSE(chol))</f>
        <v>3.2467242775361753E-3</v>
      </c>
      <c r="N345" s="141">
        <v>-5.8158160493757679E-3</v>
      </c>
      <c r="O345" s="141">
        <v>1.3098021724215002E-2</v>
      </c>
      <c r="P345" s="141">
        <v>-5.377929763751701E-5</v>
      </c>
      <c r="Q345" s="141">
        <v>6.8788653715763752E-3</v>
      </c>
      <c r="R345" s="6">
        <f t="shared" si="22"/>
        <v>37380.159506190743</v>
      </c>
      <c r="S345" s="6">
        <f t="shared" si="23"/>
        <v>-38347.30001755691</v>
      </c>
      <c r="T345" s="6">
        <f t="shared" si="24"/>
        <v>38347.30001755691</v>
      </c>
      <c r="V345" s="23">
        <f t="array" aca="1" ref="V345:Z345" ca="1">MMULT(H345:L345,TRANSPOSE(racar))</f>
        <v>4.2028003199907089E-3</v>
      </c>
      <c r="W345" s="23">
        <f ca="1"/>
        <v>-5.1278845862721993E-3</v>
      </c>
      <c r="X345" s="23">
        <f ca="1"/>
        <v>1.3551399237318565E-2</v>
      </c>
      <c r="Y345" s="23">
        <f ca="1"/>
        <v>1.2270176927248089E-3</v>
      </c>
      <c r="Z345" s="23">
        <f ca="1"/>
        <v>7.0434332354291198E-3</v>
      </c>
      <c r="AA345" s="6">
        <f t="array" aca="1" ref="AA345" ca="1">SUMPRODUCT($V$9:$Z$9,V345:Z345)</f>
        <v>44305.98761979735</v>
      </c>
      <c r="AB345" s="6">
        <f t="shared" ca="1" si="25"/>
        <v>-33401.700655330664</v>
      </c>
    </row>
    <row r="346" spans="1:28" ht="13.8">
      <c r="A346" s="4">
        <v>336</v>
      </c>
      <c r="B346" s="120">
        <v>0.15363511659807957</v>
      </c>
      <c r="C346" s="120">
        <v>0.30720000000000003</v>
      </c>
      <c r="D346" s="120">
        <v>0.13994169096209913</v>
      </c>
      <c r="E346" s="120">
        <v>0.6130728775356874</v>
      </c>
      <c r="F346" s="120">
        <v>0.91761492944924916</v>
      </c>
      <c r="H346" s="142">
        <v>-1.020966663411091</v>
      </c>
      <c r="I346" s="142">
        <v>-0.50380274293246774</v>
      </c>
      <c r="J346" s="142">
        <v>-1.0805813506687365</v>
      </c>
      <c r="K346" s="142">
        <v>0.28733706495733485</v>
      </c>
      <c r="L346" s="142">
        <v>1.3892059231530713</v>
      </c>
      <c r="M346" s="141">
        <f t="array" ref="M346:Q346">MMULT(H346:L346,TRANSPOSE(chol))</f>
        <v>-6.0157267750336309E-3</v>
      </c>
      <c r="N346" s="141">
        <v>-5.2838953165292614E-3</v>
      </c>
      <c r="O346" s="141">
        <v>-8.4682378884652493E-3</v>
      </c>
      <c r="P346" s="141">
        <v>-7.6689840992657404E-4</v>
      </c>
      <c r="Q346" s="141">
        <v>3.363690814141243E-3</v>
      </c>
      <c r="R346" s="6">
        <f t="shared" si="22"/>
        <v>-43189.050290221712</v>
      </c>
      <c r="S346" s="6">
        <f t="shared" si="23"/>
        <v>-22138.206389763345</v>
      </c>
      <c r="T346" s="6">
        <f t="shared" si="24"/>
        <v>22138.206389763345</v>
      </c>
      <c r="V346" s="23">
        <f t="array" aca="1" ref="V346:Z346" ca="1">MMULT(H346:L346,TRANSPOSE(racar))</f>
        <v>-4.9936715088748996E-3</v>
      </c>
      <c r="W346" s="23">
        <f ca="1"/>
        <v>-2.6317630550504092E-3</v>
      </c>
      <c r="X346" s="23">
        <f ca="1"/>
        <v>-6.7000838599879497E-3</v>
      </c>
      <c r="Y346" s="23">
        <f ca="1"/>
        <v>2.0648186128696261E-3</v>
      </c>
      <c r="Z346" s="23">
        <f ca="1"/>
        <v>6.5031140380466517E-3</v>
      </c>
      <c r="AA346" s="6">
        <f t="array" aca="1" ref="AA346" ca="1">SUMPRODUCT($V$9:$Z$9,V346:Z346)</f>
        <v>-52162.092100788308</v>
      </c>
      <c r="AB346" s="6">
        <f t="shared" ca="1" si="25"/>
        <v>-26577.635384071844</v>
      </c>
    </row>
    <row r="347" spans="1:28" ht="13.8">
      <c r="A347" s="4">
        <v>337</v>
      </c>
      <c r="B347" s="120">
        <v>0.48696844993141286</v>
      </c>
      <c r="C347" s="120">
        <v>0.50719999999999998</v>
      </c>
      <c r="D347" s="120">
        <v>0.28279883381924192</v>
      </c>
      <c r="E347" s="120">
        <v>0.70398196844477834</v>
      </c>
      <c r="F347" s="120">
        <v>0.99453800637232603</v>
      </c>
      <c r="H347" s="142">
        <v>-3.2671063106944037E-2</v>
      </c>
      <c r="I347" s="142">
        <v>1.8048703440788159E-2</v>
      </c>
      <c r="J347" s="142">
        <v>-0.57454705564257058</v>
      </c>
      <c r="K347" s="142">
        <v>0.53588784850408666</v>
      </c>
      <c r="L347" s="142">
        <v>2.545121015453311</v>
      </c>
      <c r="M347" s="141">
        <f t="array" ref="M347:Q347">MMULT(H347:L347,TRANSPOSE(chol))</f>
        <v>-1.9250402206533166E-4</v>
      </c>
      <c r="N347" s="141">
        <v>2.6608117076701605E-5</v>
      </c>
      <c r="O347" s="141">
        <v>-3.7253105581180703E-3</v>
      </c>
      <c r="P347" s="141">
        <v>2.330488844667764E-3</v>
      </c>
      <c r="Q347" s="141">
        <v>1.4199999101226962E-2</v>
      </c>
      <c r="R347" s="6">
        <f t="shared" si="22"/>
        <v>-77926.544083996181</v>
      </c>
      <c r="S347" s="6">
        <f t="shared" si="23"/>
        <v>-67995.014135559119</v>
      </c>
      <c r="T347" s="6">
        <f t="shared" si="24"/>
        <v>67995.014135559119</v>
      </c>
      <c r="V347" s="23">
        <f t="array" aca="1" ref="V347:Z347" ca="1">MMULT(H347:L347,TRANSPOSE(racar))</f>
        <v>2.9416757093340519E-3</v>
      </c>
      <c r="W347" s="23">
        <f ca="1"/>
        <v>3.0955022715825082E-3</v>
      </c>
      <c r="X347" s="23">
        <f ca="1"/>
        <v>-1.8755376411963409E-3</v>
      </c>
      <c r="Y347" s="23">
        <f ca="1"/>
        <v>5.454007455350989E-3</v>
      </c>
      <c r="Z347" s="23">
        <f ca="1"/>
        <v>1.6262492844976825E-2</v>
      </c>
      <c r="AA347" s="6">
        <f t="array" aca="1" ref="AA347" ca="1">SUMPRODUCT($V$9:$Z$9,V347:Z347)</f>
        <v>-71832.447884448819</v>
      </c>
      <c r="AB347" s="6">
        <f t="shared" ca="1" si="25"/>
        <v>-65135.017785344549</v>
      </c>
    </row>
    <row r="348" spans="1:28" ht="13.8">
      <c r="A348" s="4">
        <v>338</v>
      </c>
      <c r="B348" s="120">
        <v>0.82030178326474601</v>
      </c>
      <c r="C348" s="120">
        <v>0.70720000000000005</v>
      </c>
      <c r="D348" s="120">
        <v>0.42565597667638477</v>
      </c>
      <c r="E348" s="120">
        <v>0.79489105935386928</v>
      </c>
      <c r="F348" s="120">
        <v>9.1033227127901696E-4</v>
      </c>
      <c r="H348" s="142">
        <v>0.9165157824851341</v>
      </c>
      <c r="I348" s="142">
        <v>0.54522322494459341</v>
      </c>
      <c r="J348" s="142">
        <v>-0.18744473157378075</v>
      </c>
      <c r="K348" s="142">
        <v>0.82351026662276183</v>
      </c>
      <c r="L348" s="142">
        <v>-3.118026464664168</v>
      </c>
      <c r="M348" s="141">
        <f t="array" ref="M348:Q348">MMULT(H348:L348,TRANSPOSE(chol))</f>
        <v>5.4002826243276791E-3</v>
      </c>
      <c r="N348" s="141">
        <v>5.2757157589140352E-3</v>
      </c>
      <c r="O348" s="141">
        <v>2.0368123997620063E-4</v>
      </c>
      <c r="P348" s="141">
        <v>5.5305792849207908E-3</v>
      </c>
      <c r="Q348" s="141">
        <v>-1.1922186129807642E-2</v>
      </c>
      <c r="R348" s="6">
        <f t="shared" si="22"/>
        <v>89822.19293657309</v>
      </c>
      <c r="S348" s="6">
        <f t="shared" si="23"/>
        <v>91327.340528707238</v>
      </c>
      <c r="T348" s="6">
        <f t="shared" si="24"/>
        <v>-91327.340528707238</v>
      </c>
      <c r="V348" s="23">
        <f t="array" aca="1" ref="V348:Z348" ca="1">MMULT(H348:L348,TRANSPOSE(racar))</f>
        <v>1.6915071561268416E-3</v>
      </c>
      <c r="W348" s="23">
        <f ca="1"/>
        <v>1.4774137006495847E-3</v>
      </c>
      <c r="X348" s="23">
        <f ca="1"/>
        <v>-2.3083942322529127E-3</v>
      </c>
      <c r="Y348" s="23">
        <f ca="1"/>
        <v>1.1527085498771275E-3</v>
      </c>
      <c r="Z348" s="23">
        <f ca="1"/>
        <v>-1.7050452908953552E-2</v>
      </c>
      <c r="AA348" s="6">
        <f t="array" aca="1" ref="AA348" ca="1">SUMPRODUCT($V$9:$Z$9,V348:Z348)</f>
        <v>94452.627728461041</v>
      </c>
      <c r="AB348" s="6">
        <f t="shared" ca="1" si="25"/>
        <v>99712.171016689623</v>
      </c>
    </row>
    <row r="349" spans="1:28" ht="13.8">
      <c r="A349" s="4">
        <v>339</v>
      </c>
      <c r="B349" s="120">
        <v>0.26474622770919065</v>
      </c>
      <c r="C349" s="120">
        <v>0.90720000000000001</v>
      </c>
      <c r="D349" s="120">
        <v>0.56851311953352768</v>
      </c>
      <c r="E349" s="120">
        <v>0.88580015026296022</v>
      </c>
      <c r="F349" s="120">
        <v>7.783340919435594E-2</v>
      </c>
      <c r="H349" s="142">
        <v>-0.62878097730345983</v>
      </c>
      <c r="I349" s="142">
        <v>1.3237081219594682</v>
      </c>
      <c r="J349" s="142">
        <v>0.17258993874717143</v>
      </c>
      <c r="K349" s="142">
        <v>1.2044914118676724</v>
      </c>
      <c r="L349" s="142">
        <v>-1.4197968977361983</v>
      </c>
      <c r="M349" s="141">
        <f t="array" ref="M349:Q349">MMULT(H349:L349,TRANSPOSE(chol))</f>
        <v>-3.7048952687235666E-3</v>
      </c>
      <c r="N349" s="141">
        <v>6.1036080430013134E-3</v>
      </c>
      <c r="O349" s="141">
        <v>7.0132942481048366E-4</v>
      </c>
      <c r="P349" s="141">
        <v>7.6632728036186044E-3</v>
      </c>
      <c r="Q349" s="141">
        <v>-5.0689523896157614E-3</v>
      </c>
      <c r="R349" s="6">
        <f t="shared" si="22"/>
        <v>16850.957646130941</v>
      </c>
      <c r="S349" s="6">
        <f t="shared" si="23"/>
        <v>63120.820269649332</v>
      </c>
      <c r="T349" s="6">
        <f t="shared" si="24"/>
        <v>-63120.820269649332</v>
      </c>
      <c r="V349" s="23">
        <f t="array" aca="1" ref="V349:Z349" ca="1">MMULT(H349:L349,TRANSPOSE(racar))</f>
        <v>-3.6874018151822289E-3</v>
      </c>
      <c r="W349" s="23">
        <f ca="1"/>
        <v>6.722264473150226E-3</v>
      </c>
      <c r="X349" s="23">
        <f ca="1"/>
        <v>6.4753084659220346E-4</v>
      </c>
      <c r="Y349" s="23">
        <f ca="1"/>
        <v>5.5432360239422041E-3</v>
      </c>
      <c r="Z349" s="23">
        <f ca="1"/>
        <v>-6.8508625644351662E-3</v>
      </c>
      <c r="AA349" s="6">
        <f t="array" aca="1" ref="AA349" ca="1">SUMPRODUCT($V$9:$Z$9,V349:Z349)</f>
        <v>13839.484348429949</v>
      </c>
      <c r="AB349" s="6">
        <f t="shared" ca="1" si="25"/>
        <v>63295.652679394014</v>
      </c>
    </row>
    <row r="350" spans="1:28" ht="13.8">
      <c r="A350" s="4">
        <v>340</v>
      </c>
      <c r="B350" s="120">
        <v>0.59807956104252391</v>
      </c>
      <c r="C350" s="120">
        <v>0.1472</v>
      </c>
      <c r="D350" s="120">
        <v>0.71137026239067058</v>
      </c>
      <c r="E350" s="120">
        <v>0.97670924117205116</v>
      </c>
      <c r="F350" s="120">
        <v>0.15475648611743287</v>
      </c>
      <c r="H350" s="142">
        <v>0.24837939067512879</v>
      </c>
      <c r="I350" s="142">
        <v>-1.0485180294966434</v>
      </c>
      <c r="J350" s="142">
        <v>0.55739222683362499</v>
      </c>
      <c r="K350" s="142">
        <v>1.9900855013931571</v>
      </c>
      <c r="L350" s="142">
        <v>-1.0162444960292034</v>
      </c>
      <c r="M350" s="141">
        <f t="array" ref="M350:Q350">MMULT(H350:L350,TRANSPOSE(chol))</f>
        <v>1.4634978833283217E-3</v>
      </c>
      <c r="N350" s="141">
        <v>-5.4213044663272763E-3</v>
      </c>
      <c r="O350" s="141">
        <v>3.5649424086498095E-3</v>
      </c>
      <c r="P350" s="141">
        <v>8.7940863491240834E-3</v>
      </c>
      <c r="Q350" s="141">
        <v>-2.1548225864997132E-3</v>
      </c>
      <c r="R350" s="6">
        <f t="shared" si="22"/>
        <v>94889.295984761964</v>
      </c>
      <c r="S350" s="6">
        <f t="shared" si="23"/>
        <v>52150.984742822307</v>
      </c>
      <c r="T350" s="6">
        <f t="shared" si="24"/>
        <v>-52150.984742822307</v>
      </c>
      <c r="V350" s="23">
        <f t="array" aca="1" ref="V350:Z350" ca="1">MMULT(H350:L350,TRANSPOSE(racar))</f>
        <v>-3.682541008581899E-4</v>
      </c>
      <c r="W350" s="23">
        <f ca="1"/>
        <v>-5.2590324386878311E-3</v>
      </c>
      <c r="X350" s="23">
        <f ca="1"/>
        <v>3.5241373637016661E-3</v>
      </c>
      <c r="Y350" s="23">
        <f ca="1"/>
        <v>8.3388806019965549E-3</v>
      </c>
      <c r="Z350" s="23">
        <f ca="1"/>
        <v>-4.5554653836380118E-3</v>
      </c>
      <c r="AA350" s="6">
        <f t="array" aca="1" ref="AA350" ca="1">SUMPRODUCT($V$9:$Z$9,V350:Z350)</f>
        <v>96783.447868613977</v>
      </c>
      <c r="AB350" s="6">
        <f t="shared" ca="1" si="25"/>
        <v>63366.241349013872</v>
      </c>
    </row>
    <row r="351" spans="1:28" ht="13.8">
      <c r="A351" s="4">
        <v>341</v>
      </c>
      <c r="B351" s="120">
        <v>0.93141289437585717</v>
      </c>
      <c r="C351" s="120">
        <v>0.34720000000000001</v>
      </c>
      <c r="D351" s="120">
        <v>0.85422740524781338</v>
      </c>
      <c r="E351" s="120">
        <v>7.5882794891059355E-2</v>
      </c>
      <c r="F351" s="120">
        <v>0.23167956304050979</v>
      </c>
      <c r="H351" s="142">
        <v>1.4863967413678165</v>
      </c>
      <c r="I351" s="142">
        <v>-0.39289098529097755</v>
      </c>
      <c r="J351" s="142">
        <v>1.0547379514667785</v>
      </c>
      <c r="K351" s="142">
        <v>-1.4333228677577889</v>
      </c>
      <c r="L351" s="142">
        <v>-0.73332681148254819</v>
      </c>
      <c r="M351" s="141">
        <f t="array" ref="M351:Q351">MMULT(H351:L351,TRANSPOSE(chol))</f>
        <v>8.7581279544371622E-3</v>
      </c>
      <c r="N351" s="141">
        <v>1.2420175720241431E-3</v>
      </c>
      <c r="O351" s="141">
        <v>8.6305285627747592E-3</v>
      </c>
      <c r="P351" s="141">
        <v>-5.9823722848788771E-3</v>
      </c>
      <c r="Q351" s="141">
        <v>-2.010195561075818E-3</v>
      </c>
      <c r="R351" s="6">
        <f t="shared" si="22"/>
        <v>38292.807037082639</v>
      </c>
      <c r="S351" s="6">
        <f t="shared" si="23"/>
        <v>-16223.298255455438</v>
      </c>
      <c r="T351" s="6">
        <f t="shared" si="24"/>
        <v>16223.298255455438</v>
      </c>
      <c r="V351" s="23">
        <f t="array" aca="1" ref="V351:Z351" ca="1">MMULT(H351:L351,TRANSPOSE(racar))</f>
        <v>7.3044299717725646E-3</v>
      </c>
      <c r="W351" s="23">
        <f ca="1"/>
        <v>-2.4577355432031048E-3</v>
      </c>
      <c r="X351" s="23">
        <f ca="1"/>
        <v>6.5530128570305589E-3</v>
      </c>
      <c r="Y351" s="23">
        <f ca="1"/>
        <v>-7.8110863050170455E-3</v>
      </c>
      <c r="Z351" s="23">
        <f ca="1"/>
        <v>-4.059174843801693E-3</v>
      </c>
      <c r="AA351" s="6">
        <f t="array" aca="1" ref="AA351" ca="1">SUMPRODUCT($V$9:$Z$9,V351:Z351)</f>
        <v>48406.503671263104</v>
      </c>
      <c r="AB351" s="6">
        <f t="shared" ca="1" si="25"/>
        <v>-13236.967956668683</v>
      </c>
    </row>
    <row r="352" spans="1:28" ht="13.8">
      <c r="A352" s="4">
        <v>342</v>
      </c>
      <c r="B352" s="120">
        <v>7.9561042524005476E-2</v>
      </c>
      <c r="C352" s="120">
        <v>0.54720000000000002</v>
      </c>
      <c r="D352" s="120">
        <v>0.99708454810495628</v>
      </c>
      <c r="E352" s="120">
        <v>0.16679188580015028</v>
      </c>
      <c r="F352" s="120">
        <v>0.30860263996358672</v>
      </c>
      <c r="H352" s="142">
        <v>-1.4080303438877493</v>
      </c>
      <c r="I352" s="142">
        <v>0.11859023764536893</v>
      </c>
      <c r="J352" s="142">
        <v>2.7571419207939858</v>
      </c>
      <c r="K352" s="142">
        <v>-0.96692051218487995</v>
      </c>
      <c r="L352" s="142">
        <v>-0.49981509616624753</v>
      </c>
      <c r="M352" s="141">
        <f t="array" ref="M352:Q352">MMULT(H352:L352,TRANSPOSE(chol))</f>
        <v>-8.2963784649791039E-3</v>
      </c>
      <c r="N352" s="141">
        <v>-2.6288202248242408E-3</v>
      </c>
      <c r="O352" s="141">
        <v>1.5849169903579763E-2</v>
      </c>
      <c r="P352" s="141">
        <v>-4.0780605215990605E-3</v>
      </c>
      <c r="Q352" s="141">
        <v>-6.1413794744860596E-3</v>
      </c>
      <c r="R352" s="6">
        <f t="shared" si="22"/>
        <v>28576.58278691992</v>
      </c>
      <c r="S352" s="6">
        <f t="shared" si="23"/>
        <v>15367.404569680228</v>
      </c>
      <c r="T352" s="6">
        <f t="shared" si="24"/>
        <v>-15367.404569680228</v>
      </c>
      <c r="V352" s="23">
        <f t="array" aca="1" ref="V352:Z352" ca="1">MMULT(H352:L352,TRANSPOSE(racar))</f>
        <v>-7.0945418386292427E-3</v>
      </c>
      <c r="W352" s="23">
        <f ca="1"/>
        <v>-1.3485765006484803E-3</v>
      </c>
      <c r="X352" s="23">
        <f ca="1"/>
        <v>1.6475293068950184E-2</v>
      </c>
      <c r="Y352" s="23">
        <f ca="1"/>
        <v>-4.6443014511059364E-3</v>
      </c>
      <c r="Z352" s="23">
        <f ca="1"/>
        <v>-4.1650739351706684E-3</v>
      </c>
      <c r="AA352" s="6">
        <f t="array" aca="1" ref="AA352" ca="1">SUMPRODUCT($V$9:$Z$9,V352:Z352)</f>
        <v>15557.020542445196</v>
      </c>
      <c r="AB352" s="6">
        <f t="shared" ca="1" si="25"/>
        <v>1831.4030897217635</v>
      </c>
    </row>
    <row r="353" spans="1:28" ht="13.8">
      <c r="A353" s="4">
        <v>343</v>
      </c>
      <c r="B353" s="120">
        <v>0.41289437585733879</v>
      </c>
      <c r="C353" s="120">
        <v>0.74720000000000009</v>
      </c>
      <c r="D353" s="120">
        <v>4.1649312786339027E-4</v>
      </c>
      <c r="E353" s="120">
        <v>0.25770097670924119</v>
      </c>
      <c r="F353" s="120">
        <v>0.38552571688666365</v>
      </c>
      <c r="H353" s="142">
        <v>-0.22010580784886954</v>
      </c>
      <c r="I353" s="142">
        <v>0.66570449474773485</v>
      </c>
      <c r="J353" s="142">
        <v>-3.3415946002682837</v>
      </c>
      <c r="K353" s="142">
        <v>-0.65044943567906166</v>
      </c>
      <c r="L353" s="142">
        <v>-0.29099985059441774</v>
      </c>
      <c r="M353" s="141">
        <f t="array" ref="M353:Q353">MMULT(H353:L353,TRANSPOSE(chol))</f>
        <v>-1.2969046385833914E-3</v>
      </c>
      <c r="N353" s="141">
        <v>3.2953649463959627E-3</v>
      </c>
      <c r="O353" s="141">
        <v>-2.152235371333111E-2</v>
      </c>
      <c r="P353" s="141">
        <v>-4.3407687895113886E-3</v>
      </c>
      <c r="Q353" s="141">
        <v>-5.2367916538977443E-3</v>
      </c>
      <c r="R353" s="6">
        <f t="shared" si="22"/>
        <v>-65003.670137956397</v>
      </c>
      <c r="S353" s="6">
        <f t="shared" si="23"/>
        <v>9155.6075624449149</v>
      </c>
      <c r="T353" s="6">
        <f t="shared" si="24"/>
        <v>-9155.6075624449149</v>
      </c>
      <c r="V353" s="23">
        <f t="array" aca="1" ref="V353:Z353" ca="1">MMULT(H353:L353,TRANSPOSE(racar))</f>
        <v>-2.8770017044712224E-3</v>
      </c>
      <c r="W353" s="23">
        <f ca="1"/>
        <v>1.9467488766963766E-3</v>
      </c>
      <c r="X353" s="23">
        <f ca="1"/>
        <v>-2.2059755857099614E-2</v>
      </c>
      <c r="Y353" s="23">
        <f ca="1"/>
        <v>-4.3530907658575627E-3</v>
      </c>
      <c r="Z353" s="23">
        <f ca="1"/>
        <v>-4.3495664839634787E-3</v>
      </c>
      <c r="AA353" s="6">
        <f t="array" aca="1" ref="AA353" ca="1">SUMPRODUCT($V$9:$Z$9,V353:Z353)</f>
        <v>-71666.347885536292</v>
      </c>
      <c r="AB353" s="6">
        <f t="shared" ca="1" si="25"/>
        <v>4185.0049377847245</v>
      </c>
    </row>
    <row r="354" spans="1:28" ht="13.8">
      <c r="A354" s="4">
        <v>344</v>
      </c>
      <c r="B354" s="120">
        <v>0.74622770919067205</v>
      </c>
      <c r="C354" s="120">
        <v>0.94720000000000004</v>
      </c>
      <c r="D354" s="120">
        <v>0.14327363598500623</v>
      </c>
      <c r="E354" s="120">
        <v>0.34861006761833202</v>
      </c>
      <c r="F354" s="120">
        <v>0.46244879380974058</v>
      </c>
      <c r="H354" s="142">
        <v>0.66266585674583844</v>
      </c>
      <c r="I354" s="142">
        <v>1.6182905327723323</v>
      </c>
      <c r="J354" s="142">
        <v>-1.0657265503906102</v>
      </c>
      <c r="K354" s="142">
        <v>-0.38907571810793895</v>
      </c>
      <c r="L354" s="142">
        <v>-9.426633998350846E-2</v>
      </c>
      <c r="M354" s="141">
        <f t="array" ref="M354:Q354">MMULT(H354:L354,TRANSPOSE(chol))</f>
        <v>3.9045513239460345E-3</v>
      </c>
      <c r="N354" s="141">
        <v>1.0824761088012754E-2</v>
      </c>
      <c r="O354" s="141">
        <v>-5.4200094678589373E-3</v>
      </c>
      <c r="P354" s="141">
        <v>4.4912856890892607E-4</v>
      </c>
      <c r="Q354" s="141">
        <v>2.2875552497712902E-3</v>
      </c>
      <c r="R354" s="6">
        <f t="shared" si="22"/>
        <v>-60581.922574183285</v>
      </c>
      <c r="S354" s="6">
        <f t="shared" si="23"/>
        <v>-10616.666817161688</v>
      </c>
      <c r="T354" s="6">
        <f t="shared" si="24"/>
        <v>10616.666817161688</v>
      </c>
      <c r="V354" s="23">
        <f t="array" aca="1" ref="V354:Z354" ca="1">MMULT(H354:L354,TRANSPOSE(racar))</f>
        <v>4.6416824829747551E-3</v>
      </c>
      <c r="W354" s="23">
        <f ca="1"/>
        <v>9.5911797066941668E-3</v>
      </c>
      <c r="X354" s="23">
        <f ca="1"/>
        <v>-6.3094432842863875E-3</v>
      </c>
      <c r="Y354" s="23">
        <f ca="1"/>
        <v>-1.0180170910578238E-3</v>
      </c>
      <c r="Z354" s="23">
        <f ca="1"/>
        <v>8.6501350816344555E-4</v>
      </c>
      <c r="AA354" s="6">
        <f t="array" aca="1" ref="AA354" ca="1">SUMPRODUCT($V$9:$Z$9,V354:Z354)</f>
        <v>-51902.929123178859</v>
      </c>
      <c r="AB354" s="6">
        <f t="shared" ca="1" si="25"/>
        <v>-9446.6496404252939</v>
      </c>
    </row>
    <row r="355" spans="1:28" ht="13.8">
      <c r="A355" s="4">
        <v>345</v>
      </c>
      <c r="B355" s="120">
        <v>0.19067215363511661</v>
      </c>
      <c r="C355" s="120">
        <v>0.18720000000000001</v>
      </c>
      <c r="D355" s="120">
        <v>0.2861307788421491</v>
      </c>
      <c r="E355" s="120">
        <v>0.43951915852742296</v>
      </c>
      <c r="F355" s="120">
        <v>0.53937187073281756</v>
      </c>
      <c r="H355" s="142">
        <v>-0.87542204855649008</v>
      </c>
      <c r="I355" s="142">
        <v>-0.88826169354377849</v>
      </c>
      <c r="J355" s="142">
        <v>-0.56472392602602961</v>
      </c>
      <c r="K355" s="142">
        <v>-0.15218843270674209</v>
      </c>
      <c r="L355" s="142">
        <v>9.8851398078526734E-2</v>
      </c>
      <c r="M355" s="141">
        <f t="array" ref="M355:Q355">MMULT(H355:L355,TRANSPOSE(chol))</f>
        <v>-5.158150648485571E-3</v>
      </c>
      <c r="N355" s="141">
        <v>-7.1437450824306768E-3</v>
      </c>
      <c r="O355" s="141">
        <v>-5.0890384628692262E-3</v>
      </c>
      <c r="P355" s="141">
        <v>-3.1338187666595757E-3</v>
      </c>
      <c r="Q355" s="141">
        <v>-4.1595797030058689E-3</v>
      </c>
      <c r="R355" s="6">
        <f t="shared" si="22"/>
        <v>9109.147974925183</v>
      </c>
      <c r="S355" s="6">
        <f t="shared" si="23"/>
        <v>8708.4556818662259</v>
      </c>
      <c r="T355" s="6">
        <f t="shared" si="24"/>
        <v>-8708.4556818662259</v>
      </c>
      <c r="V355" s="23">
        <f t="array" aca="1" ref="V355:Z355" ca="1">MMULT(H355:L355,TRANSPOSE(racar))</f>
        <v>-6.0607574840888297E-3</v>
      </c>
      <c r="W355" s="23">
        <f ca="1"/>
        <v>-6.3722995735117265E-3</v>
      </c>
      <c r="X355" s="23">
        <f ca="1"/>
        <v>-4.3853891952058133E-3</v>
      </c>
      <c r="Y355" s="23">
        <f ca="1"/>
        <v>-1.7601541400595038E-3</v>
      </c>
      <c r="Z355" s="23">
        <f ca="1"/>
        <v>-2.0224957582809016E-3</v>
      </c>
      <c r="AA355" s="6">
        <f t="array" aca="1" ref="AA355" ca="1">SUMPRODUCT($V$9:$Z$9,V355:Z355)</f>
        <v>-2814.5891072569721</v>
      </c>
      <c r="AB355" s="6">
        <f t="shared" ca="1" si="25"/>
        <v>3153.167113383628</v>
      </c>
    </row>
    <row r="356" spans="1:28" ht="13.8">
      <c r="A356" s="4">
        <v>346</v>
      </c>
      <c r="B356" s="120">
        <v>0.52400548696844984</v>
      </c>
      <c r="C356" s="120">
        <v>0.38719999999999999</v>
      </c>
      <c r="D356" s="120">
        <v>0.42898792169929195</v>
      </c>
      <c r="E356" s="120">
        <v>0.5304282494365139</v>
      </c>
      <c r="F356" s="120">
        <v>0.61629494765589443</v>
      </c>
      <c r="H356" s="142">
        <v>6.0209190465860214E-2</v>
      </c>
      <c r="I356" s="142">
        <v>-0.28662430790867083</v>
      </c>
      <c r="J356" s="142">
        <v>-0.17895142466892222</v>
      </c>
      <c r="K356" s="142">
        <v>7.6346413259229487E-2</v>
      </c>
      <c r="L356" s="142">
        <v>0.29576427857210852</v>
      </c>
      <c r="M356" s="141">
        <f t="array" ref="M356:Q356">MMULT(H356:L356,TRANSPOSE(chol))</f>
        <v>3.5476382546952435E-4</v>
      </c>
      <c r="N356" s="141">
        <v>-1.500037401743669E-3</v>
      </c>
      <c r="O356" s="141">
        <v>-1.1622286285211704E-3</v>
      </c>
      <c r="P356" s="141">
        <v>-1.2348611793152307E-4</v>
      </c>
      <c r="Q356" s="141">
        <v>1.3267073310148521E-3</v>
      </c>
      <c r="R356" s="6">
        <f t="shared" si="22"/>
        <v>-1459.0471486004571</v>
      </c>
      <c r="S356" s="6">
        <f t="shared" si="23"/>
        <v>-7913.2086294026931</v>
      </c>
      <c r="T356" s="6">
        <f t="shared" si="24"/>
        <v>7913.2086294026931</v>
      </c>
      <c r="V356" s="23">
        <f t="array" aca="1" ref="V356:Z356" ca="1">MMULT(H356:L356,TRANSPOSE(racar))</f>
        <v>3.3909011206354248E-4</v>
      </c>
      <c r="W356" s="23">
        <f ca="1"/>
        <v>-1.3078021436426165E-3</v>
      </c>
      <c r="X356" s="23">
        <f ca="1"/>
        <v>-9.8581209152120877E-4</v>
      </c>
      <c r="Y356" s="23">
        <f ca="1"/>
        <v>4.368335135298061E-4</v>
      </c>
      <c r="Z356" s="23">
        <f ca="1"/>
        <v>1.6054056201323811E-3</v>
      </c>
      <c r="AA356" s="6">
        <f t="array" aca="1" ref="AA356" ca="1">SUMPRODUCT($V$9:$Z$9,V356:Z356)</f>
        <v>-1065.1397475050971</v>
      </c>
      <c r="AB356" s="6">
        <f t="shared" ca="1" si="25"/>
        <v>-6894.5321020391648</v>
      </c>
    </row>
    <row r="357" spans="1:28" ht="13.8">
      <c r="A357" s="4">
        <v>347</v>
      </c>
      <c r="B357" s="120">
        <v>0.8573388203017831</v>
      </c>
      <c r="C357" s="120">
        <v>0.58720000000000006</v>
      </c>
      <c r="D357" s="120">
        <v>0.5718450645564348</v>
      </c>
      <c r="E357" s="120">
        <v>0.62133734034560473</v>
      </c>
      <c r="F357" s="120">
        <v>0.6932180245789713</v>
      </c>
      <c r="H357" s="142">
        <v>1.068439384303095</v>
      </c>
      <c r="I357" s="142">
        <v>0.22034817986241473</v>
      </c>
      <c r="J357" s="142">
        <v>0.181073517577994</v>
      </c>
      <c r="K357" s="142">
        <v>0.30899501440236044</v>
      </c>
      <c r="L357" s="142">
        <v>0.50499271765525033</v>
      </c>
      <c r="M357" s="141">
        <f t="array" ref="M357:Q357">MMULT(H357:L357,TRANSPOSE(chol))</f>
        <v>6.2954449366429271E-3</v>
      </c>
      <c r="N357" s="141">
        <v>3.7720882969216841E-3</v>
      </c>
      <c r="O357" s="141">
        <v>2.6653935333321413E-3</v>
      </c>
      <c r="P357" s="141">
        <v>2.8009908396810146E-3</v>
      </c>
      <c r="Q357" s="141">
        <v>6.93320721430474E-3</v>
      </c>
      <c r="R357" s="6">
        <f t="shared" si="22"/>
        <v>-9476.6494924055369</v>
      </c>
      <c r="S357" s="6">
        <f t="shared" si="23"/>
        <v>-25593.340973143328</v>
      </c>
      <c r="T357" s="6">
        <f t="shared" si="24"/>
        <v>25593.340973143328</v>
      </c>
      <c r="V357" s="23">
        <f t="array" aca="1" ref="V357:Z357" ca="1">MMULT(H357:L357,TRANSPOSE(racar))</f>
        <v>7.0501278200786506E-3</v>
      </c>
      <c r="W357" s="23">
        <f ca="1"/>
        <v>3.2800258775196232E-3</v>
      </c>
      <c r="X357" s="23">
        <f ca="1"/>
        <v>2.2699981988607417E-3</v>
      </c>
      <c r="Y357" s="23">
        <f ca="1"/>
        <v>2.5941717964389948E-3</v>
      </c>
      <c r="Z357" s="23">
        <f ca="1"/>
        <v>5.2918318462825392E-3</v>
      </c>
      <c r="AA357" s="6">
        <f t="array" aca="1" ref="AA357" ca="1">SUMPRODUCT($V$9:$Z$9,V357:Z357)</f>
        <v>3679.6011590131311</v>
      </c>
      <c r="AB357" s="6">
        <f t="shared" ca="1" si="25"/>
        <v>-17447.712564970272</v>
      </c>
    </row>
    <row r="358" spans="1:28" ht="13.8">
      <c r="A358" s="4">
        <v>348</v>
      </c>
      <c r="B358" s="120">
        <v>0.30178326474622769</v>
      </c>
      <c r="C358" s="120">
        <v>0.78720000000000012</v>
      </c>
      <c r="D358" s="120">
        <v>0.71470220741357759</v>
      </c>
      <c r="E358" s="120">
        <v>0.71224643125469567</v>
      </c>
      <c r="F358" s="120">
        <v>0.77014110150204829</v>
      </c>
      <c r="H358" s="142">
        <v>-0.51927852093923976</v>
      </c>
      <c r="I358" s="142">
        <v>0.79674352537353299</v>
      </c>
      <c r="J358" s="142">
        <v>0.56717456756172502</v>
      </c>
      <c r="K358" s="142">
        <v>0.55995939038316711</v>
      </c>
      <c r="L358" s="142">
        <v>0.7393116166001924</v>
      </c>
      <c r="M358" s="141">
        <f t="array" ref="M358:Q358">MMULT(H358:L358,TRANSPOSE(chol))</f>
        <v>-3.0596862895377781E-3</v>
      </c>
      <c r="N358" s="141">
        <v>3.3429552478575621E-3</v>
      </c>
      <c r="O358" s="141">
        <v>3.2070269611203625E-3</v>
      </c>
      <c r="P358" s="141">
        <v>3.9568881656966409E-3</v>
      </c>
      <c r="Q358" s="141">
        <v>5.2236805759127364E-3</v>
      </c>
      <c r="R358" s="6">
        <f t="shared" si="22"/>
        <v>-34151.961321184222</v>
      </c>
      <c r="S358" s="6">
        <f t="shared" si="23"/>
        <v>-10838.484689921803</v>
      </c>
      <c r="T358" s="6">
        <f t="shared" si="24"/>
        <v>10838.484689921803</v>
      </c>
      <c r="V358" s="23">
        <f t="array" aca="1" ref="V358:Z358" ca="1">MMULT(H358:L358,TRANSPOSE(racar))</f>
        <v>-7.0170477903814155E-4</v>
      </c>
      <c r="W358" s="23">
        <f ca="1"/>
        <v>5.6045051302172182E-3</v>
      </c>
      <c r="X358" s="23">
        <f ca="1"/>
        <v>4.3066952848728147E-3</v>
      </c>
      <c r="Y358" s="23">
        <f ca="1"/>
        <v>4.4737187327099541E-3</v>
      </c>
      <c r="Z358" s="23">
        <f ca="1"/>
        <v>5.8563014104246859E-3</v>
      </c>
      <c r="AA358" s="6">
        <f t="array" aca="1" ref="AA358" ca="1">SUMPRODUCT($V$9:$Z$9,V358:Z358)</f>
        <v>-33318.0489208168</v>
      </c>
      <c r="AB358" s="6">
        <f t="shared" ca="1" si="25"/>
        <v>-11979.02753895957</v>
      </c>
    </row>
    <row r="359" spans="1:28" ht="13.8">
      <c r="A359" s="4">
        <v>349</v>
      </c>
      <c r="B359" s="120">
        <v>0.635116598079561</v>
      </c>
      <c r="C359" s="120">
        <v>0.98720000000000008</v>
      </c>
      <c r="D359" s="120">
        <v>0.8575593502707205</v>
      </c>
      <c r="E359" s="120">
        <v>0.80315552216378661</v>
      </c>
      <c r="F359" s="120">
        <v>0.84706417842512527</v>
      </c>
      <c r="H359" s="142">
        <v>0.34543575115331465</v>
      </c>
      <c r="I359" s="142">
        <v>2.2322264517906398</v>
      </c>
      <c r="J359" s="142">
        <v>1.0694181345240561</v>
      </c>
      <c r="K359" s="142">
        <v>0.85294653192688741</v>
      </c>
      <c r="L359" s="142">
        <v>1.0239230053577313</v>
      </c>
      <c r="M359" s="141">
        <f t="array" ref="M359:Q359">MMULT(H359:L359,TRANSPOSE(chol))</f>
        <v>2.0353721348001803E-3</v>
      </c>
      <c r="N359" s="141">
        <v>1.3595467663558427E-2</v>
      </c>
      <c r="O359" s="141">
        <v>8.0608072843652064E-3</v>
      </c>
      <c r="P359" s="141">
        <v>8.5936054690120816E-3</v>
      </c>
      <c r="Q359" s="141">
        <v>1.2474627352459165E-2</v>
      </c>
      <c r="R359" s="6">
        <f t="shared" si="22"/>
        <v>-70130.90551380199</v>
      </c>
      <c r="S359" s="6">
        <f t="shared" si="23"/>
        <v>-29796.919570155864</v>
      </c>
      <c r="T359" s="6">
        <f t="shared" si="24"/>
        <v>29796.919570155864</v>
      </c>
      <c r="V359" s="23">
        <f t="array" aca="1" ref="V359:Z359" ca="1">MMULT(H359:L359,TRANSPOSE(racar))</f>
        <v>6.365438932718865E-3</v>
      </c>
      <c r="W359" s="23">
        <f ca="1"/>
        <v>1.5728437122307176E-2</v>
      </c>
      <c r="X359" s="23">
        <f ca="1"/>
        <v>8.7353877269204204E-3</v>
      </c>
      <c r="Y359" s="23">
        <f ca="1"/>
        <v>7.8200084023883117E-3</v>
      </c>
      <c r="Z359" s="23">
        <f ca="1"/>
        <v>1.0992065504144466E-2</v>
      </c>
      <c r="AA359" s="6">
        <f t="array" aca="1" ref="AA359" ca="1">SUMPRODUCT($V$9:$Z$9,V359:Z359)</f>
        <v>-54803.343209760009</v>
      </c>
      <c r="AB359" s="6">
        <f t="shared" ca="1" si="25"/>
        <v>-25122.837433210763</v>
      </c>
    </row>
    <row r="360" spans="1:28" ht="13.8">
      <c r="A360" s="4">
        <v>350</v>
      </c>
      <c r="B360" s="120">
        <v>0.96844993141289426</v>
      </c>
      <c r="C360" s="120">
        <v>3.5200000000000002E-2</v>
      </c>
      <c r="D360" s="120">
        <v>2.0824656393169511E-2</v>
      </c>
      <c r="E360" s="120">
        <v>0.89406461307287755</v>
      </c>
      <c r="F360" s="120">
        <v>0.92398725534820214</v>
      </c>
      <c r="H360" s="142">
        <v>1.8584852423197866</v>
      </c>
      <c r="I360" s="142">
        <v>-1.8093283960319981</v>
      </c>
      <c r="J360" s="142">
        <v>-2.0370072768856429</v>
      </c>
      <c r="K360" s="142">
        <v>1.2484377989044328</v>
      </c>
      <c r="L360" s="142">
        <v>1.4324135977366355</v>
      </c>
      <c r="M360" s="141">
        <f t="array" ref="M360:Q360">MMULT(H360:L360,TRANSPOSE(chol))</f>
        <v>1.095054308225374E-2</v>
      </c>
      <c r="N360" s="141">
        <v>-5.9957145871477142E-3</v>
      </c>
      <c r="O360" s="141">
        <v>-1.1180483074412044E-2</v>
      </c>
      <c r="P360" s="141">
        <v>3.6282598931771312E-3</v>
      </c>
      <c r="Q360" s="141">
        <v>1.1041205696312487E-2</v>
      </c>
      <c r="R360" s="6">
        <f t="shared" si="22"/>
        <v>9313.1856111935485</v>
      </c>
      <c r="S360" s="6">
        <f t="shared" si="23"/>
        <v>-44564.017349974223</v>
      </c>
      <c r="T360" s="6">
        <f t="shared" si="24"/>
        <v>44564.017349974223</v>
      </c>
      <c r="V360" s="23">
        <f t="array" aca="1" ref="V360:Z360" ca="1">MMULT(H360:L360,TRANSPOSE(racar))</f>
        <v>9.5171661485893774E-3</v>
      </c>
      <c r="W360" s="23">
        <f ca="1"/>
        <v>-6.7874727935411678E-3</v>
      </c>
      <c r="X360" s="23">
        <f ca="1"/>
        <v>-1.130460096198173E-2</v>
      </c>
      <c r="Y360" s="23">
        <f ca="1"/>
        <v>6.0932046226912315E-3</v>
      </c>
      <c r="Z360" s="23">
        <f ca="1"/>
        <v>9.6119244864685018E-3</v>
      </c>
      <c r="AA360" s="6">
        <f t="array" aca="1" ref="AA360" ca="1">SUMPRODUCT($V$9:$Z$9,V360:Z360)</f>
        <v>25647.412559545744</v>
      </c>
      <c r="AB360" s="6">
        <f t="shared" ca="1" si="25"/>
        <v>-25375.098449865724</v>
      </c>
    </row>
    <row r="361" spans="1:28" ht="13.8">
      <c r="A361" s="4">
        <v>351</v>
      </c>
      <c r="B361" s="120">
        <v>1.7832647462277088E-2</v>
      </c>
      <c r="C361" s="120">
        <v>0.23520000000000002</v>
      </c>
      <c r="D361" s="120">
        <v>0.16368179925031234</v>
      </c>
      <c r="E361" s="120">
        <v>0.98497370398196848</v>
      </c>
      <c r="F361" s="120">
        <v>6.8274920345926275E-3</v>
      </c>
      <c r="H361" s="142">
        <v>-2.1007229337902538</v>
      </c>
      <c r="I361" s="142">
        <v>-0.72182837782823839</v>
      </c>
      <c r="J361" s="142">
        <v>-0.97943802108928535</v>
      </c>
      <c r="K361" s="142">
        <v>2.1693965320862527</v>
      </c>
      <c r="L361" s="142">
        <v>-2.4662136996622794</v>
      </c>
      <c r="M361" s="141">
        <f t="array" ref="M361:Q361">MMULT(H361:L361,TRANSPOSE(chol))</f>
        <v>-1.237785292372549E-2</v>
      </c>
      <c r="N361" s="141">
        <v>-9.0692699996697389E-3</v>
      </c>
      <c r="O361" s="141">
        <v>-9.336725192682499E-3</v>
      </c>
      <c r="P361" s="141">
        <v>7.492934439449382E-3</v>
      </c>
      <c r="Q361" s="141">
        <v>-1.7332782642794781E-2</v>
      </c>
      <c r="R361" s="6">
        <f t="shared" si="22"/>
        <v>97163.624983669841</v>
      </c>
      <c r="S361" s="6">
        <f t="shared" si="23"/>
        <v>130270.0194320257</v>
      </c>
      <c r="T361" s="6">
        <f t="shared" si="24"/>
        <v>-130270.0194320257</v>
      </c>
      <c r="V361" s="23">
        <f t="array" aca="1" ref="V361:Z361" ca="1">MMULT(H361:L361,TRANSPOSE(racar))</f>
        <v>-1.5934501528732513E-2</v>
      </c>
      <c r="W361" s="23">
        <f ca="1"/>
        <v>-7.6210201186834737E-3</v>
      </c>
      <c r="X361" s="23">
        <f ca="1"/>
        <v>-8.5445226260319751E-3</v>
      </c>
      <c r="Y361" s="23">
        <f ca="1"/>
        <v>6.8707554259272432E-3</v>
      </c>
      <c r="Z361" s="23">
        <f ca="1"/>
        <v>-1.7219693635599161E-2</v>
      </c>
      <c r="AA361" s="6">
        <f t="array" aca="1" ref="AA361" ca="1">SUMPRODUCT($V$9:$Z$9,V361:Z361)</f>
        <v>71931.242974516135</v>
      </c>
      <c r="AB361" s="6">
        <f t="shared" ca="1" si="25"/>
        <v>126798.38632160227</v>
      </c>
    </row>
    <row r="362" spans="1:28" ht="13.8">
      <c r="A362" s="4">
        <v>352</v>
      </c>
      <c r="B362" s="120">
        <v>0.3511659807956104</v>
      </c>
      <c r="C362" s="120">
        <v>0.43520000000000003</v>
      </c>
      <c r="D362" s="120">
        <v>0.30653894210745525</v>
      </c>
      <c r="E362" s="120">
        <v>8.414725770097671E-2</v>
      </c>
      <c r="F362" s="120">
        <v>8.3750568957669552E-2</v>
      </c>
      <c r="H362" s="142">
        <v>-0.3821744640284534</v>
      </c>
      <c r="I362" s="142">
        <v>-0.16315042274415215</v>
      </c>
      <c r="J362" s="142">
        <v>-0.50568488013524893</v>
      </c>
      <c r="K362" s="142">
        <v>-1.3777045842849902</v>
      </c>
      <c r="L362" s="142">
        <v>-1.3802777663421451</v>
      </c>
      <c r="M362" s="141">
        <f t="array" ref="M362:Q362">MMULT(H362:L362,TRANSPOSE(chol))</f>
        <v>-2.2518435110396762E-3</v>
      </c>
      <c r="N362" s="141">
        <v>-1.8322279728314409E-3</v>
      </c>
      <c r="O362" s="141">
        <v>-3.8109918655580069E-3</v>
      </c>
      <c r="P362" s="141">
        <v>-7.6958941041138894E-3</v>
      </c>
      <c r="Q362" s="141">
        <v>-1.1843449792469292E-2</v>
      </c>
      <c r="R362" s="6">
        <f t="shared" si="22"/>
        <v>20253.410716971135</v>
      </c>
      <c r="S362" s="6">
        <f t="shared" si="23"/>
        <v>30406.150692300165</v>
      </c>
      <c r="T362" s="6">
        <f t="shared" si="24"/>
        <v>-30406.150692300165</v>
      </c>
      <c r="V362" s="23">
        <f t="array" aca="1" ref="V362:Z362" ca="1">MMULT(H362:L362,TRANSPOSE(racar))</f>
        <v>-4.649233802497663E-3</v>
      </c>
      <c r="W362" s="23">
        <f ca="1"/>
        <v>-4.1364174818633477E-3</v>
      </c>
      <c r="X362" s="23">
        <f ca="1"/>
        <v>-4.9484599990235354E-3</v>
      </c>
      <c r="Y362" s="23">
        <f ca="1"/>
        <v>-8.9875733084982239E-3</v>
      </c>
      <c r="Z362" s="23">
        <f ca="1"/>
        <v>-1.1294407319143277E-2</v>
      </c>
      <c r="AA362" s="6">
        <f t="array" aca="1" ref="AA362" ca="1">SUMPRODUCT($V$9:$Z$9,V362:Z362)</f>
        <v>9276.065306200122</v>
      </c>
      <c r="AB362" s="6">
        <f t="shared" ca="1" si="25"/>
        <v>21458.168440073045</v>
      </c>
    </row>
    <row r="363" spans="1:28" ht="13.8">
      <c r="A363" s="4">
        <v>353</v>
      </c>
      <c r="B363" s="120">
        <v>0.6844993141289436</v>
      </c>
      <c r="C363" s="120">
        <v>0.6352000000000001</v>
      </c>
      <c r="D363" s="120">
        <v>0.4493960849645981</v>
      </c>
      <c r="E363" s="120">
        <v>0.17505634861006764</v>
      </c>
      <c r="F363" s="120">
        <v>0.16067364588074648</v>
      </c>
      <c r="H363" s="142">
        <v>0.48031788728215413</v>
      </c>
      <c r="I363" s="142">
        <v>0.34565766986151414</v>
      </c>
      <c r="J363" s="142">
        <v>-0.12718728351020586</v>
      </c>
      <c r="K363" s="142">
        <v>-0.93437071752880796</v>
      </c>
      <c r="L363" s="142">
        <v>-0.99169303077762272</v>
      </c>
      <c r="M363" s="141">
        <f t="array" ref="M363:Q363">MMULT(H363:L363,TRANSPOSE(chol))</f>
        <v>2.8301229399567596E-3</v>
      </c>
      <c r="N363" s="141">
        <v>3.1080181166147957E-3</v>
      </c>
      <c r="O363" s="141">
        <v>-5.9361573900204123E-5</v>
      </c>
      <c r="P363" s="141">
        <v>-3.820917919270857E-3</v>
      </c>
      <c r="Q363" s="141">
        <v>-5.2811164516295313E-3</v>
      </c>
      <c r="R363" s="6">
        <f t="shared" si="22"/>
        <v>8851.5820404051119</v>
      </c>
      <c r="S363" s="6">
        <f t="shared" si="23"/>
        <v>11778.412608020626</v>
      </c>
      <c r="T363" s="6">
        <f t="shared" si="24"/>
        <v>-11778.412608020626</v>
      </c>
      <c r="V363" s="23">
        <f t="array" aca="1" ref="V363:Z363" ca="1">MMULT(H363:L363,TRANSPOSE(racar))</f>
        <v>1.5273542563954833E-3</v>
      </c>
      <c r="W363" s="23">
        <f ca="1"/>
        <v>6.8187966281677676E-4</v>
      </c>
      <c r="X363" s="23">
        <f ca="1"/>
        <v>-1.4578078778244158E-3</v>
      </c>
      <c r="Y363" s="23">
        <f ca="1"/>
        <v>-5.5696530706630509E-3</v>
      </c>
      <c r="Z363" s="23">
        <f ca="1"/>
        <v>-6.4111977605623462E-3</v>
      </c>
      <c r="AA363" s="6">
        <f t="array" aca="1" ref="AA363" ca="1">SUMPRODUCT($V$9:$Z$9,V363:Z363)</f>
        <v>10098.617086091257</v>
      </c>
      <c r="AB363" s="6">
        <f t="shared" ca="1" si="25"/>
        <v>10040.80235960666</v>
      </c>
    </row>
    <row r="364" spans="1:28" ht="13.8">
      <c r="A364" s="4">
        <v>354</v>
      </c>
      <c r="B364" s="120">
        <v>0.12894375857338822</v>
      </c>
      <c r="C364" s="120">
        <v>0.83520000000000005</v>
      </c>
      <c r="D364" s="120">
        <v>0.59225322782174095</v>
      </c>
      <c r="E364" s="120">
        <v>0.26596543951915852</v>
      </c>
      <c r="F364" s="120">
        <v>0.23759672280382341</v>
      </c>
      <c r="H364" s="142">
        <v>-1.1313982276448373</v>
      </c>
      <c r="I364" s="142">
        <v>0.97491988813047159</v>
      </c>
      <c r="J364" s="142">
        <v>0.23334496597436669</v>
      </c>
      <c r="K364" s="142">
        <v>-0.62506121969343797</v>
      </c>
      <c r="L364" s="142">
        <v>-0.71405455506308424</v>
      </c>
      <c r="M364" s="141">
        <f t="array" ref="M364:Q364">MMULT(H364:L364,TRANSPOSE(chol))</f>
        <v>-6.6664102317786859E-3</v>
      </c>
      <c r="N364" s="141">
        <v>2.9252718071842497E-3</v>
      </c>
      <c r="O364" s="141">
        <v>3.0343110626620856E-4</v>
      </c>
      <c r="P364" s="141">
        <v>-2.3262888963275787E-3</v>
      </c>
      <c r="Q364" s="141">
        <v>-6.6577671895296873E-3</v>
      </c>
      <c r="R364" s="6">
        <f t="shared" si="22"/>
        <v>-18444.523722817969</v>
      </c>
      <c r="S364" s="6">
        <f t="shared" si="23"/>
        <v>26238.532341084589</v>
      </c>
      <c r="T364" s="6">
        <f t="shared" si="24"/>
        <v>-26238.532341084589</v>
      </c>
      <c r="V364" s="23">
        <f t="array" aca="1" ref="V364:Z364" ca="1">MMULT(H364:L364,TRANSPOSE(racar))</f>
        <v>-6.2508002753533538E-3</v>
      </c>
      <c r="W364" s="23">
        <f ca="1"/>
        <v>3.3830944137087484E-3</v>
      </c>
      <c r="X364" s="23">
        <f ca="1"/>
        <v>4.6406165719243322E-4</v>
      </c>
      <c r="Y364" s="23">
        <f ca="1"/>
        <v>-3.3132080071556907E-3</v>
      </c>
      <c r="Z364" s="23">
        <f ca="1"/>
        <v>-5.4977859092769973E-3</v>
      </c>
      <c r="AA364" s="6">
        <f t="array" aca="1" ref="AA364" ca="1">SUMPRODUCT($V$9:$Z$9,V364:Z364)</f>
        <v>-29414.479502250761</v>
      </c>
      <c r="AB364" s="6">
        <f t="shared" ca="1" si="25"/>
        <v>15300.296964724363</v>
      </c>
    </row>
    <row r="365" spans="1:28" ht="13.8">
      <c r="A365" s="4">
        <v>355</v>
      </c>
      <c r="B365" s="120">
        <v>0.4622770919067215</v>
      </c>
      <c r="C365" s="120">
        <v>7.5200000000000003E-2</v>
      </c>
      <c r="D365" s="120">
        <v>0.73511037067888374</v>
      </c>
      <c r="E365" s="120">
        <v>0.3568745304282494</v>
      </c>
      <c r="F365" s="120">
        <v>0.31451979972690031</v>
      </c>
      <c r="H365" s="142">
        <v>-9.4698658171531447E-2</v>
      </c>
      <c r="I365" s="142">
        <v>-1.4381200311599982</v>
      </c>
      <c r="J365" s="142">
        <v>0.62834301501887524</v>
      </c>
      <c r="K365" s="142">
        <v>-0.36682566688975926</v>
      </c>
      <c r="L365" s="142">
        <v>-0.48307906307387227</v>
      </c>
      <c r="M365" s="141">
        <f t="array" ref="M365:Q365">MMULT(H365:L365,TRANSPOSE(chol))</f>
        <v>-5.5798222795924691E-4</v>
      </c>
      <c r="N365" s="141">
        <v>-8.4585636724567193E-3</v>
      </c>
      <c r="O365" s="141">
        <v>3.432686554867336E-3</v>
      </c>
      <c r="P365" s="141">
        <v>-3.7542451152248078E-3</v>
      </c>
      <c r="Q365" s="141">
        <v>-5.2537437070431939E-3</v>
      </c>
      <c r="R365" s="6">
        <f t="shared" si="22"/>
        <v>60487.899156717802</v>
      </c>
      <c r="S365" s="6">
        <f t="shared" si="23"/>
        <v>11931.6944610424</v>
      </c>
      <c r="T365" s="6">
        <f t="shared" si="24"/>
        <v>-11931.6944610424</v>
      </c>
      <c r="V365" s="23">
        <f t="array" aca="1" ref="V365:Z365" ca="1">MMULT(H365:L365,TRANSPOSE(racar))</f>
        <v>-2.3928658974809603E-3</v>
      </c>
      <c r="W365" s="23">
        <f ca="1"/>
        <v>-9.2928141964392207E-3</v>
      </c>
      <c r="X365" s="23">
        <f ca="1"/>
        <v>3.1776088424165022E-3</v>
      </c>
      <c r="Y365" s="23">
        <f ca="1"/>
        <v>-3.4013190507406225E-3</v>
      </c>
      <c r="Z365" s="23">
        <f ca="1"/>
        <v>-4.7257242663016185E-3</v>
      </c>
      <c r="AA365" s="6">
        <f t="array" aca="1" ref="AA365" ca="1">SUMPRODUCT($V$9:$Z$9,V365:Z365)</f>
        <v>54383.352573412172</v>
      </c>
      <c r="AB365" s="6">
        <f t="shared" ca="1" si="25"/>
        <v>10620.98812677792</v>
      </c>
    </row>
    <row r="366" spans="1:28" ht="13.8">
      <c r="A366" s="4">
        <v>356</v>
      </c>
      <c r="B366" s="120">
        <v>0.79561042524005476</v>
      </c>
      <c r="C366" s="120">
        <v>0.2752</v>
      </c>
      <c r="D366" s="120">
        <v>0.87796751353602664</v>
      </c>
      <c r="E366" s="120">
        <v>0.44778362133734034</v>
      </c>
      <c r="F366" s="120">
        <v>0.39144287664997723</v>
      </c>
      <c r="H366" s="142">
        <v>0.82604397020188658</v>
      </c>
      <c r="I366" s="142">
        <v>-0.5971608421532798</v>
      </c>
      <c r="J366" s="142">
        <v>1.1648864156014431</v>
      </c>
      <c r="K366" s="142">
        <v>-0.13126302217033467</v>
      </c>
      <c r="L366" s="142">
        <v>-0.27556036785470589</v>
      </c>
      <c r="M366" s="141">
        <f t="array" ref="M366:Q366">MMULT(H366:L366,TRANSPOSE(chol))</f>
        <v>4.867205763894474E-3</v>
      </c>
      <c r="N366" s="141">
        <v>-1.4792441851182747E-3</v>
      </c>
      <c r="O366" s="141">
        <v>8.3859808179682169E-3</v>
      </c>
      <c r="P366" s="141">
        <v>-2.6090928342669653E-4</v>
      </c>
      <c r="Q366" s="141">
        <v>7.5376078977674988E-4</v>
      </c>
      <c r="R366" s="6">
        <f t="shared" si="22"/>
        <v>44521.15253817226</v>
      </c>
      <c r="S366" s="6">
        <f t="shared" si="23"/>
        <v>-5368.1539548599912</v>
      </c>
      <c r="T366" s="6">
        <f t="shared" si="24"/>
        <v>5368.1539548599912</v>
      </c>
      <c r="V366" s="23">
        <f t="array" aca="1" ref="V366:Z366" ca="1">MMULT(H366:L366,TRANSPOSE(racar))</f>
        <v>4.2727862095439748E-3</v>
      </c>
      <c r="W366" s="23">
        <f ca="1"/>
        <v>-2.7631450452834556E-3</v>
      </c>
      <c r="X366" s="23">
        <f ca="1"/>
        <v>7.6236167609516833E-3</v>
      </c>
      <c r="Y366" s="23">
        <f ca="1"/>
        <v>-9.0578013902630004E-4</v>
      </c>
      <c r="Z366" s="23">
        <f ca="1"/>
        <v>-6.8584746911950286E-4</v>
      </c>
      <c r="AA366" s="6">
        <f t="array" aca="1" ref="AA366" ca="1">SUMPRODUCT($V$9:$Z$9,V366:Z366)</f>
        <v>51507.726555650377</v>
      </c>
      <c r="AB366" s="6">
        <f t="shared" ca="1" si="25"/>
        <v>-343.31857455058253</v>
      </c>
    </row>
    <row r="367" spans="1:28" ht="13.8">
      <c r="A367" s="4">
        <v>357</v>
      </c>
      <c r="B367" s="120">
        <v>0.24005486968449932</v>
      </c>
      <c r="C367" s="120">
        <v>0.47519999999999996</v>
      </c>
      <c r="D367" s="120">
        <v>4.1232819658475632E-2</v>
      </c>
      <c r="E367" s="120">
        <v>0.53869271224643123</v>
      </c>
      <c r="F367" s="120">
        <v>0.46836595357305416</v>
      </c>
      <c r="H367" s="142">
        <v>-0.70612607201967725</v>
      </c>
      <c r="I367" s="142">
        <v>-6.2204473567125669E-2</v>
      </c>
      <c r="J367" s="142">
        <v>-1.7365556171304382</v>
      </c>
      <c r="K367" s="142">
        <v>9.7140806086492837E-2</v>
      </c>
      <c r="L367" s="142">
        <v>-7.9378075094128281E-2</v>
      </c>
      <c r="M367" s="141">
        <f t="array" ref="M367:Q367">MMULT(H367:L367,TRANSPOSE(chol))</f>
        <v>-4.1606270510398651E-3</v>
      </c>
      <c r="N367" s="141">
        <v>-2.0151948670423733E-3</v>
      </c>
      <c r="O367" s="141">
        <v>-1.2111422509364169E-2</v>
      </c>
      <c r="P367" s="141">
        <v>-1.1750309880708928E-3</v>
      </c>
      <c r="Q367" s="141">
        <v>-3.876883544257637E-3</v>
      </c>
      <c r="R367" s="6">
        <f t="shared" si="22"/>
        <v>-21739.092158188658</v>
      </c>
      <c r="S367" s="6">
        <f t="shared" si="23"/>
        <v>16100.227021435821</v>
      </c>
      <c r="T367" s="6">
        <f t="shared" si="24"/>
        <v>-16100.227021435821</v>
      </c>
      <c r="V367" s="23">
        <f t="array" aca="1" ref="V367:Z367" ca="1">MMULT(H367:L367,TRANSPOSE(racar))</f>
        <v>-5.0763179345965194E-3</v>
      </c>
      <c r="W367" s="23">
        <f ca="1"/>
        <v>-1.596664866963558E-3</v>
      </c>
      <c r="X367" s="23">
        <f ca="1"/>
        <v>-1.1697105886669092E-2</v>
      </c>
      <c r="Y367" s="23">
        <f ca="1"/>
        <v>-4.0938652180292197E-4</v>
      </c>
      <c r="Z367" s="23">
        <f ca="1"/>
        <v>-2.5193437534173787E-3</v>
      </c>
      <c r="AA367" s="6">
        <f t="array" aca="1" ref="AA367" ca="1">SUMPRODUCT($V$9:$Z$9,V367:Z367)</f>
        <v>-31087.835207513319</v>
      </c>
      <c r="AB367" s="6">
        <f t="shared" ca="1" si="25"/>
        <v>12082.26239897616</v>
      </c>
    </row>
    <row r="368" spans="1:28" ht="13.8">
      <c r="A368" s="4">
        <v>358</v>
      </c>
      <c r="B368" s="120">
        <v>0.57338820301783266</v>
      </c>
      <c r="C368" s="120">
        <v>0.67520000000000013</v>
      </c>
      <c r="D368" s="120">
        <v>0.18408996251561846</v>
      </c>
      <c r="E368" s="120">
        <v>0.62960180315552206</v>
      </c>
      <c r="F368" s="120">
        <v>0.5452890304961312</v>
      </c>
      <c r="H368" s="142">
        <v>0.18500693776216745</v>
      </c>
      <c r="I368" s="142">
        <v>0.45431794769991202</v>
      </c>
      <c r="J368" s="142">
        <v>-0.89988787178754359</v>
      </c>
      <c r="K368" s="142">
        <v>0.33079889753536584</v>
      </c>
      <c r="L368" s="142">
        <v>0.11376770626502775</v>
      </c>
      <c r="M368" s="141">
        <f t="array" ref="M368:Q368">MMULT(H368:L368,TRANSPOSE(chol))</f>
        <v>1.0900955231431713E-3</v>
      </c>
      <c r="N368" s="141">
        <v>3.0365185078675412E-3</v>
      </c>
      <c r="O368" s="141">
        <v>-5.3783190418415644E-3</v>
      </c>
      <c r="P368" s="141">
        <v>1.9605239191911998E-3</v>
      </c>
      <c r="Q368" s="141">
        <v>1.7177536496427138E-3</v>
      </c>
      <c r="R368" s="6">
        <f t="shared" si="22"/>
        <v>-23819.853950744888</v>
      </c>
      <c r="S368" s="6">
        <f t="shared" si="23"/>
        <v>-548.9329680582432</v>
      </c>
      <c r="T368" s="6">
        <f t="shared" si="24"/>
        <v>548.9329680582432</v>
      </c>
      <c r="V368" s="23">
        <f t="array" aca="1" ref="V368:Z368" ca="1">MMULT(H368:L368,TRANSPOSE(racar))</f>
        <v>1.2286649173795683E-3</v>
      </c>
      <c r="W368" s="23">
        <f ca="1"/>
        <v>3.0405047340454389E-3</v>
      </c>
      <c r="X368" s="23">
        <f ca="1"/>
        <v>-5.418943351659153E-3</v>
      </c>
      <c r="Y368" s="23">
        <f ca="1"/>
        <v>1.8954425415301614E-3</v>
      </c>
      <c r="Z368" s="23">
        <f ca="1"/>
        <v>1.2371727794642995E-3</v>
      </c>
      <c r="AA368" s="6">
        <f t="array" aca="1" ref="AA368" ca="1">SUMPRODUCT($V$9:$Z$9,V368:Z368)</f>
        <v>-20937.524011031855</v>
      </c>
      <c r="AB368" s="6">
        <f t="shared" ca="1" si="25"/>
        <v>1815.3385074739872</v>
      </c>
    </row>
    <row r="369" spans="1:28" ht="13.8">
      <c r="A369" s="4">
        <v>359</v>
      </c>
      <c r="B369" s="120">
        <v>0.90672153635116592</v>
      </c>
      <c r="C369" s="120">
        <v>0.87520000000000009</v>
      </c>
      <c r="D369" s="120">
        <v>0.32694710537276134</v>
      </c>
      <c r="E369" s="120">
        <v>0.72051089406461311</v>
      </c>
      <c r="F369" s="120">
        <v>0.62221210741920807</v>
      </c>
      <c r="H369" s="142">
        <v>1.3208333791736939</v>
      </c>
      <c r="I369" s="142">
        <v>1.1513214884500147</v>
      </c>
      <c r="J369" s="142">
        <v>-0.44835888328844187</v>
      </c>
      <c r="K369" s="142">
        <v>0.58435988193361366</v>
      </c>
      <c r="L369" s="142">
        <v>0.31129576676708343</v>
      </c>
      <c r="M369" s="141">
        <f t="array" ref="M369:Q369">MMULT(H369:L369,TRANSPOSE(chol))</f>
        <v>7.7825976196971899E-3</v>
      </c>
      <c r="N369" s="141">
        <v>9.6967185938044501E-3</v>
      </c>
      <c r="O369" s="141">
        <v>-7.3001495377634281E-4</v>
      </c>
      <c r="P369" s="141">
        <v>5.43465620513588E-3</v>
      </c>
      <c r="Q369" s="141">
        <v>8.0434545720808204E-3</v>
      </c>
      <c r="R369" s="6">
        <f t="shared" si="22"/>
        <v>-34936.168405556753</v>
      </c>
      <c r="S369" s="6">
        <f t="shared" si="23"/>
        <v>-19699.058824101608</v>
      </c>
      <c r="T369" s="6">
        <f t="shared" si="24"/>
        <v>19699.058824101608</v>
      </c>
      <c r="V369" s="23">
        <f t="array" aca="1" ref="V369:Z369" ca="1">MMULT(H369:L369,TRANSPOSE(racar))</f>
        <v>8.895037999810472E-3</v>
      </c>
      <c r="W369" s="23">
        <f ca="1"/>
        <v>8.9213367242500334E-3</v>
      </c>
      <c r="X369" s="23">
        <f ca="1"/>
        <v>-1.4461740040910614E-3</v>
      </c>
      <c r="Y369" s="23">
        <f ca="1"/>
        <v>4.3595019267039254E-3</v>
      </c>
      <c r="Z369" s="23">
        <f ca="1"/>
        <v>5.3051845574915157E-3</v>
      </c>
      <c r="AA369" s="6">
        <f t="array" aca="1" ref="AA369" ca="1">SUMPRODUCT($V$9:$Z$9,V369:Z369)</f>
        <v>-17365.092361301162</v>
      </c>
      <c r="AB369" s="6">
        <f t="shared" ca="1" si="25"/>
        <v>-9448.7619741871022</v>
      </c>
    </row>
    <row r="370" spans="1:28" ht="13.8">
      <c r="A370" s="4">
        <v>360</v>
      </c>
      <c r="B370" s="120">
        <v>5.4869684499314127E-2</v>
      </c>
      <c r="C370" s="120">
        <v>0.1152</v>
      </c>
      <c r="D370" s="120">
        <v>0.46980424822990419</v>
      </c>
      <c r="E370" s="120">
        <v>0.81141998497370393</v>
      </c>
      <c r="F370" s="120">
        <v>0.69913518434228494</v>
      </c>
      <c r="H370" s="142">
        <v>-1.5993656999553272</v>
      </c>
      <c r="I370" s="142">
        <v>-1.1993291107695134</v>
      </c>
      <c r="J370" s="142">
        <v>-7.5761940102707953E-2</v>
      </c>
      <c r="K370" s="142">
        <v>0.88314111900711978</v>
      </c>
      <c r="L370" s="142">
        <v>0.52191483140577843</v>
      </c>
      <c r="M370" s="141">
        <f t="array" ref="M370:Q370">MMULT(H370:L370,TRANSPOSE(chol))</f>
        <v>-9.4237622138869416E-3</v>
      </c>
      <c r="N370" s="141">
        <v>-1.0626032588057631E-2</v>
      </c>
      <c r="O370" s="141">
        <v>-3.0226225610946776E-3</v>
      </c>
      <c r="P370" s="141">
        <v>1.2698884641989278E-3</v>
      </c>
      <c r="Q370" s="141">
        <v>-2.1158030980682899E-3</v>
      </c>
      <c r="R370" s="6">
        <f t="shared" si="22"/>
        <v>20971.49436761687</v>
      </c>
      <c r="S370" s="6">
        <f t="shared" si="23"/>
        <v>17526.467084561165</v>
      </c>
      <c r="T370" s="6">
        <f t="shared" si="24"/>
        <v>-17526.467084561165</v>
      </c>
      <c r="V370" s="23">
        <f t="array" aca="1" ref="V370:Z370" ca="1">MMULT(H370:L370,TRANSPOSE(racar))</f>
        <v>-9.4463632957813414E-3</v>
      </c>
      <c r="W370" s="23">
        <f ca="1"/>
        <v>-7.5323056915000235E-3</v>
      </c>
      <c r="X370" s="23">
        <f ca="1"/>
        <v>-1.04025783582777E-3</v>
      </c>
      <c r="Y370" s="23">
        <f ca="1"/>
        <v>3.7861690605513754E-3</v>
      </c>
      <c r="Z370" s="23">
        <f ca="1"/>
        <v>8.7608178570500747E-4</v>
      </c>
      <c r="AA370" s="6">
        <f t="array" aca="1" ref="AA370" ca="1">SUMPRODUCT($V$9:$Z$9,V370:Z370)</f>
        <v>4855.1500972598387</v>
      </c>
      <c r="AB370" s="6">
        <f t="shared" ca="1" si="25"/>
        <v>12461.737938295402</v>
      </c>
    </row>
    <row r="371" spans="1:28" ht="13.8">
      <c r="A371" s="4">
        <v>361</v>
      </c>
      <c r="B371" s="120">
        <v>0.38820301783264743</v>
      </c>
      <c r="C371" s="120">
        <v>0.31520000000000004</v>
      </c>
      <c r="D371" s="120">
        <v>0.61266139108704709</v>
      </c>
      <c r="E371" s="120">
        <v>0.90232907588279498</v>
      </c>
      <c r="F371" s="120">
        <v>0.77605826126536193</v>
      </c>
      <c r="H371" s="142">
        <v>-0.28400566972552072</v>
      </c>
      <c r="I371" s="142">
        <v>-0.48116392214425646</v>
      </c>
      <c r="J371" s="142">
        <v>0.28626231674002867</v>
      </c>
      <c r="K371" s="142">
        <v>1.2949373336665821</v>
      </c>
      <c r="L371" s="142">
        <v>0.75894831138701901</v>
      </c>
      <c r="M371" s="141">
        <f t="array" ref="M371:Q371">MMULT(H371:L371,TRANSPOSE(chol))</f>
        <v>-1.6734145911493368E-3</v>
      </c>
      <c r="N371" s="141">
        <v>-3.4228494331616506E-3</v>
      </c>
      <c r="O371" s="141">
        <v>1.2986059263217502E-3</v>
      </c>
      <c r="P371" s="141">
        <v>5.6483561894487798E-3</v>
      </c>
      <c r="Q371" s="141">
        <v>5.204527595582634E-3</v>
      </c>
      <c r="R371" s="6">
        <f t="shared" si="22"/>
        <v>9796.2626297268325</v>
      </c>
      <c r="S371" s="6">
        <f t="shared" si="23"/>
        <v>-2997.2619639815603</v>
      </c>
      <c r="T371" s="6">
        <f t="shared" si="24"/>
        <v>2997.2619639815603</v>
      </c>
      <c r="V371" s="23">
        <f t="array" aca="1" ref="V371:Z371" ca="1">MMULT(H371:L371,TRANSPOSE(racar))</f>
        <v>-7.1824280364353671E-4</v>
      </c>
      <c r="W371" s="23">
        <f ca="1"/>
        <v>-1.1885086744038635E-3</v>
      </c>
      <c r="X371" s="23">
        <f ca="1"/>
        <v>2.5399610128497459E-3</v>
      </c>
      <c r="Y371" s="23">
        <f ca="1"/>
        <v>7.1181114865596137E-3</v>
      </c>
      <c r="Z371" s="23">
        <f ca="1"/>
        <v>5.573801749056047E-3</v>
      </c>
      <c r="AA371" s="6">
        <f t="array" aca="1" ref="AA371" ca="1">SUMPRODUCT($V$9:$Z$9,V371:Z371)</f>
        <v>10490.309182360121</v>
      </c>
      <c r="AB371" s="6">
        <f t="shared" ca="1" si="25"/>
        <v>1678.6014421349901</v>
      </c>
    </row>
    <row r="372" spans="1:28" ht="13.8">
      <c r="A372" s="4">
        <v>362</v>
      </c>
      <c r="B372" s="120">
        <v>0.7215363511659808</v>
      </c>
      <c r="C372" s="120">
        <v>0.51519999999999999</v>
      </c>
      <c r="D372" s="120">
        <v>0.75551853394418989</v>
      </c>
      <c r="E372" s="120">
        <v>0.99323816679188581</v>
      </c>
      <c r="F372" s="120">
        <v>0.85298133818843891</v>
      </c>
      <c r="H372" s="142">
        <v>0.58741161091062943</v>
      </c>
      <c r="I372" s="142">
        <v>3.8109972728680656E-2</v>
      </c>
      <c r="J372" s="142">
        <v>0.69195923093788858</v>
      </c>
      <c r="K372" s="142">
        <v>2.4696728561400541</v>
      </c>
      <c r="L372" s="142">
        <v>1.0493059604390784</v>
      </c>
      <c r="M372" s="141">
        <f t="array" ref="M372:Q372">MMULT(H372:L372,TRANSPOSE(chol))</f>
        <v>3.4611392147853781E-3</v>
      </c>
      <c r="N372" s="141">
        <v>1.5983020325608509E-3</v>
      </c>
      <c r="O372" s="141">
        <v>5.2401996193885492E-3</v>
      </c>
      <c r="P372" s="141">
        <v>1.3200822116427204E-2</v>
      </c>
      <c r="Q372" s="141">
        <v>1.2677484935198702E-2</v>
      </c>
      <c r="R372" s="6">
        <f t="shared" si="22"/>
        <v>10453.204355417169</v>
      </c>
      <c r="S372" s="6">
        <f t="shared" si="23"/>
        <v>-9851.5819912006482</v>
      </c>
      <c r="T372" s="6">
        <f t="shared" si="24"/>
        <v>9851.5819912006482</v>
      </c>
      <c r="V372" s="23">
        <f t="array" aca="1" ref="V372:Z372" ca="1">MMULT(H372:L372,TRANSPOSE(racar))</f>
        <v>5.5376272327808283E-3</v>
      </c>
      <c r="W372" s="23">
        <f ca="1"/>
        <v>4.2090041766214142E-3</v>
      </c>
      <c r="X372" s="23">
        <f ca="1"/>
        <v>6.4174904027628783E-3</v>
      </c>
      <c r="Y372" s="23">
        <f ca="1"/>
        <v>1.4165551460926511E-2</v>
      </c>
      <c r="Z372" s="23">
        <f ca="1"/>
        <v>1.0719745540296616E-2</v>
      </c>
      <c r="AA372" s="6">
        <f t="array" aca="1" ref="AA372" ca="1">SUMPRODUCT($V$9:$Z$9,V372:Z372)</f>
        <v>24807.036623322267</v>
      </c>
      <c r="AB372" s="6">
        <f t="shared" ca="1" si="25"/>
        <v>5403.8834207886684</v>
      </c>
    </row>
    <row r="373" spans="1:28" ht="13.8">
      <c r="A373" s="4">
        <v>363</v>
      </c>
      <c r="B373" s="120">
        <v>0.16598079561042525</v>
      </c>
      <c r="C373" s="120">
        <v>0.71520000000000006</v>
      </c>
      <c r="D373" s="120">
        <v>0.89837567680133279</v>
      </c>
      <c r="E373" s="120">
        <v>2.2539444027047332E-3</v>
      </c>
      <c r="F373" s="120">
        <v>0.92990441511151578</v>
      </c>
      <c r="H373" s="142">
        <v>-0.97017034209513298</v>
      </c>
      <c r="I373" s="142">
        <v>0.56864069767231284</v>
      </c>
      <c r="J373" s="142">
        <v>1.2723504065388562</v>
      </c>
      <c r="K373" s="142">
        <v>-2.840245066616879</v>
      </c>
      <c r="L373" s="142">
        <v>1.475079505096895</v>
      </c>
      <c r="M373" s="141">
        <f t="array" ref="M373:Q373">MMULT(H373:L373,TRANSPOSE(chol))</f>
        <v>-5.7164253373229463E-3</v>
      </c>
      <c r="N373" s="141">
        <v>9.7730381342679392E-4</v>
      </c>
      <c r="O373" s="141">
        <v>7.0540676009122789E-3</v>
      </c>
      <c r="P373" s="141">
        <v>-1.3240173576089878E-2</v>
      </c>
      <c r="Q373" s="141">
        <v>1.7226175276610044E-3</v>
      </c>
      <c r="R373" s="6">
        <f t="shared" si="22"/>
        <v>-84382.92152604516</v>
      </c>
      <c r="S373" s="6">
        <f t="shared" si="23"/>
        <v>-70089.139094960541</v>
      </c>
      <c r="T373" s="6">
        <f t="shared" si="24"/>
        <v>70089.139094960541</v>
      </c>
      <c r="V373" s="23">
        <f t="array" aca="1" ref="V373:Z373" ca="1">MMULT(H373:L373,TRANSPOSE(racar))</f>
        <v>-2.7358298301578699E-3</v>
      </c>
      <c r="W373" s="23">
        <f ca="1"/>
        <v>1.9464589573023664E-3</v>
      </c>
      <c r="X373" s="23">
        <f ca="1"/>
        <v>7.8151897102604496E-3</v>
      </c>
      <c r="Y373" s="23">
        <f ca="1"/>
        <v>-1.1997141393486286E-2</v>
      </c>
      <c r="Z373" s="23">
        <f ca="1"/>
        <v>6.2128739624782679E-3</v>
      </c>
      <c r="AA373" s="6">
        <f t="array" aca="1" ref="AA373" ca="1">SUMPRODUCT($V$9:$Z$9,V373:Z373)</f>
        <v>-92994.897347920982</v>
      </c>
      <c r="AB373" s="6">
        <f t="shared" ca="1" si="25"/>
        <v>-89275.807250964397</v>
      </c>
    </row>
    <row r="374" spans="1:28" ht="13.8">
      <c r="A374" s="4">
        <v>364</v>
      </c>
      <c r="B374" s="120">
        <v>0.49931412894375854</v>
      </c>
      <c r="C374" s="120">
        <v>0.91520000000000001</v>
      </c>
      <c r="D374" s="120">
        <v>6.1640982923781756E-2</v>
      </c>
      <c r="E374" s="120">
        <v>9.316303531179565E-2</v>
      </c>
      <c r="F374" s="120">
        <v>1.2744651797906237E-2</v>
      </c>
      <c r="H374" s="142">
        <v>-1.719224629253754E-3</v>
      </c>
      <c r="I374" s="142">
        <v>1.3734902185205919</v>
      </c>
      <c r="J374" s="142">
        <v>-1.5411430848754823</v>
      </c>
      <c r="K374" s="142">
        <v>-1.3215259054772457</v>
      </c>
      <c r="L374" s="142">
        <v>-2.2339053178235555</v>
      </c>
      <c r="M374" s="141">
        <f t="array" ref="M374:Q374">MMULT(H374:L374,TRANSPOSE(chol))</f>
        <v>-1.0129993471035329E-5</v>
      </c>
      <c r="N374" s="141">
        <v>7.8619089130709321E-3</v>
      </c>
      <c r="O374" s="141">
        <v>-9.4415102140141954E-3</v>
      </c>
      <c r="P374" s="141">
        <v>-5.3559419687839232E-3</v>
      </c>
      <c r="Q374" s="141">
        <v>-1.374664832461228E-2</v>
      </c>
      <c r="R374" s="6">
        <f t="shared" si="22"/>
        <v>-10864.536423842306</v>
      </c>
      <c r="S374" s="6">
        <f t="shared" si="23"/>
        <v>51648.456455980704</v>
      </c>
      <c r="T374" s="6">
        <f t="shared" si="24"/>
        <v>-51648.456455980704</v>
      </c>
      <c r="V374" s="23">
        <f t="array" aca="1" ref="V374:Z374" ca="1">MMULT(H374:L374,TRANSPOSE(racar))</f>
        <v>-2.5747194559255803E-3</v>
      </c>
      <c r="W374" s="23">
        <f ca="1"/>
        <v>4.2337387560826278E-3</v>
      </c>
      <c r="X374" s="23">
        <f ca="1"/>
        <v>-1.157583520466572E-2</v>
      </c>
      <c r="Y374" s="23">
        <f ca="1"/>
        <v>-8.7203249980438036E-3</v>
      </c>
      <c r="Z374" s="23">
        <f ca="1"/>
        <v>-1.5141795909585819E-2</v>
      </c>
      <c r="AA374" s="6">
        <f t="array" aca="1" ref="AA374" ca="1">SUMPRODUCT($V$9:$Z$9,V374:Z374)</f>
        <v>-16988.567051879727</v>
      </c>
      <c r="AB374" s="6">
        <f t="shared" ca="1" si="25"/>
        <v>43990.614173740832</v>
      </c>
    </row>
    <row r="375" spans="1:28" ht="13.8">
      <c r="A375" s="4">
        <v>365</v>
      </c>
      <c r="B375" s="120">
        <v>0.83264746227709174</v>
      </c>
      <c r="C375" s="120">
        <v>0.1552</v>
      </c>
      <c r="D375" s="120">
        <v>0.20449812578092458</v>
      </c>
      <c r="E375" s="120">
        <v>0.18407212622088656</v>
      </c>
      <c r="F375" s="120">
        <v>8.9667728720983164E-2</v>
      </c>
      <c r="H375" s="142">
        <v>0.96468008035420605</v>
      </c>
      <c r="I375" s="142">
        <v>-1.0143830690404705</v>
      </c>
      <c r="J375" s="142">
        <v>-0.82566129938861188</v>
      </c>
      <c r="K375" s="142">
        <v>-0.89995489930172479</v>
      </c>
      <c r="L375" s="142">
        <v>-1.3428039703806671</v>
      </c>
      <c r="M375" s="141">
        <f t="array" ref="M375:Q375">MMULT(H375:L375,TRANSPOSE(chol))</f>
        <v>5.6840756869959812E-3</v>
      </c>
      <c r="N375" s="141">
        <v>-3.5429591392266545E-3</v>
      </c>
      <c r="O375" s="141">
        <v>-4.3412137321960902E-3</v>
      </c>
      <c r="P375" s="141">
        <v>-5.7973477068505577E-3</v>
      </c>
      <c r="Q375" s="141">
        <v>-8.3678167712934719E-3</v>
      </c>
      <c r="R375" s="6">
        <f t="shared" si="22"/>
        <v>53486.602225686962</v>
      </c>
      <c r="S375" s="6">
        <f t="shared" si="23"/>
        <v>19837.069874246583</v>
      </c>
      <c r="T375" s="6">
        <f t="shared" si="24"/>
        <v>-19837.069874246583</v>
      </c>
      <c r="V375" s="23">
        <f t="array" aca="1" ref="V375:Z375" ca="1">MMULT(H375:L375,TRANSPOSE(racar))</f>
        <v>1.9834596643932664E-3</v>
      </c>
      <c r="W375" s="23">
        <f ca="1"/>
        <v>-7.4323111156850028E-3</v>
      </c>
      <c r="X375" s="23">
        <f ca="1"/>
        <v>-6.3201674674027639E-3</v>
      </c>
      <c r="Y375" s="23">
        <f ca="1"/>
        <v>-7.0927051201849734E-3</v>
      </c>
      <c r="Z375" s="23">
        <f ca="1"/>
        <v>-9.8741021093687858E-3</v>
      </c>
      <c r="AA375" s="6">
        <f t="array" aca="1" ref="AA375" ca="1">SUMPRODUCT($V$9:$Z$9,V375:Z375)</f>
        <v>53926.51453654877</v>
      </c>
      <c r="AB375" s="6">
        <f t="shared" ca="1" si="25"/>
        <v>22256.527709555376</v>
      </c>
    </row>
    <row r="376" spans="1:28" ht="13.8">
      <c r="A376" s="4">
        <v>366</v>
      </c>
      <c r="B376" s="120">
        <v>0.27709190672153633</v>
      </c>
      <c r="C376" s="120">
        <v>0.35519999999999996</v>
      </c>
      <c r="D376" s="120">
        <v>0.34735526863806748</v>
      </c>
      <c r="E376" s="120">
        <v>0.27498121712997742</v>
      </c>
      <c r="F376" s="120">
        <v>0.16659080564406009</v>
      </c>
      <c r="H376" s="142">
        <v>-0.59150245092247788</v>
      </c>
      <c r="I376" s="142">
        <v>-0.37131893016550721</v>
      </c>
      <c r="J376" s="142">
        <v>-0.3924705904338755</v>
      </c>
      <c r="K376" s="142">
        <v>-0.59781641842519917</v>
      </c>
      <c r="L376" s="142">
        <v>-0.96772523583065961</v>
      </c>
      <c r="M376" s="141">
        <f t="array" ref="M376:Q376">MMULT(H376:L376,TRANSPOSE(chol))</f>
        <v>-3.4852432102179367E-3</v>
      </c>
      <c r="N376" s="141">
        <v>-3.5161932345259628E-3</v>
      </c>
      <c r="O376" s="141">
        <v>-3.4331854749217548E-3</v>
      </c>
      <c r="P376" s="141">
        <v>-4.2318171519934479E-3</v>
      </c>
      <c r="Q376" s="141">
        <v>-8.9864095015798427E-3</v>
      </c>
      <c r="R376" s="6">
        <f t="shared" si="22"/>
        <v>24058.504863800765</v>
      </c>
      <c r="S376" s="6">
        <f t="shared" si="23"/>
        <v>30422.615028759948</v>
      </c>
      <c r="T376" s="6">
        <f t="shared" si="24"/>
        <v>-30422.615028759948</v>
      </c>
      <c r="V376" s="23">
        <f t="array" aca="1" ref="V376:Z376" ca="1">MMULT(H376:L376,TRANSPOSE(racar))</f>
        <v>-5.3020556240108213E-3</v>
      </c>
      <c r="W376" s="23">
        <f ca="1"/>
        <v>-4.471801384987522E-3</v>
      </c>
      <c r="X376" s="23">
        <f ca="1"/>
        <v>-3.8307659772934622E-3</v>
      </c>
      <c r="Y376" s="23">
        <f ca="1"/>
        <v>-4.7127353883341808E-3</v>
      </c>
      <c r="Z376" s="23">
        <f ca="1"/>
        <v>-8.2194224478967706E-3</v>
      </c>
      <c r="AA376" s="6">
        <f t="array" aca="1" ref="AA376" ca="1">SUMPRODUCT($V$9:$Z$9,V376:Z376)</f>
        <v>13174.566443889271</v>
      </c>
      <c r="AB376" s="6">
        <f t="shared" ca="1" si="25"/>
        <v>23975.094255596458</v>
      </c>
    </row>
    <row r="377" spans="1:28" ht="13.8">
      <c r="A377" s="4">
        <v>367</v>
      </c>
      <c r="B377" s="120">
        <v>0.61042524005486964</v>
      </c>
      <c r="C377" s="120">
        <v>0.55520000000000003</v>
      </c>
      <c r="D377" s="120">
        <v>0.49021241149521033</v>
      </c>
      <c r="E377" s="120">
        <v>0.36589030803906836</v>
      </c>
      <c r="F377" s="120">
        <v>0.24351388256713702</v>
      </c>
      <c r="H377" s="142">
        <v>0.28042752771058782</v>
      </c>
      <c r="I377" s="142">
        <v>0.13881036904786959</v>
      </c>
      <c r="J377" s="142">
        <v>-2.4536307798119078E-2</v>
      </c>
      <c r="K377" s="142">
        <v>-0.34275787905407656</v>
      </c>
      <c r="L377" s="142">
        <v>-0.69504394016449755</v>
      </c>
      <c r="M377" s="141">
        <f t="array" ref="M377:Q377">MMULT(H377:L377,TRANSPOSE(chol))</f>
        <v>1.6523315083264477E-3</v>
      </c>
      <c r="N377" s="141">
        <v>1.4537918519086817E-3</v>
      </c>
      <c r="O377" s="141">
        <v>2.6372098243332952E-4</v>
      </c>
      <c r="P377" s="141">
        <v>-1.2904069329925166E-3</v>
      </c>
      <c r="Q377" s="141">
        <v>-3.3833717450710231E-3</v>
      </c>
      <c r="R377" s="6">
        <f t="shared" si="22"/>
        <v>13674.138825757316</v>
      </c>
      <c r="S377" s="6">
        <f t="shared" si="23"/>
        <v>12839.095402716404</v>
      </c>
      <c r="T377" s="6">
        <f t="shared" si="24"/>
        <v>-12839.095402716404</v>
      </c>
      <c r="V377" s="23">
        <f t="array" aca="1" ref="V377:Z377" ca="1">MMULT(H377:L377,TRANSPOSE(racar))</f>
        <v>7.3777298472661225E-4</v>
      </c>
      <c r="W377" s="23">
        <f ca="1"/>
        <v>8.0705025740462097E-5</v>
      </c>
      <c r="X377" s="23">
        <f ca="1"/>
        <v>-5.4799347538686256E-4</v>
      </c>
      <c r="Y377" s="23">
        <f ca="1"/>
        <v>-2.3873751441204965E-3</v>
      </c>
      <c r="Z377" s="23">
        <f ca="1"/>
        <v>-4.2767134211071194E-3</v>
      </c>
      <c r="AA377" s="6">
        <f t="array" aca="1" ref="AA377" ca="1">SUMPRODUCT($V$9:$Z$9,V377:Z377)</f>
        <v>14433.644833966413</v>
      </c>
      <c r="AB377" s="6">
        <f t="shared" ca="1" si="25"/>
        <v>12770.757999987689</v>
      </c>
    </row>
    <row r="378" spans="1:28" ht="13.8">
      <c r="A378" s="4">
        <v>368</v>
      </c>
      <c r="B378" s="120">
        <v>0.9437585733882029</v>
      </c>
      <c r="C378" s="120">
        <v>0.75520000000000009</v>
      </c>
      <c r="D378" s="120">
        <v>0.63306955435235313</v>
      </c>
      <c r="E378" s="120">
        <v>0.4567993989481593</v>
      </c>
      <c r="F378" s="120">
        <v>0.32043695949021395</v>
      </c>
      <c r="H378" s="142">
        <v>1.5871315517156632</v>
      </c>
      <c r="I378" s="142">
        <v>0.69094516757323821</v>
      </c>
      <c r="J378" s="142">
        <v>0.33999420593304686</v>
      </c>
      <c r="K378" s="142">
        <v>-0.10850035630156632</v>
      </c>
      <c r="L378" s="142">
        <v>-0.46647726271755663</v>
      </c>
      <c r="M378" s="141">
        <f t="array" ref="M378:Q378">MMULT(H378:L378,TRANSPOSE(chol))</f>
        <v>9.3516763213964006E-3</v>
      </c>
      <c r="N378" s="141">
        <v>7.6857864873688588E-3</v>
      </c>
      <c r="O378" s="141">
        <v>4.5348046048998072E-3</v>
      </c>
      <c r="P378" s="141">
        <v>1.9426159969064948E-3</v>
      </c>
      <c r="Q378" s="141">
        <v>3.2791839840758002E-3</v>
      </c>
      <c r="R378" s="6">
        <f t="shared" si="22"/>
        <v>5476.0547708573104</v>
      </c>
      <c r="S378" s="6">
        <f t="shared" si="23"/>
        <v>-9279.4370677384668</v>
      </c>
      <c r="T378" s="6">
        <f t="shared" si="24"/>
        <v>9279.4370677384668</v>
      </c>
      <c r="V378" s="23">
        <f t="array" aca="1" ref="V378:Z378" ca="1">MMULT(H378:L378,TRANSPOSE(racar))</f>
        <v>9.2013457100986306E-3</v>
      </c>
      <c r="W378" s="23">
        <f ca="1"/>
        <v>5.2735584525624123E-3</v>
      </c>
      <c r="X378" s="23">
        <f ca="1"/>
        <v>2.9273735746705668E-3</v>
      </c>
      <c r="Y378" s="23">
        <f ca="1"/>
        <v>-1.0687332912802101E-4</v>
      </c>
      <c r="Z378" s="23">
        <f ca="1"/>
        <v>-2.4849632241042904E-5</v>
      </c>
      <c r="AA378" s="6">
        <f t="array" aca="1" ref="AA378" ca="1">SUMPRODUCT($V$9:$Z$9,V378:Z378)</f>
        <v>22103.530471708571</v>
      </c>
      <c r="AB378" s="6">
        <f t="shared" ca="1" si="25"/>
        <v>-351.09538654551591</v>
      </c>
    </row>
    <row r="379" spans="1:28" ht="13.8">
      <c r="A379" s="4">
        <v>369</v>
      </c>
      <c r="B379" s="120">
        <v>9.1906721536351155E-2</v>
      </c>
      <c r="C379" s="120">
        <v>0.95520000000000005</v>
      </c>
      <c r="D379" s="120">
        <v>0.77592669720949592</v>
      </c>
      <c r="E379" s="120">
        <v>0.54770848985725018</v>
      </c>
      <c r="F379" s="120">
        <v>0.39736003641329087</v>
      </c>
      <c r="H379" s="142">
        <v>-1.3291046600384522</v>
      </c>
      <c r="I379" s="142">
        <v>1.6975114935811246</v>
      </c>
      <c r="J379" s="142">
        <v>0.75850853481965008</v>
      </c>
      <c r="K379" s="142">
        <v>0.11987392506810964</v>
      </c>
      <c r="L379" s="142">
        <v>-0.26018629822088707</v>
      </c>
      <c r="M379" s="141">
        <f t="array" ref="M379:Q379">MMULT(H379:L379,TRANSPOSE(chol))</f>
        <v>-7.8313335554971962E-3</v>
      </c>
      <c r="N379" s="141">
        <v>6.5990523893193157E-3</v>
      </c>
      <c r="O379" s="141">
        <v>3.647036746048089E-3</v>
      </c>
      <c r="P379" s="141">
        <v>2.6567979254892926E-3</v>
      </c>
      <c r="Q379" s="141">
        <v>-1.8335724593486909E-3</v>
      </c>
      <c r="R379" s="6">
        <f t="shared" si="22"/>
        <v>-38352.669781337667</v>
      </c>
      <c r="S379" s="6">
        <f t="shared" si="23"/>
        <v>22305.5994437216</v>
      </c>
      <c r="T379" s="6">
        <f t="shared" si="24"/>
        <v>-22305.5994437216</v>
      </c>
      <c r="V379" s="23">
        <f t="array" aca="1" ref="V379:Z379" ca="1">MMULT(H379:L379,TRANSPOSE(racar))</f>
        <v>-5.5864617453953149E-3</v>
      </c>
      <c r="W379" s="23">
        <f ca="1"/>
        <v>8.7191619296271682E-3</v>
      </c>
      <c r="X379" s="23">
        <f ca="1"/>
        <v>4.534737515242992E-3</v>
      </c>
      <c r="Y379" s="23">
        <f ca="1"/>
        <v>1.7546650314068308E-3</v>
      </c>
      <c r="Z379" s="23">
        <f ca="1"/>
        <v>-9.1548057188238236E-4</v>
      </c>
      <c r="AA379" s="6">
        <f t="array" aca="1" ref="AA379" ca="1">SUMPRODUCT($V$9:$Z$9,V379:Z379)</f>
        <v>-45897.445673403912</v>
      </c>
      <c r="AB379" s="6">
        <f t="shared" ca="1" si="25"/>
        <v>13094.895888854342</v>
      </c>
    </row>
    <row r="380" spans="1:28" ht="13.8">
      <c r="A380" s="4">
        <v>370</v>
      </c>
      <c r="B380" s="120">
        <v>0.42524005486968447</v>
      </c>
      <c r="C380" s="120">
        <v>0.19520000000000001</v>
      </c>
      <c r="D380" s="120">
        <v>0.91878384006663882</v>
      </c>
      <c r="E380" s="120">
        <v>0.63861758076634112</v>
      </c>
      <c r="F380" s="120">
        <v>0.4742831133363678</v>
      </c>
      <c r="H380" s="142">
        <v>-0.18850587595938575</v>
      </c>
      <c r="I380" s="142">
        <v>-0.85889218758458463</v>
      </c>
      <c r="J380" s="142">
        <v>1.3969376552644006</v>
      </c>
      <c r="K380" s="142">
        <v>0.35476608446514396</v>
      </c>
      <c r="L380" s="142">
        <v>-6.4507385387541721E-2</v>
      </c>
      <c r="M380" s="141">
        <f t="array" ref="M380:Q380">MMULT(H380:L380,TRANSPOSE(chol))</f>
        <v>-1.1107119222397584E-3</v>
      </c>
      <c r="N380" s="141">
        <v>-5.3617265027936806E-3</v>
      </c>
      <c r="O380" s="141">
        <v>8.4306074296288339E-3</v>
      </c>
      <c r="P380" s="141">
        <v>1.1134038645405665E-3</v>
      </c>
      <c r="Q380" s="141">
        <v>-3.740594655289782E-4</v>
      </c>
      <c r="R380" s="6">
        <f t="shared" si="22"/>
        <v>49436.631900573229</v>
      </c>
      <c r="S380" s="6">
        <f t="shared" si="23"/>
        <v>7163.5096964877812</v>
      </c>
      <c r="T380" s="6">
        <f t="shared" si="24"/>
        <v>-7163.5096964877812</v>
      </c>
      <c r="V380" s="23">
        <f t="array" aca="1" ref="V380:Z380" ca="1">MMULT(H380:L380,TRANSPOSE(racar))</f>
        <v>-1.2113968069692395E-3</v>
      </c>
      <c r="W380" s="23">
        <f ca="1"/>
        <v>-4.6892953436049583E-3</v>
      </c>
      <c r="X380" s="23">
        <f ca="1"/>
        <v>8.8145356027609836E-3</v>
      </c>
      <c r="Y380" s="23">
        <f ca="1"/>
        <v>1.4959632203239283E-3</v>
      </c>
      <c r="Z380" s="23">
        <f ca="1"/>
        <v>-2.5131771867643936E-4</v>
      </c>
      <c r="AA380" s="6">
        <f t="array" aca="1" ref="AA380" ca="1">SUMPRODUCT($V$9:$Z$9,V380:Z380)</f>
        <v>47552.589242660717</v>
      </c>
      <c r="AB380" s="6">
        <f t="shared" ca="1" si="25"/>
        <v>8233.1110220545015</v>
      </c>
    </row>
    <row r="381" spans="1:28" ht="13.8">
      <c r="A381" s="4">
        <v>371</v>
      </c>
      <c r="B381" s="120">
        <v>0.75857338820301778</v>
      </c>
      <c r="C381" s="120">
        <v>0.3952</v>
      </c>
      <c r="D381" s="120">
        <v>8.2049146189087874E-2</v>
      </c>
      <c r="E381" s="120">
        <v>0.72952667167543206</v>
      </c>
      <c r="F381" s="120">
        <v>0.55120619025944473</v>
      </c>
      <c r="H381" s="142">
        <v>0.70172092060387725</v>
      </c>
      <c r="I381" s="142">
        <v>-0.26579122714614573</v>
      </c>
      <c r="J381" s="142">
        <v>-1.3914193761011033</v>
      </c>
      <c r="K381" s="142">
        <v>0.61138209005766819</v>
      </c>
      <c r="L381" s="142">
        <v>0.12870937178973446</v>
      </c>
      <c r="M381" s="141">
        <f t="array" ref="M381:Q381">MMULT(H381:L381,TRANSPOSE(chol))</f>
        <v>4.1346710739548088E-3</v>
      </c>
      <c r="N381" s="141">
        <v>1.2642143696308208E-4</v>
      </c>
      <c r="O381" s="141">
        <v>-8.0780756385035613E-3</v>
      </c>
      <c r="P381" s="141">
        <v>2.3462859239567796E-3</v>
      </c>
      <c r="Q381" s="141">
        <v>2.3223736257096395E-3</v>
      </c>
      <c r="R381" s="6">
        <f t="shared" si="22"/>
        <v>-3142.1736420042234</v>
      </c>
      <c r="S381" s="6">
        <f t="shared" si="23"/>
        <v>-2133.7624270929864</v>
      </c>
      <c r="T381" s="6">
        <f t="shared" si="24"/>
        <v>2133.7624270929864</v>
      </c>
      <c r="V381" s="23">
        <f t="array" aca="1" ref="V381:Z381" ca="1">MMULT(H381:L381,TRANSPOSE(racar))</f>
        <v>3.1751180444640208E-3</v>
      </c>
      <c r="W381" s="23">
        <f ca="1"/>
        <v>-5.8289891291306609E-4</v>
      </c>
      <c r="X381" s="23">
        <f ca="1"/>
        <v>-8.4124262139316543E-3</v>
      </c>
      <c r="Y381" s="23">
        <f ca="1"/>
        <v>2.6576384328857046E-3</v>
      </c>
      <c r="Z381" s="23">
        <f ca="1"/>
        <v>1.2319568883957994E-3</v>
      </c>
      <c r="AA381" s="6">
        <f t="array" aca="1" ref="AA381" ca="1">SUMPRODUCT($V$9:$Z$9,V381:Z381)</f>
        <v>2718.4748413225252</v>
      </c>
      <c r="AB381" s="6">
        <f t="shared" ca="1" si="25"/>
        <v>5329.7744958509656</v>
      </c>
    </row>
    <row r="382" spans="1:28" ht="13.8">
      <c r="A382" s="4">
        <v>372</v>
      </c>
      <c r="B382" s="120">
        <v>0.20301783264746229</v>
      </c>
      <c r="C382" s="120">
        <v>0.59520000000000006</v>
      </c>
      <c r="D382" s="120">
        <v>0.2249062890462307</v>
      </c>
      <c r="E382" s="120">
        <v>0.820435762584523</v>
      </c>
      <c r="F382" s="120">
        <v>0.6281292671825216</v>
      </c>
      <c r="H382" s="142">
        <v>-0.83089019126515185</v>
      </c>
      <c r="I382" s="142">
        <v>0.24094208973908618</v>
      </c>
      <c r="J382" s="142">
        <v>-0.75572752421258937</v>
      </c>
      <c r="K382" s="142">
        <v>0.91702703258351803</v>
      </c>
      <c r="L382" s="142">
        <v>0.32690271751861433</v>
      </c>
      <c r="M382" s="141">
        <f t="array" ref="M382:Q382">MMULT(H382:L382,TRANSPOSE(chol))</f>
        <v>-4.8957606059405545E-3</v>
      </c>
      <c r="N382" s="141">
        <v>-5.721982715416866E-4</v>
      </c>
      <c r="O382" s="141">
        <v>-5.8836757915889451E-3</v>
      </c>
      <c r="P382" s="141">
        <v>3.8553869667723364E-3</v>
      </c>
      <c r="Q382" s="141">
        <v>7.8581526171025832E-4</v>
      </c>
      <c r="R382" s="6">
        <f t="shared" si="22"/>
        <v>-20349.763884192551</v>
      </c>
      <c r="S382" s="6">
        <f t="shared" si="23"/>
        <v>13278.251079225251</v>
      </c>
      <c r="T382" s="6">
        <f t="shared" si="24"/>
        <v>-13278.251079225251</v>
      </c>
      <c r="V382" s="23">
        <f t="array" aca="1" ref="V382:Z382" ca="1">MMULT(H382:L382,TRANSPOSE(racar))</f>
        <v>-4.2400258344135197E-3</v>
      </c>
      <c r="W382" s="23">
        <f ca="1"/>
        <v>1.461114165710035E-3</v>
      </c>
      <c r="X382" s="23">
        <f ca="1"/>
        <v>-4.7480322827622729E-3</v>
      </c>
      <c r="Y382" s="23">
        <f ca="1"/>
        <v>4.8172442722496838E-3</v>
      </c>
      <c r="Z382" s="23">
        <f ca="1"/>
        <v>1.7925984878879892E-3</v>
      </c>
      <c r="AA382" s="6">
        <f t="array" aca="1" ref="AA382" ca="1">SUMPRODUCT($V$9:$Z$9,V382:Z382)</f>
        <v>-26116.005152967351</v>
      </c>
      <c r="AB382" s="6">
        <f t="shared" ca="1" si="25"/>
        <v>12100.380377883261</v>
      </c>
    </row>
    <row r="383" spans="1:28" ht="13.8">
      <c r="A383" s="4">
        <v>373</v>
      </c>
      <c r="B383" s="120">
        <v>0.53635116598079546</v>
      </c>
      <c r="C383" s="120">
        <v>0.79520000000000013</v>
      </c>
      <c r="D383" s="120">
        <v>0.36776343190337357</v>
      </c>
      <c r="E383" s="120">
        <v>0.91134485349361394</v>
      </c>
      <c r="F383" s="120">
        <v>0.70505234410559847</v>
      </c>
      <c r="H383" s="142">
        <v>9.1245316136421353E-2</v>
      </c>
      <c r="I383" s="142">
        <v>0.82459774864058832</v>
      </c>
      <c r="J383" s="142">
        <v>-0.33778281148713213</v>
      </c>
      <c r="K383" s="142">
        <v>1.3490830466598143</v>
      </c>
      <c r="L383" s="142">
        <v>0.53898774332420352</v>
      </c>
      <c r="M383" s="141">
        <f t="array" ref="M383:Q383">MMULT(H383:L383,TRANSPOSE(chol))</f>
        <v>5.3763448998849579E-4</v>
      </c>
      <c r="N383" s="141">
        <v>4.9368219956031937E-3</v>
      </c>
      <c r="O383" s="141">
        <v>-1.7743710183521033E-3</v>
      </c>
      <c r="P383" s="141">
        <v>7.8589529774598411E-3</v>
      </c>
      <c r="Q383" s="141">
        <v>6.6968465211901945E-3</v>
      </c>
      <c r="R383" s="6">
        <f t="shared" si="22"/>
        <v>-27973.36990006272</v>
      </c>
      <c r="S383" s="6">
        <f t="shared" si="23"/>
        <v>-1153.9428837622254</v>
      </c>
      <c r="T383" s="6">
        <f t="shared" si="24"/>
        <v>1153.9428837622254</v>
      </c>
      <c r="V383" s="23">
        <f t="array" aca="1" ref="V383:Z383" ca="1">MMULT(H383:L383,TRANSPOSE(racar))</f>
        <v>2.1392810504239422E-3</v>
      </c>
      <c r="W383" s="23">
        <f ca="1"/>
        <v>6.5984154223190129E-3</v>
      </c>
      <c r="X383" s="23">
        <f ca="1"/>
        <v>-1.0677425146139747E-3</v>
      </c>
      <c r="Y383" s="23">
        <f ca="1"/>
        <v>8.0618799807069506E-3</v>
      </c>
      <c r="Z383" s="23">
        <f ca="1"/>
        <v>5.7344007786137175E-3</v>
      </c>
      <c r="AA383" s="6">
        <f t="array" aca="1" ref="AA383" ca="1">SUMPRODUCT($V$9:$Z$9,V383:Z383)</f>
        <v>-21106.077232996609</v>
      </c>
      <c r="AB383" s="6">
        <f t="shared" ca="1" si="25"/>
        <v>5104.9419255778776</v>
      </c>
    </row>
    <row r="384" spans="1:28" ht="13.8">
      <c r="A384" s="4">
        <v>374</v>
      </c>
      <c r="B384" s="120">
        <v>0.86968449931412872</v>
      </c>
      <c r="C384" s="120">
        <v>0.99520000000000008</v>
      </c>
      <c r="D384" s="120">
        <v>0.51062057476051648</v>
      </c>
      <c r="E384" s="120">
        <v>1.0518407212622089E-2</v>
      </c>
      <c r="F384" s="120">
        <v>0.78197542102867545</v>
      </c>
      <c r="H384" s="142">
        <v>1.1249009688861513</v>
      </c>
      <c r="I384" s="142">
        <v>2.5899136827015723</v>
      </c>
      <c r="J384" s="142">
        <v>2.6624978347552578E-2</v>
      </c>
      <c r="K384" s="142">
        <v>-2.3073231045504614</v>
      </c>
      <c r="L384" s="142">
        <v>0.77888211907802773</v>
      </c>
      <c r="M384" s="141">
        <f t="array" ref="M384:Q384">MMULT(H384:L384,TRANSPOSE(chol))</f>
        <v>6.6281271664449344E-3</v>
      </c>
      <c r="N384" s="141">
        <v>1.7475186495720576E-2</v>
      </c>
      <c r="O384" s="141">
        <v>2.5295373644135888E-3</v>
      </c>
      <c r="P384" s="141">
        <v>-6.5924311657921597E-3</v>
      </c>
      <c r="Q384" s="141">
        <v>7.1622143414485136E-3</v>
      </c>
      <c r="R384" s="6">
        <f t="shared" si="22"/>
        <v>-122002.53945645613</v>
      </c>
      <c r="S384" s="6">
        <f t="shared" si="23"/>
        <v>-69818.20209481995</v>
      </c>
      <c r="T384" s="6">
        <f t="shared" si="24"/>
        <v>69818.20209481995</v>
      </c>
      <c r="V384" s="23">
        <f t="array" aca="1" ref="V384:Z384" ca="1">MMULT(H384:L384,TRANSPOSE(racar))</f>
        <v>9.6572098730807205E-3</v>
      </c>
      <c r="W384" s="23">
        <f ca="1"/>
        <v>1.5501796840692302E-2</v>
      </c>
      <c r="X384" s="23">
        <f ca="1"/>
        <v>1.1794248153089875E-3</v>
      </c>
      <c r="Y384" s="23">
        <f ca="1"/>
        <v>-8.4895187222797444E-3</v>
      </c>
      <c r="Z384" s="23">
        <f ca="1"/>
        <v>6.5307062906517239E-3</v>
      </c>
      <c r="AA384" s="6">
        <f t="array" aca="1" ref="AA384" ca="1">SUMPRODUCT($V$9:$Z$9,V384:Z384)</f>
        <v>-106510.24158280979</v>
      </c>
      <c r="AB384" s="6">
        <f t="shared" ca="1" si="25"/>
        <v>-74995.781275187328</v>
      </c>
    </row>
    <row r="385" spans="1:28" ht="13.8">
      <c r="A385" s="4">
        <v>375</v>
      </c>
      <c r="B385" s="120">
        <v>0.31412894375857336</v>
      </c>
      <c r="C385" s="120">
        <v>4.8000000000000004E-3</v>
      </c>
      <c r="D385" s="120">
        <v>0.65347771761765927</v>
      </c>
      <c r="E385" s="120">
        <v>0.10142749812171301</v>
      </c>
      <c r="F385" s="120">
        <v>0.85889849795175244</v>
      </c>
      <c r="H385" s="142">
        <v>-0.48418034100598706</v>
      </c>
      <c r="I385" s="142">
        <v>-2.5899136827015665</v>
      </c>
      <c r="J385" s="142">
        <v>0.39472674203575236</v>
      </c>
      <c r="K385" s="142">
        <v>-1.2734596100525686</v>
      </c>
      <c r="L385" s="142">
        <v>1.0753836382202435</v>
      </c>
      <c r="M385" s="141">
        <f t="array" ref="M385:Q385">MMULT(H385:L385,TRANSPOSE(chol))</f>
        <v>-2.8528812406109251E-3</v>
      </c>
      <c r="N385" s="141">
        <v>-1.5969896840017227E-2</v>
      </c>
      <c r="O385" s="141">
        <v>1.0327196070956911E-3</v>
      </c>
      <c r="P385" s="141">
        <v>-1.0483154530094175E-2</v>
      </c>
      <c r="Q385" s="141">
        <v>-1.6500554873778188E-3</v>
      </c>
      <c r="R385" s="6">
        <f t="shared" si="22"/>
        <v>31586.175204252333</v>
      </c>
      <c r="S385" s="6">
        <f t="shared" si="23"/>
        <v>-38800.297189418809</v>
      </c>
      <c r="T385" s="6">
        <f t="shared" si="24"/>
        <v>38800.297189418809</v>
      </c>
      <c r="V385" s="23">
        <f t="array" aca="1" ref="V385:Z385" ca="1">MMULT(H385:L385,TRANSPOSE(racar))</f>
        <v>-4.0452667197471964E-3</v>
      </c>
      <c r="W385" s="23">
        <f ca="1"/>
        <v>-1.5683708435250091E-2</v>
      </c>
      <c r="X385" s="23">
        <f ca="1"/>
        <v>1.8200863490653962E-3</v>
      </c>
      <c r="Y385" s="23">
        <f ca="1"/>
        <v>-7.3322073599045093E-3</v>
      </c>
      <c r="Z385" s="23">
        <f ca="1"/>
        <v>2.1559383230290389E-3</v>
      </c>
      <c r="AA385" s="6">
        <f t="array" aca="1" ref="AA385" ca="1">SUMPRODUCT($V$9:$Z$9,V385:Z385)</f>
        <v>19878.672833659275</v>
      </c>
      <c r="AB385" s="6">
        <f t="shared" ca="1" si="25"/>
        <v>-45471.946309673411</v>
      </c>
    </row>
    <row r="386" spans="1:28" ht="13.8">
      <c r="A386" s="4">
        <v>376</v>
      </c>
      <c r="B386" s="120">
        <v>0.64746227709190662</v>
      </c>
      <c r="C386" s="120">
        <v>0.20480000000000001</v>
      </c>
      <c r="D386" s="120">
        <v>0.79633486047480206</v>
      </c>
      <c r="E386" s="120">
        <v>0.19233658903080392</v>
      </c>
      <c r="F386" s="120">
        <v>0.93582157487482931</v>
      </c>
      <c r="H386" s="142">
        <v>0.37847811859422847</v>
      </c>
      <c r="I386" s="142">
        <v>-0.82459774864058855</v>
      </c>
      <c r="J386" s="142">
        <v>0.82860089915423085</v>
      </c>
      <c r="K386" s="142">
        <v>-0.86931807701530117</v>
      </c>
      <c r="L386" s="142">
        <v>1.5206135269156364</v>
      </c>
      <c r="M386" s="141">
        <f t="array" ref="M386:Q386">MMULT(H386:L386,TRANSPOSE(chol))</f>
        <v>2.2300639515346202E-3</v>
      </c>
      <c r="N386" s="141">
        <v>-3.833267971315211E-3</v>
      </c>
      <c r="O386" s="141">
        <v>5.5534904180932019E-3</v>
      </c>
      <c r="P386" s="141">
        <v>-4.8245252178650191E-3</v>
      </c>
      <c r="Q386" s="141">
        <v>7.11986847331575E-3</v>
      </c>
      <c r="R386" s="6">
        <f t="shared" si="22"/>
        <v>-18541.534892398373</v>
      </c>
      <c r="S386" s="6">
        <f t="shared" si="23"/>
        <v>-61498.963200744198</v>
      </c>
      <c r="T386" s="6">
        <f t="shared" si="24"/>
        <v>61498.963200744198</v>
      </c>
      <c r="V386" s="23">
        <f t="array" aca="1" ref="V386:Z386" ca="1">MMULT(H386:L386,TRANSPOSE(racar))</f>
        <v>3.5488220812020556E-3</v>
      </c>
      <c r="W386" s="23">
        <f ca="1"/>
        <v>-3.3564731185837552E-3</v>
      </c>
      <c r="X386" s="23">
        <f ca="1"/>
        <v>6.0412084017207567E-3</v>
      </c>
      <c r="Y386" s="23">
        <f ca="1"/>
        <v>-2.987616366980968E-3</v>
      </c>
      <c r="Z386" s="23">
        <f ca="1"/>
        <v>8.7394478636532887E-3</v>
      </c>
      <c r="AA386" s="6">
        <f t="array" aca="1" ref="AA386" ca="1">SUMPRODUCT($V$9:$Z$9,V386:Z386)</f>
        <v>-14315.447993559799</v>
      </c>
      <c r="AB386" s="6">
        <f t="shared" ca="1" si="25"/>
        <v>-62069.414081962183</v>
      </c>
    </row>
    <row r="387" spans="1:28" ht="13.8">
      <c r="A387" s="4">
        <v>377</v>
      </c>
      <c r="B387" s="120">
        <v>0.98079561042523988</v>
      </c>
      <c r="C387" s="120">
        <v>0.40480000000000005</v>
      </c>
      <c r="D387" s="120">
        <v>0.93919200333194497</v>
      </c>
      <c r="E387" s="120">
        <v>0.28324567993989475</v>
      </c>
      <c r="F387" s="120">
        <v>1.8661811561219845E-2</v>
      </c>
      <c r="H387" s="142">
        <v>2.0704654404536575</v>
      </c>
      <c r="I387" s="142">
        <v>-0.2409420897390859</v>
      </c>
      <c r="J387" s="142">
        <v>1.5480261805596278</v>
      </c>
      <c r="K387" s="142">
        <v>-0.57322647621672629</v>
      </c>
      <c r="L387" s="142">
        <v>-2.0822063761983709</v>
      </c>
      <c r="M387" s="141">
        <f t="array" ref="M387:Q387">MMULT(H387:L387,TRANSPOSE(chol))</f>
        <v>1.219957010673103E-2</v>
      </c>
      <c r="N387" s="141">
        <v>3.4844188539236644E-3</v>
      </c>
      <c r="O387" s="141">
        <v>1.2628624620968271E-2</v>
      </c>
      <c r="P387" s="141">
        <v>-7.318424343634531E-4</v>
      </c>
      <c r="Q387" s="141">
        <v>-5.3142492308587098E-3</v>
      </c>
      <c r="R387" s="6">
        <f t="shared" si="22"/>
        <v>94580.034805228555</v>
      </c>
      <c r="S387" s="6">
        <f t="shared" si="23"/>
        <v>26088.370758050522</v>
      </c>
      <c r="T387" s="6">
        <f t="shared" si="24"/>
        <v>-26088.370758050522</v>
      </c>
      <c r="V387" s="23">
        <f t="array" aca="1" ref="V387:Z387" ca="1">MMULT(H387:L387,TRANSPOSE(racar))</f>
        <v>9.4092539796435774E-3</v>
      </c>
      <c r="W387" s="23">
        <f ca="1"/>
        <v>-1.5438644126029109E-3</v>
      </c>
      <c r="X387" s="23">
        <f ca="1"/>
        <v>9.5474204266295902E-3</v>
      </c>
      <c r="Y387" s="23">
        <f ca="1"/>
        <v>-4.5743305212925453E-3</v>
      </c>
      <c r="Z387" s="23">
        <f ca="1"/>
        <v>-1.0323588684450075E-2</v>
      </c>
      <c r="AA387" s="6">
        <f t="array" aca="1" ref="AA387" ca="1">SUMPRODUCT($V$9:$Z$9,V387:Z387)</f>
        <v>110088.76433301003</v>
      </c>
      <c r="AB387" s="6">
        <f t="shared" ca="1" si="25"/>
        <v>36262.795980549781</v>
      </c>
    </row>
    <row r="388" spans="1:28" ht="13.8">
      <c r="A388" s="4">
        <v>378</v>
      </c>
      <c r="B388" s="120">
        <v>3.0178326474622767E-2</v>
      </c>
      <c r="C388" s="120">
        <v>0.60480000000000012</v>
      </c>
      <c r="D388" s="120">
        <v>0.10245730945439399</v>
      </c>
      <c r="E388" s="120">
        <v>0.37415477084898568</v>
      </c>
      <c r="F388" s="120">
        <v>9.5584888484296776E-2</v>
      </c>
      <c r="H388" s="142">
        <v>-1.8781792121051004</v>
      </c>
      <c r="I388" s="142">
        <v>0.265791227146146</v>
      </c>
      <c r="J388" s="142">
        <v>-1.2676733688580861</v>
      </c>
      <c r="K388" s="142">
        <v>-0.32086916555868128</v>
      </c>
      <c r="L388" s="142">
        <v>-1.3071264281979558</v>
      </c>
      <c r="M388" s="141">
        <f t="array" ref="M388:Q388">MMULT(H388:L388,TRANSPOSE(chol))</f>
        <v>-1.1066583640275872E-2</v>
      </c>
      <c r="N388" s="141">
        <v>-2.8903569487980538E-3</v>
      </c>
      <c r="O388" s="141">
        <v>-1.0563626847553596E-2</v>
      </c>
      <c r="P388" s="141">
        <v>-3.3655129980971563E-3</v>
      </c>
      <c r="Q388" s="141">
        <v>-1.3832674842312275E-2</v>
      </c>
      <c r="R388" s="6">
        <f t="shared" si="22"/>
        <v>-140.56663826211297</v>
      </c>
      <c r="S388" s="6">
        <f t="shared" si="23"/>
        <v>61227.242965787984</v>
      </c>
      <c r="T388" s="6">
        <f t="shared" si="24"/>
        <v>-61227.242965787984</v>
      </c>
      <c r="V388" s="23">
        <f t="array" aca="1" ref="V388:Z388" ca="1">MMULT(H388:L388,TRANSPOSE(racar))</f>
        <v>-1.2739042942401271E-2</v>
      </c>
      <c r="W388" s="23">
        <f ca="1"/>
        <v>-2.4155130387063708E-3</v>
      </c>
      <c r="X388" s="23">
        <f ca="1"/>
        <v>-1.016731733703562E-2</v>
      </c>
      <c r="Y388" s="23">
        <f ca="1"/>
        <v>-3.716864291998195E-3</v>
      </c>
      <c r="Z388" s="23">
        <f ca="1"/>
        <v>-1.161210235383821E-2</v>
      </c>
      <c r="AA388" s="6">
        <f t="array" aca="1" ref="AA388" ca="1">SUMPRODUCT($V$9:$Z$9,V388:Z388)</f>
        <v>-23176.875558378626</v>
      </c>
      <c r="AB388" s="6">
        <f t="shared" ca="1" si="25"/>
        <v>47320.967666716489</v>
      </c>
    </row>
    <row r="389" spans="1:28" ht="13.8">
      <c r="A389" s="4">
        <v>379</v>
      </c>
      <c r="B389" s="120">
        <v>0.36351165980795608</v>
      </c>
      <c r="C389" s="120">
        <v>0.80480000000000007</v>
      </c>
      <c r="D389" s="120">
        <v>0.24531445231153684</v>
      </c>
      <c r="E389" s="120">
        <v>0.46506386175807662</v>
      </c>
      <c r="F389" s="120">
        <v>0.1725079654073737</v>
      </c>
      <c r="H389" s="142">
        <v>-0.3490879008667862</v>
      </c>
      <c r="I389" s="142">
        <v>0.85889218758458608</v>
      </c>
      <c r="J389" s="142">
        <v>-0.68930889009316854</v>
      </c>
      <c r="K389" s="142">
        <v>-8.7684142510872226E-2</v>
      </c>
      <c r="L389" s="142">
        <v>-0.94430085174961709</v>
      </c>
      <c r="M389" s="141">
        <f t="array" ref="M389:Q389">MMULT(H389:L389,TRANSPOSE(chol))</f>
        <v>-2.0568912848421203E-3</v>
      </c>
      <c r="N389" s="141">
        <v>4.0987199504617005E-3</v>
      </c>
      <c r="O389" s="141">
        <v>-4.6088582757398428E-3</v>
      </c>
      <c r="P389" s="141">
        <v>2.2138385964662268E-4</v>
      </c>
      <c r="Q389" s="141">
        <v>-5.5516103621233576E-3</v>
      </c>
      <c r="R389" s="6">
        <f t="shared" si="22"/>
        <v>-9487.1238897539333</v>
      </c>
      <c r="S389" s="6">
        <f t="shared" si="23"/>
        <v>31762.224644027909</v>
      </c>
      <c r="T389" s="6">
        <f t="shared" si="24"/>
        <v>-31762.224644027909</v>
      </c>
      <c r="V389" s="23">
        <f t="array" aca="1" ref="V389:Z389" ca="1">MMULT(H389:L389,TRANSPOSE(racar))</f>
        <v>-2.6897591210357959E-3</v>
      </c>
      <c r="W389" s="23">
        <f ca="1"/>
        <v>3.4569316277067528E-3</v>
      </c>
      <c r="X389" s="23">
        <f ca="1"/>
        <v>-5.0819845601084851E-3</v>
      </c>
      <c r="Y389" s="23">
        <f ca="1"/>
        <v>-1.1354066626470746E-3</v>
      </c>
      <c r="Z389" s="23">
        <f ca="1"/>
        <v>-6.0397720523251387E-3</v>
      </c>
      <c r="AA389" s="6">
        <f t="array" aca="1" ref="AA389" ca="1">SUMPRODUCT($V$9:$Z$9,V389:Z389)</f>
        <v>-13767.172878165795</v>
      </c>
      <c r="AB389" s="6">
        <f t="shared" ca="1" si="25"/>
        <v>28261.459181798051</v>
      </c>
    </row>
    <row r="390" spans="1:28" ht="13.8">
      <c r="A390" s="4">
        <v>380</v>
      </c>
      <c r="B390" s="120">
        <v>0.69684499314128934</v>
      </c>
      <c r="C390" s="120">
        <v>4.48E-2</v>
      </c>
      <c r="D390" s="120">
        <v>0.38817159516867972</v>
      </c>
      <c r="E390" s="120">
        <v>0.55597295266716751</v>
      </c>
      <c r="F390" s="120">
        <v>0.24943104233045063</v>
      </c>
      <c r="H390" s="142">
        <v>0.51534778370202106</v>
      </c>
      <c r="I390" s="142">
        <v>-1.6975114935811237</v>
      </c>
      <c r="J390" s="142">
        <v>-0.28408767710236765</v>
      </c>
      <c r="K390" s="142">
        <v>0.14076689740362452</v>
      </c>
      <c r="L390" s="142">
        <v>-0.67628126613764383</v>
      </c>
      <c r="M390" s="141">
        <f t="array" ref="M390:Q390">MMULT(H390:L390,TRANSPOSE(chol))</f>
        <v>3.0365256496354379E-3</v>
      </c>
      <c r="N390" s="141">
        <v>-8.5108681712762722E-3</v>
      </c>
      <c r="O390" s="141">
        <v>-1.6918452163023894E-3</v>
      </c>
      <c r="P390" s="141">
        <v>-1.7022982577939738E-3</v>
      </c>
      <c r="Q390" s="141">
        <v>-4.7202416934355885E-3</v>
      </c>
      <c r="R390" s="6">
        <f t="shared" si="22"/>
        <v>71404.490288564673</v>
      </c>
      <c r="S390" s="6">
        <f t="shared" si="23"/>
        <v>18360.295971947144</v>
      </c>
      <c r="T390" s="6">
        <f t="shared" si="24"/>
        <v>-18360.295971947144</v>
      </c>
      <c r="V390" s="23">
        <f t="array" aca="1" ref="V390:Z390" ca="1">MMULT(H390:L390,TRANSPOSE(racar))</f>
        <v>9.8448368400368808E-5</v>
      </c>
      <c r="W390" s="23">
        <f ca="1"/>
        <v>-1.0233535081103199E-2</v>
      </c>
      <c r="X390" s="23">
        <f ca="1"/>
        <v>-2.4232528744490981E-3</v>
      </c>
      <c r="Y390" s="23">
        <f ca="1"/>
        <v>-1.4784851275790973E-3</v>
      </c>
      <c r="Z390" s="23">
        <f ca="1"/>
        <v>-5.4410674748059688E-3</v>
      </c>
      <c r="AA390" s="6">
        <f t="array" aca="1" ref="AA390" ca="1">SUMPRODUCT($V$9:$Z$9,V390:Z390)</f>
        <v>69933.760255859233</v>
      </c>
      <c r="AB390" s="6">
        <f t="shared" ca="1" si="25"/>
        <v>23376.384251491909</v>
      </c>
    </row>
    <row r="391" spans="1:28" ht="13.8">
      <c r="A391" s="4">
        <v>381</v>
      </c>
      <c r="B391" s="120">
        <v>0.1412894375857339</v>
      </c>
      <c r="C391" s="120">
        <v>0.24480000000000002</v>
      </c>
      <c r="D391" s="120">
        <v>0.53102873802582251</v>
      </c>
      <c r="E391" s="120">
        <v>0.64688204357625845</v>
      </c>
      <c r="F391" s="120">
        <v>0.32635411925352753</v>
      </c>
      <c r="H391" s="142">
        <v>-1.0745441342336288</v>
      </c>
      <c r="I391" s="142">
        <v>-0.69094516757323787</v>
      </c>
      <c r="J391" s="142">
        <v>7.7856095647330995E-2</v>
      </c>
      <c r="K391" s="142">
        <v>0.37691615844052684</v>
      </c>
      <c r="L391" s="142">
        <v>-0.45000305396062901</v>
      </c>
      <c r="M391" s="141">
        <f t="array" ref="M391:Q391">MMULT(H391:L391,TRANSPOSE(chol))</f>
        <v>-6.3314152664569277E-3</v>
      </c>
      <c r="N391" s="141">
        <v>-6.4815291190175196E-3</v>
      </c>
      <c r="O391" s="141">
        <v>-1.1666013086019588E-3</v>
      </c>
      <c r="P391" s="141">
        <v>3.01941559205628E-5</v>
      </c>
      <c r="Q391" s="141">
        <v>-5.8676671822123598E-3</v>
      </c>
      <c r="R391" s="6">
        <f t="shared" si="22"/>
        <v>33685.29506031832</v>
      </c>
      <c r="S391" s="6">
        <f t="shared" si="23"/>
        <v>32638.516099698703</v>
      </c>
      <c r="T391" s="6">
        <f t="shared" si="24"/>
        <v>-32638.516099698703</v>
      </c>
      <c r="V391" s="23">
        <f t="array" aca="1" ref="V391:Z391" ca="1">MMULT(H391:L391,TRANSPOSE(racar))</f>
        <v>-7.2405035318104218E-3</v>
      </c>
      <c r="W391" s="23">
        <f ca="1"/>
        <v>-5.3832876263808539E-3</v>
      </c>
      <c r="X391" s="23">
        <f ca="1"/>
        <v>-4.361511496324956E-4</v>
      </c>
      <c r="Y391" s="23">
        <f ca="1"/>
        <v>6.6350481140226242E-4</v>
      </c>
      <c r="Z391" s="23">
        <f ca="1"/>
        <v>-4.5003045828305339E-3</v>
      </c>
      <c r="AA391" s="6">
        <f t="array" aca="1" ref="AA391" ca="1">SUMPRODUCT($V$9:$Z$9,V391:Z391)</f>
        <v>21016.213741857064</v>
      </c>
      <c r="AB391" s="6">
        <f t="shared" ca="1" si="25"/>
        <v>27960.977236920517</v>
      </c>
    </row>
    <row r="392" spans="1:28" ht="13.8">
      <c r="A392" s="4">
        <v>382</v>
      </c>
      <c r="B392" s="120">
        <v>0.47462277091906718</v>
      </c>
      <c r="C392" s="120">
        <v>0.44480000000000003</v>
      </c>
      <c r="D392" s="120">
        <v>0.67388588088296542</v>
      </c>
      <c r="E392" s="120">
        <v>0.73779113448534939</v>
      </c>
      <c r="F392" s="120">
        <v>0.40327719617660446</v>
      </c>
      <c r="H392" s="142">
        <v>-6.3654240201729703E-2</v>
      </c>
      <c r="I392" s="142">
        <v>-0.13881036904786945</v>
      </c>
      <c r="J392" s="142">
        <v>0.45066884726874579</v>
      </c>
      <c r="K392" s="142">
        <v>0.63655041675456081</v>
      </c>
      <c r="L392" s="142">
        <v>-0.24487348539717013</v>
      </c>
      <c r="M392" s="141">
        <f t="array" ref="M392:Q392">MMULT(H392:L392,TRANSPOSE(chol))</f>
        <v>-3.750627036602689E-4</v>
      </c>
      <c r="N392" s="141">
        <v>-9.4451124953526255E-4</v>
      </c>
      <c r="O392" s="141">
        <v>2.761518387804575E-3</v>
      </c>
      <c r="P392" s="141">
        <v>3.1684169079493657E-3</v>
      </c>
      <c r="Q392" s="141">
        <v>-1.4464702242339314E-4</v>
      </c>
      <c r="R392" s="6">
        <f t="shared" si="22"/>
        <v>24968.575718089945</v>
      </c>
      <c r="S392" s="6">
        <f t="shared" si="23"/>
        <v>15290.455498437452</v>
      </c>
      <c r="T392" s="6">
        <f t="shared" si="24"/>
        <v>-15290.455498437452</v>
      </c>
      <c r="V392" s="23">
        <f t="array" aca="1" ref="V392:Z392" ca="1">MMULT(H392:L392,TRANSPOSE(racar))</f>
        <v>-4.6056672601945856E-4</v>
      </c>
      <c r="W392" s="23">
        <f ca="1"/>
        <v>-5.0287305592611425E-4</v>
      </c>
      <c r="X392" s="23">
        <f ca="1"/>
        <v>2.9238110703201786E-3</v>
      </c>
      <c r="Y392" s="23">
        <f ca="1"/>
        <v>2.9960191315309545E-3</v>
      </c>
      <c r="Z392" s="23">
        <f ca="1"/>
        <v>-7.482241937811242E-4</v>
      </c>
      <c r="AA392" s="6">
        <f t="array" aca="1" ref="AA392" ca="1">SUMPRODUCT($V$9:$Z$9,V392:Z392)</f>
        <v>25279.580964115969</v>
      </c>
      <c r="AB392" s="6">
        <f t="shared" ca="1" si="25"/>
        <v>17845.230260379631</v>
      </c>
    </row>
    <row r="393" spans="1:28" ht="13.8">
      <c r="A393" s="4">
        <v>383</v>
      </c>
      <c r="B393" s="120">
        <v>0.80795610425240039</v>
      </c>
      <c r="C393" s="120">
        <v>0.64480000000000015</v>
      </c>
      <c r="D393" s="120">
        <v>0.81674302374010821</v>
      </c>
      <c r="E393" s="120">
        <v>0.82870022539444033</v>
      </c>
      <c r="F393" s="120">
        <v>0.48020027309968139</v>
      </c>
      <c r="H393" s="142">
        <v>0.8703891181004012</v>
      </c>
      <c r="I393" s="142">
        <v>0.37131893016550743</v>
      </c>
      <c r="J393" s="142">
        <v>0.90302250196126888</v>
      </c>
      <c r="K393" s="142">
        <v>0.94904141417098564</v>
      </c>
      <c r="L393" s="142">
        <v>-4.9650947793863906E-2</v>
      </c>
      <c r="M393" s="141">
        <f t="array" ref="M393:Q393">MMULT(H393:L393,TRANSPOSE(chol))</f>
        <v>5.1284956797323106E-3</v>
      </c>
      <c r="N393" s="141">
        <v>4.1714011316174538E-3</v>
      </c>
      <c r="O393" s="141">
        <v>7.083411957145248E-3</v>
      </c>
      <c r="P393" s="141">
        <v>6.4926834949345291E-3</v>
      </c>
      <c r="Q393" s="141">
        <v>5.401505038020683E-3</v>
      </c>
      <c r="R393" s="6">
        <f t="shared" si="22"/>
        <v>19083.814179575038</v>
      </c>
      <c r="S393" s="6">
        <f t="shared" si="23"/>
        <v>-227.16563714115182</v>
      </c>
      <c r="T393" s="6">
        <f t="shared" si="24"/>
        <v>227.16563714115182</v>
      </c>
      <c r="V393" s="23">
        <f t="array" aca="1" ref="V393:Z393" ca="1">MMULT(H393:L393,TRANSPOSE(racar))</f>
        <v>5.883882975660764E-3</v>
      </c>
      <c r="W393" s="23">
        <f ca="1"/>
        <v>4.1024632345216354E-3</v>
      </c>
      <c r="X393" s="23">
        <f ca="1"/>
        <v>6.7589660728354659E-3</v>
      </c>
      <c r="Y393" s="23">
        <f ca="1"/>
        <v>5.5665643265975576E-3</v>
      </c>
      <c r="Z393" s="23">
        <f ca="1"/>
        <v>2.9088116402164153E-3</v>
      </c>
      <c r="AA393" s="6">
        <f t="array" aca="1" ref="AA393" ca="1">SUMPRODUCT($V$9:$Z$9,V393:Z393)</f>
        <v>31692.972500202915</v>
      </c>
      <c r="AB393" s="6">
        <f t="shared" ca="1" si="25"/>
        <v>9344.448465112042</v>
      </c>
    </row>
    <row r="394" spans="1:28" ht="13.8">
      <c r="A394" s="4">
        <v>384</v>
      </c>
      <c r="B394" s="120">
        <v>0.25240054869684497</v>
      </c>
      <c r="C394" s="120">
        <v>0.84480000000000011</v>
      </c>
      <c r="D394" s="120">
        <v>0.95960016659725111</v>
      </c>
      <c r="E394" s="120">
        <v>0.91960931630353127</v>
      </c>
      <c r="F394" s="120">
        <v>0.55712335002275837</v>
      </c>
      <c r="H394" s="142">
        <v>-0.66695465620064542</v>
      </c>
      <c r="I394" s="142">
        <v>1.0143830690404725</v>
      </c>
      <c r="J394" s="142">
        <v>1.746064947774749</v>
      </c>
      <c r="K394" s="142">
        <v>1.4024484720736201</v>
      </c>
      <c r="L394" s="142">
        <v>0.14367982910461841</v>
      </c>
      <c r="M394" s="141">
        <f t="array" ref="M394:Q394">MMULT(H394:L394,TRANSPOSE(chol))</f>
        <v>-3.9298217334879405E-3</v>
      </c>
      <c r="N394" s="141">
        <v>4.2424262419185083E-3</v>
      </c>
      <c r="O394" s="141">
        <v>1.0647136659164048E-2</v>
      </c>
      <c r="P394" s="141">
        <v>9.0664678262237022E-3</v>
      </c>
      <c r="Q394" s="141">
        <v>4.4868263626477575E-3</v>
      </c>
      <c r="R394" s="6">
        <f t="shared" si="22"/>
        <v>2545.4833461090348</v>
      </c>
      <c r="S394" s="6">
        <f t="shared" si="23"/>
        <v>16609.14683001989</v>
      </c>
      <c r="T394" s="6">
        <f t="shared" si="24"/>
        <v>-16609.14683001989</v>
      </c>
      <c r="V394" s="23">
        <f t="array" aca="1" ref="V394:Z394" ca="1">MMULT(H394:L394,TRANSPOSE(racar))</f>
        <v>-1.2802315121203949E-3</v>
      </c>
      <c r="W394" s="23">
        <f ca="1"/>
        <v>7.1260320189939098E-3</v>
      </c>
      <c r="X394" s="23">
        <f ca="1"/>
        <v>1.1855406878540581E-2</v>
      </c>
      <c r="Y394" s="23">
        <f ca="1"/>
        <v>8.6603407052821321E-3</v>
      </c>
      <c r="Z394" s="23">
        <f ca="1"/>
        <v>3.8854272190773772E-3</v>
      </c>
      <c r="AA394" s="6">
        <f t="array" aca="1" ref="AA394" ca="1">SUMPRODUCT($V$9:$Z$9,V394:Z394)</f>
        <v>4435.9293717781329</v>
      </c>
      <c r="AB394" s="6">
        <f t="shared" ca="1" si="25"/>
        <v>18083.006097513331</v>
      </c>
    </row>
    <row r="395" spans="1:28" ht="13.8">
      <c r="A395" s="4">
        <v>385</v>
      </c>
      <c r="B395" s="120">
        <v>0.58573388203017829</v>
      </c>
      <c r="C395" s="120">
        <v>8.48E-2</v>
      </c>
      <c r="D395" s="120">
        <v>0.12286547271970012</v>
      </c>
      <c r="E395" s="120">
        <v>1.8782870022539446E-2</v>
      </c>
      <c r="F395" s="120">
        <v>0.63404642694583524</v>
      </c>
      <c r="H395" s="142">
        <v>0.21658441056819985</v>
      </c>
      <c r="I395" s="142">
        <v>-1.3734902185205919</v>
      </c>
      <c r="J395" s="142">
        <v>-1.1607810643637511</v>
      </c>
      <c r="K395" s="142">
        <v>-2.0795618413180357</v>
      </c>
      <c r="L395" s="142">
        <v>0.34258970765518243</v>
      </c>
      <c r="M395" s="141">
        <f t="array" ref="M395:Q395">MMULT(H395:L395,TRANSPOSE(chol))</f>
        <v>1.2761559063612447E-3</v>
      </c>
      <c r="N395" s="141">
        <v>-7.3571111467889989E-3</v>
      </c>
      <c r="O395" s="141">
        <v>-7.6119886161786932E-3</v>
      </c>
      <c r="P395" s="141">
        <v>-1.2990260646558661E-2</v>
      </c>
      <c r="Q395" s="141">
        <v>-4.5132029660310937E-3</v>
      </c>
      <c r="R395" s="6">
        <f t="shared" si="22"/>
        <v>-9452.8121024132997</v>
      </c>
      <c r="S395" s="6">
        <f t="shared" si="23"/>
        <v>-34406.676813184429</v>
      </c>
      <c r="T395" s="6">
        <f t="shared" si="24"/>
        <v>34406.676813184429</v>
      </c>
      <c r="V395" s="23">
        <f t="array" aca="1" ref="V395:Z395" ca="1">MMULT(H395:L395,TRANSPOSE(racar))</f>
        <v>-7.9092345535604586E-4</v>
      </c>
      <c r="W395" s="23">
        <f ca="1"/>
        <v>-9.6079573830043143E-3</v>
      </c>
      <c r="X395" s="23">
        <f ca="1"/>
        <v>-8.3310756108922728E-3</v>
      </c>
      <c r="Y395" s="23">
        <f ca="1"/>
        <v>-1.1711819979274715E-2</v>
      </c>
      <c r="Z395" s="23">
        <f ca="1"/>
        <v>-2.1888222933119155E-3</v>
      </c>
      <c r="AA395" s="6">
        <f t="array" aca="1" ref="AA395" ca="1">SUMPRODUCT($V$9:$Z$9,V395:Z395)</f>
        <v>-16265.007946355452</v>
      </c>
      <c r="AB395" s="6">
        <f t="shared" ca="1" si="25"/>
        <v>-41434.845871290796</v>
      </c>
    </row>
    <row r="396" spans="1:28" ht="13.8">
      <c r="A396" s="4">
        <v>386</v>
      </c>
      <c r="B396" s="120">
        <v>0.91906721536351155</v>
      </c>
      <c r="C396" s="120">
        <v>0.28480000000000005</v>
      </c>
      <c r="D396" s="120">
        <v>0.26572261557684296</v>
      </c>
      <c r="E396" s="120">
        <v>0.10969196093163036</v>
      </c>
      <c r="F396" s="120">
        <v>0.71096950386891211</v>
      </c>
      <c r="H396" s="142">
        <v>1.3988246606775472</v>
      </c>
      <c r="I396" s="142">
        <v>-0.56864069767231262</v>
      </c>
      <c r="J396" s="142">
        <v>-0.62580137302079353</v>
      </c>
      <c r="K396" s="142">
        <v>-1.2281679645463854</v>
      </c>
      <c r="L396" s="142">
        <v>0.55621923376539784</v>
      </c>
      <c r="M396" s="141">
        <f t="array" ref="M396:Q396">MMULT(H396:L396,TRANSPOSE(chol))</f>
        <v>8.2421368555762389E-3</v>
      </c>
      <c r="N396" s="141">
        <v>2.9763672084762334E-5</v>
      </c>
      <c r="O396" s="141">
        <v>-2.3304463187003056E-3</v>
      </c>
      <c r="P396" s="141">
        <v>-6.2905285830380598E-3</v>
      </c>
      <c r="Q396" s="141">
        <v>3.3960990348442677E-3</v>
      </c>
      <c r="R396" s="6">
        <f t="shared" ref="R396:R459" si="26">SUMPRODUCT($M$9:$Q$9,M396:Q396)</f>
        <v>-15506.07999214176</v>
      </c>
      <c r="S396" s="6">
        <f t="shared" ref="S396:S459" si="27">P396*$P$9+Q396*$Q$9</f>
        <v>-47577.446095771571</v>
      </c>
      <c r="T396" s="6">
        <f t="shared" ref="T396:T459" si="28">-S396</f>
        <v>47577.446095771571</v>
      </c>
      <c r="V396" s="23">
        <f t="array" aca="1" ref="V396:Z396" ca="1">MMULT(H396:L396,TRANSPOSE(racar))</f>
        <v>7.4240173448238836E-3</v>
      </c>
      <c r="W396" s="23">
        <f ca="1"/>
        <v>-2.502084891810058E-3</v>
      </c>
      <c r="X396" s="23">
        <f ca="1"/>
        <v>-3.5322633429624916E-3</v>
      </c>
      <c r="Y396" s="23">
        <f ca="1"/>
        <v>-6.0585722351372924E-3</v>
      </c>
      <c r="Z396" s="23">
        <f ca="1"/>
        <v>2.8998313553973872E-3</v>
      </c>
      <c r="AA396" s="6">
        <f t="array" aca="1" ref="AA396" ca="1">SUMPRODUCT($V$9:$Z$9,V396:Z396)</f>
        <v>-5482.6640555410213</v>
      </c>
      <c r="AB396" s="6">
        <f t="shared" ref="AB396:AB459" ca="1" si="29">Y396*$Y$9+Z396*$Z$9</f>
        <v>-43767.924091629</v>
      </c>
    </row>
    <row r="397" spans="1:28" ht="13.8">
      <c r="A397" s="4">
        <v>387</v>
      </c>
      <c r="B397" s="120">
        <v>6.7215363511659798E-2</v>
      </c>
      <c r="C397" s="120">
        <v>0.48480000000000006</v>
      </c>
      <c r="D397" s="120">
        <v>0.40857975843398581</v>
      </c>
      <c r="E397" s="120">
        <v>0.20060105184072127</v>
      </c>
      <c r="F397" s="120">
        <v>0.78789258079198909</v>
      </c>
      <c r="H397" s="142">
        <v>-1.4968560161483291</v>
      </c>
      <c r="I397" s="142">
        <v>-3.8109972728680511E-2</v>
      </c>
      <c r="J397" s="142">
        <v>-0.23119988818299589</v>
      </c>
      <c r="K397" s="142">
        <v>-0.8394762635046934</v>
      </c>
      <c r="L397" s="142">
        <v>0.79913034054568444</v>
      </c>
      <c r="M397" s="141">
        <f t="array" ref="M397:Q397">MMULT(H397:L397,TRANSPOSE(chol))</f>
        <v>-8.819755960129674E-3</v>
      </c>
      <c r="N397" s="141">
        <v>-3.7349231995285029E-3</v>
      </c>
      <c r="O397" s="141">
        <v>-3.500822771630158E-3</v>
      </c>
      <c r="P397" s="141">
        <v>-5.5144207433743282E-3</v>
      </c>
      <c r="Q397" s="141">
        <v>-1.9077017116969526E-3</v>
      </c>
      <c r="R397" s="6">
        <f t="shared" si="26"/>
        <v>-44531.724185459301</v>
      </c>
      <c r="S397" s="6">
        <f t="shared" si="27"/>
        <v>-14651.04465806901</v>
      </c>
      <c r="T397" s="6">
        <f t="shared" si="28"/>
        <v>14651.04465806901</v>
      </c>
      <c r="V397" s="23">
        <f t="array" aca="1" ref="V397:Z397" ca="1">MMULT(H397:L397,TRANSPOSE(racar))</f>
        <v>-7.6845069120119094E-3</v>
      </c>
      <c r="W397" s="23">
        <f ca="1"/>
        <v>-1.6974893244030747E-3</v>
      </c>
      <c r="X397" s="23">
        <f ca="1"/>
        <v>-2.1180626220021928E-3</v>
      </c>
      <c r="Y397" s="23">
        <f ca="1"/>
        <v>-3.7383356494597453E-3</v>
      </c>
      <c r="Z397" s="23">
        <f ca="1"/>
        <v>1.9235665788537751E-3</v>
      </c>
      <c r="AA397" s="6">
        <f t="array" aca="1" ref="AA397" ca="1">SUMPRODUCT($V$9:$Z$9,V397:Z397)</f>
        <v>-59449.582143671942</v>
      </c>
      <c r="AB397" s="6">
        <f t="shared" ca="1" si="29"/>
        <v>-27749.973985026172</v>
      </c>
    </row>
    <row r="398" spans="1:28" ht="13.8">
      <c r="A398" s="4">
        <v>388</v>
      </c>
      <c r="B398" s="120">
        <v>0.40054869684499311</v>
      </c>
      <c r="C398" s="120">
        <v>0.68480000000000008</v>
      </c>
      <c r="D398" s="120">
        <v>0.55143690129112866</v>
      </c>
      <c r="E398" s="120">
        <v>0.29151014274981213</v>
      </c>
      <c r="F398" s="120">
        <v>0.86481565771506608</v>
      </c>
      <c r="H398" s="142">
        <v>-0.25192712399414313</v>
      </c>
      <c r="I398" s="142">
        <v>0.48116392214425663</v>
      </c>
      <c r="J398" s="142">
        <v>0.12929251053957144</v>
      </c>
      <c r="K398" s="142">
        <v>-0.54897838212380501</v>
      </c>
      <c r="L398" s="142">
        <v>1.1022139134239046</v>
      </c>
      <c r="M398" s="141">
        <f t="array" ref="M398:Q398">MMULT(H398:L398,TRANSPOSE(chol))</f>
        <v>-1.484401792420288E-3</v>
      </c>
      <c r="N398" s="141">
        <v>2.1637451442807344E-3</v>
      </c>
      <c r="O398" s="141">
        <v>6.5080745435955854E-4</v>
      </c>
      <c r="P398" s="141">
        <v>-2.1020695557885266E-3</v>
      </c>
      <c r="Q398" s="141">
        <v>5.0280349058706058E-3</v>
      </c>
      <c r="R398" s="6">
        <f t="shared" si="26"/>
        <v>-53687.324091712799</v>
      </c>
      <c r="S398" s="6">
        <f t="shared" si="27"/>
        <v>-37462.625736962713</v>
      </c>
      <c r="T398" s="6">
        <f t="shared" si="28"/>
        <v>37462.625736962713</v>
      </c>
      <c r="V398" s="23">
        <f t="array" aca="1" ref="V398:Z398" ca="1">MMULT(H398:L398,TRANSPOSE(racar))</f>
        <v>5.0275098946875123E-4</v>
      </c>
      <c r="W398" s="23">
        <f ca="1"/>
        <v>3.3609089193980595E-3</v>
      </c>
      <c r="X398" s="23">
        <f ca="1"/>
        <v>1.357421155879863E-3</v>
      </c>
      <c r="Y398" s="23">
        <f ca="1"/>
        <v>-1.1257045808468072E-3</v>
      </c>
      <c r="Z398" s="23">
        <f ca="1"/>
        <v>6.5911977574634618E-3</v>
      </c>
      <c r="AA398" s="6">
        <f t="array" aca="1" ref="AA398" ca="1">SUMPRODUCT($V$9:$Z$9,V398:Z398)</f>
        <v>-53148.7048996183</v>
      </c>
      <c r="AB398" s="6">
        <f t="shared" ca="1" si="29"/>
        <v>-41655.884990801031</v>
      </c>
    </row>
    <row r="399" spans="1:28" ht="13.8">
      <c r="A399" s="4">
        <v>389</v>
      </c>
      <c r="B399" s="120">
        <v>0.73388203017832643</v>
      </c>
      <c r="C399" s="120">
        <v>0.88480000000000003</v>
      </c>
      <c r="D399" s="120">
        <v>0.69429404414827156</v>
      </c>
      <c r="E399" s="120">
        <v>0.38241923365890307</v>
      </c>
      <c r="F399" s="120">
        <v>0.94173873463814295</v>
      </c>
      <c r="H399" s="142">
        <v>0.62459646609864239</v>
      </c>
      <c r="I399" s="142">
        <v>1.1993291107695134</v>
      </c>
      <c r="J399" s="142">
        <v>0.50805907926704419</v>
      </c>
      <c r="K399" s="142">
        <v>-0.29913313199195057</v>
      </c>
      <c r="L399" s="142">
        <v>1.569538436208189</v>
      </c>
      <c r="M399" s="141">
        <f t="array" ref="M399:Q399">MMULT(H399:L399,TRANSPOSE(chol))</f>
        <v>3.6802393450804331E-3</v>
      </c>
      <c r="N399" s="141">
        <v>8.3359392453835612E-3</v>
      </c>
      <c r="O399" s="141">
        <v>4.4918506417304374E-3</v>
      </c>
      <c r="P399" s="141">
        <v>1.1454671825468585E-3</v>
      </c>
      <c r="Q399" s="141">
        <v>1.2014262047559301E-2</v>
      </c>
      <c r="R399" s="6">
        <f t="shared" si="26"/>
        <v>-75961.667555367734</v>
      </c>
      <c r="S399" s="6">
        <f t="shared" si="27"/>
        <v>-61307.570550256794</v>
      </c>
      <c r="T399" s="6">
        <f t="shared" si="28"/>
        <v>61307.570550256794</v>
      </c>
      <c r="V399" s="23">
        <f t="array" aca="1" ref="V399:Z399" ca="1">MMULT(H399:L399,TRANSPOSE(racar))</f>
        <v>7.0462228242550891E-3</v>
      </c>
      <c r="W399" s="23">
        <f ca="1"/>
        <v>9.3622478707467097E-3</v>
      </c>
      <c r="X399" s="23">
        <f ca="1"/>
        <v>4.8966198312407876E-3</v>
      </c>
      <c r="Y399" s="23">
        <f ca="1"/>
        <v>1.5740938535575542E-3</v>
      </c>
      <c r="Z399" s="23">
        <f ca="1"/>
        <v>1.1992029957249411E-2</v>
      </c>
      <c r="AA399" s="6">
        <f t="array" aca="1" ref="AA399" ca="1">SUMPRODUCT($V$9:$Z$9,V399:Z399)</f>
        <v>-62678.863274518961</v>
      </c>
      <c r="AB399" s="6">
        <f t="shared" ca="1" si="29"/>
        <v>-59224.305979579229</v>
      </c>
    </row>
    <row r="400" spans="1:28" ht="13.8">
      <c r="A400" s="4">
        <v>390</v>
      </c>
      <c r="B400" s="120">
        <v>0.17832647462277093</v>
      </c>
      <c r="C400" s="120">
        <v>0.12479999999999999</v>
      </c>
      <c r="D400" s="120">
        <v>0.83715118700541435</v>
      </c>
      <c r="E400" s="120">
        <v>0.47332832456799401</v>
      </c>
      <c r="F400" s="120">
        <v>2.4578971324533457E-2</v>
      </c>
      <c r="H400" s="142">
        <v>-0.92176158490666515</v>
      </c>
      <c r="I400" s="142">
        <v>-1.1513214884500147</v>
      </c>
      <c r="J400" s="142">
        <v>0.98281677135793688</v>
      </c>
      <c r="K400" s="142">
        <v>-6.6905858433519663E-2</v>
      </c>
      <c r="L400" s="142">
        <v>-1.9672192242721718</v>
      </c>
      <c r="M400" s="141">
        <f t="array" ref="M400:Q400">MMULT(H400:L400,TRANSPOSE(chol))</f>
        <v>-5.4311918745653959E-3</v>
      </c>
      <c r="N400" s="141">
        <v>-8.7591513957877287E-3</v>
      </c>
      <c r="O400" s="141">
        <v>4.6946104628316724E-3</v>
      </c>
      <c r="P400" s="141">
        <v>-2.2409976846943249E-3</v>
      </c>
      <c r="Q400" s="141">
        <v>-1.4391326117365129E-2</v>
      </c>
      <c r="R400" s="6">
        <f t="shared" si="26"/>
        <v>100215.66880744009</v>
      </c>
      <c r="S400" s="6">
        <f t="shared" si="27"/>
        <v>69464.001727957962</v>
      </c>
      <c r="T400" s="6">
        <f t="shared" si="28"/>
        <v>-69464.001727957962</v>
      </c>
      <c r="V400" s="23">
        <f t="array" aca="1" ref="V400:Z400" ca="1">MMULT(H400:L400,TRANSPOSE(racar))</f>
        <v>-8.4294485049465108E-3</v>
      </c>
      <c r="W400" s="23">
        <f ca="1"/>
        <v>-9.7070967560666001E-3</v>
      </c>
      <c r="X400" s="23">
        <f ca="1"/>
        <v>4.2370372837876921E-3</v>
      </c>
      <c r="Y400" s="23">
        <f ca="1"/>
        <v>-3.3638044087647033E-3</v>
      </c>
      <c r="Z400" s="23">
        <f ca="1"/>
        <v>-1.4277806247836016E-2</v>
      </c>
      <c r="AA400" s="6">
        <f t="array" aca="1" ref="AA400" ca="1">SUMPRODUCT($V$9:$Z$9,V400:Z400)</f>
        <v>84415.319037858004</v>
      </c>
      <c r="AB400" s="6">
        <f t="shared" ca="1" si="29"/>
        <v>63700.595918014405</v>
      </c>
    </row>
    <row r="401" spans="1:28" ht="13.8">
      <c r="A401" s="4">
        <v>391</v>
      </c>
      <c r="B401" s="120">
        <v>0.51165980795610422</v>
      </c>
      <c r="C401" s="120">
        <v>0.32480000000000003</v>
      </c>
      <c r="D401" s="120">
        <v>0.98000832986255726</v>
      </c>
      <c r="E401" s="120">
        <v>0.56423741547708484</v>
      </c>
      <c r="F401" s="120">
        <v>0.10150204824761039</v>
      </c>
      <c r="H401" s="142">
        <v>2.9230966496374872E-2</v>
      </c>
      <c r="I401" s="142">
        <v>-0.45431794769991157</v>
      </c>
      <c r="J401" s="142">
        <v>2.0539209811664936</v>
      </c>
      <c r="K401" s="142">
        <v>0.16172150484495612</v>
      </c>
      <c r="L401" s="142">
        <v>-1.2730393001316729</v>
      </c>
      <c r="M401" s="141">
        <f t="array" ref="M401:Q401">MMULT(H401:L401,TRANSPOSE(chol))</f>
        <v>1.7223432861641767E-4</v>
      </c>
      <c r="N401" s="141">
        <v>-2.5331944581847535E-3</v>
      </c>
      <c r="O401" s="141">
        <v>1.3071902538755184E-2</v>
      </c>
      <c r="P401" s="141">
        <v>1.332807477316984E-3</v>
      </c>
      <c r="Q401" s="141">
        <v>-5.4501792507268242E-3</v>
      </c>
      <c r="R401" s="6">
        <f t="shared" si="26"/>
        <v>81198.96465249834</v>
      </c>
      <c r="S401" s="6">
        <f t="shared" si="27"/>
        <v>36282.982595066802</v>
      </c>
      <c r="T401" s="6">
        <f t="shared" si="28"/>
        <v>-36282.982595066802</v>
      </c>
      <c r="V401" s="23">
        <f t="array" aca="1" ref="V401:Z401" ca="1">MMULT(H401:L401,TRANSPOSE(racar))</f>
        <v>-8.1547559755778046E-4</v>
      </c>
      <c r="W401" s="23">
        <f ca="1"/>
        <v>-3.3351195461539312E-3</v>
      </c>
      <c r="X401" s="23">
        <f ca="1"/>
        <v>1.2447466808174238E-2</v>
      </c>
      <c r="Y401" s="23">
        <f ca="1"/>
        <v>-2.6245198738880627E-4</v>
      </c>
      <c r="Z401" s="23">
        <f ca="1"/>
        <v>-6.9417014248051223E-3</v>
      </c>
      <c r="AA401" s="6">
        <f t="array" aca="1" ref="AA401" ca="1">SUMPRODUCT($V$9:$Z$9,V401:Z401)</f>
        <v>80208.758889276811</v>
      </c>
      <c r="AB401" s="6">
        <f t="shared" ca="1" si="29"/>
        <v>37249.207231393659</v>
      </c>
    </row>
    <row r="402" spans="1:28" ht="13.8">
      <c r="A402" s="4">
        <v>392</v>
      </c>
      <c r="B402" s="120">
        <v>0.84499314128943737</v>
      </c>
      <c r="C402" s="120">
        <v>0.52480000000000004</v>
      </c>
      <c r="D402" s="120">
        <v>3.3319450229071222E-3</v>
      </c>
      <c r="E402" s="120">
        <v>0.65514650638617589</v>
      </c>
      <c r="F402" s="120">
        <v>0.17842512517068732</v>
      </c>
      <c r="H402" s="142">
        <v>1.015193250322501</v>
      </c>
      <c r="I402" s="142">
        <v>6.2204473567125669E-2</v>
      </c>
      <c r="J402" s="142">
        <v>-2.713189927789156</v>
      </c>
      <c r="K402" s="142">
        <v>0.39925273844617476</v>
      </c>
      <c r="L402" s="142">
        <v>-0.92138348052962837</v>
      </c>
      <c r="M402" s="141">
        <f t="array" ref="M402:Q402">MMULT(H402:L402,TRANSPOSE(chol))</f>
        <v>5.9817087439410959E-3</v>
      </c>
      <c r="N402" s="141">
        <v>2.7413079437446065E-3</v>
      </c>
      <c r="O402" s="141">
        <v>-1.6033625750466667E-2</v>
      </c>
      <c r="P402" s="141">
        <v>1.2599816041562585E-3</v>
      </c>
      <c r="Q402" s="141">
        <v>-3.4392220770472015E-3</v>
      </c>
      <c r="R402" s="6">
        <f t="shared" si="26"/>
        <v>-24.712842810153234</v>
      </c>
      <c r="S402" s="6">
        <f t="shared" si="27"/>
        <v>24811.451587359261</v>
      </c>
      <c r="T402" s="6">
        <f t="shared" si="28"/>
        <v>-24811.451587359261</v>
      </c>
      <c r="V402" s="23">
        <f t="array" aca="1" ref="V402:Z402" ca="1">MMULT(H402:L402,TRANSPOSE(racar))</f>
        <v>3.1416047775615309E-3</v>
      </c>
      <c r="W402" s="23">
        <f ca="1"/>
        <v>2.3478210820348979E-5</v>
      </c>
      <c r="X402" s="23">
        <f ca="1"/>
        <v>-1.7497220400018918E-2</v>
      </c>
      <c r="Y402" s="23">
        <f ca="1"/>
        <v>2.1576540122810795E-4</v>
      </c>
      <c r="Z402" s="23">
        <f ca="1"/>
        <v>-5.7385241056585549E-3</v>
      </c>
      <c r="AA402" s="6">
        <f t="array" aca="1" ref="AA402" ca="1">SUMPRODUCT($V$9:$Z$9,V402:Z402)</f>
        <v>5193.6406650112658</v>
      </c>
      <c r="AB402" s="6">
        <f t="shared" ca="1" si="29"/>
        <v>32771.828286339674</v>
      </c>
    </row>
    <row r="403" spans="1:28" ht="13.8">
      <c r="A403" s="4">
        <v>393</v>
      </c>
      <c r="B403" s="120">
        <v>0.28943758573388201</v>
      </c>
      <c r="C403" s="120">
        <v>0.72480000000000011</v>
      </c>
      <c r="D403" s="120">
        <v>0.14618908788004994</v>
      </c>
      <c r="E403" s="120">
        <v>0.74605559729526671</v>
      </c>
      <c r="F403" s="120">
        <v>0.25534820209376424</v>
      </c>
      <c r="H403" s="142">
        <v>-0.55502849306671564</v>
      </c>
      <c r="I403" s="142">
        <v>0.59716084215328014</v>
      </c>
      <c r="J403" s="142">
        <v>-1.05291887240752</v>
      </c>
      <c r="K403" s="142">
        <v>0.66212860412950281</v>
      </c>
      <c r="L403" s="142">
        <v>-0.65775370895894048</v>
      </c>
      <c r="M403" s="141">
        <f t="array" ref="M403:Q403">MMULT(H403:L403,TRANSPOSE(chol))</f>
        <v>-3.2703318201327061E-3</v>
      </c>
      <c r="N403" s="141">
        <v>2.1159597464961012E-3</v>
      </c>
      <c r="O403" s="141">
        <v>-7.3044491730726024E-3</v>
      </c>
      <c r="P403" s="141">
        <v>3.1746819269199492E-3</v>
      </c>
      <c r="Q403" s="141">
        <v>-3.9059395565225544E-3</v>
      </c>
      <c r="R403" s="6">
        <f t="shared" si="26"/>
        <v>-7055.0511131655803</v>
      </c>
      <c r="S403" s="6">
        <f t="shared" si="27"/>
        <v>36152.538794497726</v>
      </c>
      <c r="T403" s="6">
        <f t="shared" si="28"/>
        <v>-36152.538794497726</v>
      </c>
      <c r="V403" s="23">
        <f t="array" aca="1" ref="V403:Z403" ca="1">MMULT(H403:L403,TRANSPOSE(racar))</f>
        <v>-3.8126900371897631E-3</v>
      </c>
      <c r="W403" s="23">
        <f ca="1"/>
        <v>2.5143830544171867E-3</v>
      </c>
      <c r="X403" s="23">
        <f ca="1"/>
        <v>-7.1666309032613687E-3</v>
      </c>
      <c r="Y403" s="23">
        <f ca="1"/>
        <v>2.6236146078340416E-3</v>
      </c>
      <c r="Z403" s="23">
        <f ca="1"/>
        <v>-4.1602535027447565E-3</v>
      </c>
      <c r="AA403" s="6">
        <f t="array" aca="1" ref="AA403" ca="1">SUMPRODUCT($V$9:$Z$9,V403:Z403)</f>
        <v>-12344.762587956513</v>
      </c>
      <c r="AB403" s="6">
        <f t="shared" ca="1" si="29"/>
        <v>35041.11087994196</v>
      </c>
    </row>
    <row r="404" spans="1:28" ht="13.8">
      <c r="A404" s="4">
        <v>394</v>
      </c>
      <c r="B404" s="120">
        <v>0.62277091906721527</v>
      </c>
      <c r="C404" s="120">
        <v>0.92480000000000007</v>
      </c>
      <c r="D404" s="120">
        <v>0.28904623073719282</v>
      </c>
      <c r="E404" s="120">
        <v>0.83696468820435777</v>
      </c>
      <c r="F404" s="120">
        <v>0.33227127901684117</v>
      </c>
      <c r="H404" s="142">
        <v>0.31276637709301364</v>
      </c>
      <c r="I404" s="142">
        <v>1.4381200311599984</v>
      </c>
      <c r="J404" s="142">
        <v>-0.55617319525886155</v>
      </c>
      <c r="K404" s="142">
        <v>0.98205932281676278</v>
      </c>
      <c r="L404" s="142">
        <v>-0.43365008573861696</v>
      </c>
      <c r="M404" s="141">
        <f t="array" ref="M404:Q404">MMULT(H404:L404,TRANSPOSE(chol))</f>
        <v>1.8428780649139736E-3</v>
      </c>
      <c r="N404" s="141">
        <v>8.9708853728230151E-3</v>
      </c>
      <c r="O404" s="141">
        <v>-2.6774822407932622E-3</v>
      </c>
      <c r="P404" s="141">
        <v>7.0238433485789991E-3</v>
      </c>
      <c r="Q404" s="141">
        <v>2.1609763158397712E-3</v>
      </c>
      <c r="R404" s="6">
        <f t="shared" si="26"/>
        <v>-23304.303688667016</v>
      </c>
      <c r="S404" s="6">
        <f t="shared" si="27"/>
        <v>20150.818116763272</v>
      </c>
      <c r="T404" s="6">
        <f t="shared" si="28"/>
        <v>-20150.818116763272</v>
      </c>
      <c r="V404" s="23">
        <f t="array" aca="1" ref="V404:Z404" ca="1">MMULT(H404:L404,TRANSPOSE(racar))</f>
        <v>2.5703730889194434E-3</v>
      </c>
      <c r="W404" s="23">
        <f ca="1"/>
        <v>9.0651680797455194E-3</v>
      </c>
      <c r="X404" s="23">
        <f ca="1"/>
        <v>-2.9664855438637904E-3</v>
      </c>
      <c r="Y404" s="23">
        <f ca="1"/>
        <v>5.5435499472415639E-3</v>
      </c>
      <c r="Z404" s="23">
        <f ca="1"/>
        <v>-1.4117995157722843E-5</v>
      </c>
      <c r="AA404" s="6">
        <f t="array" aca="1" ref="AA404" ca="1">SUMPRODUCT($V$9:$Z$9,V404:Z404)</f>
        <v>-15859.510030853837</v>
      </c>
      <c r="AB404" s="6">
        <f t="shared" ca="1" si="29"/>
        <v>25429.025678131387</v>
      </c>
    </row>
    <row r="405" spans="1:28" ht="13.8">
      <c r="A405" s="4">
        <v>395</v>
      </c>
      <c r="B405" s="120">
        <v>0.95610425240054853</v>
      </c>
      <c r="C405" s="120">
        <v>0.1648</v>
      </c>
      <c r="D405" s="120">
        <v>0.43190337359433567</v>
      </c>
      <c r="E405" s="120">
        <v>0.92787377911344859</v>
      </c>
      <c r="F405" s="120">
        <v>0.4091943559399181</v>
      </c>
      <c r="H405" s="142">
        <v>1.7071644253088423</v>
      </c>
      <c r="I405" s="142">
        <v>-0.97491988813047148</v>
      </c>
      <c r="J405" s="142">
        <v>-0.17153037675234425</v>
      </c>
      <c r="K405" s="142">
        <v>1.4601369410156022</v>
      </c>
      <c r="L405" s="142">
        <v>-0.22961787995308605</v>
      </c>
      <c r="M405" s="141">
        <f t="array" ref="M405:Q405">MMULT(H405:L405,TRANSPOSE(chol))</f>
        <v>1.005893249090364E-2</v>
      </c>
      <c r="N405" s="141">
        <v>-1.5725841243875629E-3</v>
      </c>
      <c r="O405" s="141">
        <v>8.6430084023944283E-4</v>
      </c>
      <c r="P405" s="141">
        <v>6.9565997541023066E-3</v>
      </c>
      <c r="Q405" s="141">
        <v>4.8735416505101487E-3</v>
      </c>
      <c r="R405" s="6">
        <f t="shared" si="26"/>
        <v>60993.176964545477</v>
      </c>
      <c r="S405" s="6">
        <f t="shared" si="27"/>
        <v>4818.6757451443773</v>
      </c>
      <c r="T405" s="6">
        <f t="shared" si="28"/>
        <v>-4818.6757451443773</v>
      </c>
      <c r="V405" s="23">
        <f t="array" aca="1" ref="V405:Z405" ca="1">MMULT(H405:L405,TRANSPOSE(racar))</f>
        <v>8.4367722920263306E-3</v>
      </c>
      <c r="W405" s="23">
        <f ca="1"/>
        <v>-3.0849973609001317E-3</v>
      </c>
      <c r="X405" s="23">
        <f ca="1"/>
        <v>-6.0459471975088445E-5</v>
      </c>
      <c r="Y405" s="23">
        <f ca="1"/>
        <v>6.6038357636939498E-3</v>
      </c>
      <c r="Z405" s="23">
        <f ca="1"/>
        <v>1.3016567995885867E-3</v>
      </c>
      <c r="AA405" s="6">
        <f t="array" aca="1" ref="AA405" ca="1">SUMPRODUCT($V$9:$Z$9,V405:Z405)</f>
        <v>77183.242656624527</v>
      </c>
      <c r="AB405" s="6">
        <f t="shared" ca="1" si="29"/>
        <v>22989.797422651871</v>
      </c>
    </row>
    <row r="406" spans="1:28" ht="13.8">
      <c r="A406" s="4">
        <v>396</v>
      </c>
      <c r="B406" s="120">
        <v>0.10425240054869683</v>
      </c>
      <c r="C406" s="120">
        <v>0.36480000000000001</v>
      </c>
      <c r="D406" s="120">
        <v>0.57476051645147852</v>
      </c>
      <c r="E406" s="120">
        <v>2.7047332832456802E-2</v>
      </c>
      <c r="F406" s="120">
        <v>0.48611743286299502</v>
      </c>
      <c r="H406" s="142">
        <v>-1.2576874822015029</v>
      </c>
      <c r="I406" s="142">
        <v>-0.34565766986151375</v>
      </c>
      <c r="J406" s="142">
        <v>0.18850733372102121</v>
      </c>
      <c r="K406" s="142">
        <v>-1.9260777557957849</v>
      </c>
      <c r="L406" s="142">
        <v>-3.4805461372794326E-2</v>
      </c>
      <c r="M406" s="141">
        <f t="array" ref="M406:Q406">MMULT(H406:L406,TRANSPOSE(chol))</f>
        <v>-7.4105301695416986E-3</v>
      </c>
      <c r="N406" s="141">
        <v>-4.93434672064599E-3</v>
      </c>
      <c r="O406" s="141">
        <v>-5.8804386314725973E-4</v>
      </c>
      <c r="P406" s="141">
        <v>-1.0966313806725834E-2</v>
      </c>
      <c r="Q406" s="141">
        <v>-7.8718634745911214E-3</v>
      </c>
      <c r="R406" s="6">
        <f t="shared" si="26"/>
        <v>-16912.77268332347</v>
      </c>
      <c r="S406" s="6">
        <f t="shared" si="27"/>
        <v>-6547.810968139187</v>
      </c>
      <c r="T406" s="6">
        <f t="shared" si="28"/>
        <v>6547.810968139187</v>
      </c>
      <c r="V406" s="23">
        <f t="array" aca="1" ref="V406:Z406" ca="1">MMULT(H406:L406,TRANSPOSE(racar))</f>
        <v>-7.717606932699482E-3</v>
      </c>
      <c r="W406" s="23">
        <f ca="1"/>
        <v>-4.9544162620881521E-3</v>
      </c>
      <c r="X406" s="23">
        <f ca="1"/>
        <v>-2.9108664299907713E-4</v>
      </c>
      <c r="Y406" s="23">
        <f ca="1"/>
        <v>-1.0286035398988112E-2</v>
      </c>
      <c r="Z406" s="23">
        <f ca="1"/>
        <v>-4.3266762505006261E-3</v>
      </c>
      <c r="AA406" s="6">
        <f t="array" aca="1" ref="AA406" ca="1">SUMPRODUCT($V$9:$Z$9,V406:Z406)</f>
        <v>-34034.204353731315</v>
      </c>
      <c r="AB406" s="6">
        <f t="shared" ca="1" si="29"/>
        <v>-23073.323404829276</v>
      </c>
    </row>
    <row r="407" spans="1:28" ht="13.8">
      <c r="A407" s="4">
        <v>397</v>
      </c>
      <c r="B407" s="120">
        <v>0.43758573388203015</v>
      </c>
      <c r="C407" s="120">
        <v>0.56480000000000008</v>
      </c>
      <c r="D407" s="120">
        <v>0.71761765930862131</v>
      </c>
      <c r="E407" s="120">
        <v>0.11795642374154772</v>
      </c>
      <c r="F407" s="120">
        <v>0.56304050978607201</v>
      </c>
      <c r="H407" s="142">
        <v>-0.15709310977587385</v>
      </c>
      <c r="I407" s="142">
        <v>0.16315042274415245</v>
      </c>
      <c r="J407" s="142">
        <v>0.57577883464146196</v>
      </c>
      <c r="K407" s="142">
        <v>-1.1852645945571956</v>
      </c>
      <c r="L407" s="142">
        <v>0.15868255840581905</v>
      </c>
      <c r="M407" s="141">
        <f t="array" ref="M407:Q407">MMULT(H407:L407,TRANSPOSE(chol))</f>
        <v>-9.256220212858281E-4</v>
      </c>
      <c r="N407" s="141">
        <v>5.6528905252606614E-4</v>
      </c>
      <c r="O407" s="141">
        <v>3.5387369944789582E-3</v>
      </c>
      <c r="P407" s="141">
        <v>-5.4244812724920368E-3</v>
      </c>
      <c r="Q407" s="141">
        <v>-1.0976947353377995E-3</v>
      </c>
      <c r="R407" s="6">
        <f t="shared" si="26"/>
        <v>-17371.010602977964</v>
      </c>
      <c r="S407" s="6">
        <f t="shared" si="27"/>
        <v>-18726.298426060588</v>
      </c>
      <c r="T407" s="6">
        <f t="shared" si="28"/>
        <v>18726.298426060588</v>
      </c>
      <c r="V407" s="23">
        <f t="array" aca="1" ref="V407:Z407" ca="1">MMULT(H407:L407,TRANSPOSE(racar))</f>
        <v>-3.9982500454893862E-4</v>
      </c>
      <c r="W407" s="23">
        <f ca="1"/>
        <v>1.527916333202739E-4</v>
      </c>
      <c r="X407" s="23">
        <f ca="1"/>
        <v>3.3681980138054791E-3</v>
      </c>
      <c r="Y407" s="23">
        <f ca="1"/>
        <v>-5.5325383746441803E-3</v>
      </c>
      <c r="Z407" s="23">
        <f ca="1"/>
        <v>-1.4403788061978159E-5</v>
      </c>
      <c r="AA407" s="6">
        <f t="array" aca="1" ref="AA407" ca="1">SUMPRODUCT($V$9:$Z$9,V407:Z407)</f>
        <v>-19769.977637240583</v>
      </c>
      <c r="AB407" s="6">
        <f t="shared" ca="1" si="29"/>
        <v>-25220.690031336995</v>
      </c>
    </row>
    <row r="408" spans="1:28" ht="13.8">
      <c r="A408" s="4">
        <v>398</v>
      </c>
      <c r="B408" s="120">
        <v>0.77091906721536341</v>
      </c>
      <c r="C408" s="120">
        <v>0.76480000000000015</v>
      </c>
      <c r="D408" s="120">
        <v>0.86047480216576422</v>
      </c>
      <c r="E408" s="120">
        <v>0.20886551465063863</v>
      </c>
      <c r="F408" s="120">
        <v>0.63996358670914888</v>
      </c>
      <c r="H408" s="142">
        <v>0.74187699449109112</v>
      </c>
      <c r="I408" s="142">
        <v>0.72182837782823861</v>
      </c>
      <c r="J408" s="142">
        <v>1.0824550111215796</v>
      </c>
      <c r="K408" s="142">
        <v>-0.81036395253382354</v>
      </c>
      <c r="L408" s="142">
        <v>0.35836146383337131</v>
      </c>
      <c r="M408" s="141">
        <f t="array" ref="M408:Q408">MMULT(H408:L408,TRANSPOSE(chol))</f>
        <v>4.3712781812392451E-3</v>
      </c>
      <c r="N408" s="141">
        <v>5.876838466929931E-3</v>
      </c>
      <c r="O408" s="141">
        <v>8.1782888651197577E-3</v>
      </c>
      <c r="P408" s="141">
        <v>-1.7093609799855025E-3</v>
      </c>
      <c r="Q408" s="141">
        <v>4.6073576917181717E-3</v>
      </c>
      <c r="R408" s="6">
        <f t="shared" si="26"/>
        <v>-23528.442065987998</v>
      </c>
      <c r="S408" s="6">
        <f t="shared" si="27"/>
        <v>-33336.6669896721</v>
      </c>
      <c r="T408" s="6">
        <f t="shared" si="28"/>
        <v>33336.6669896721</v>
      </c>
      <c r="V408" s="23">
        <f t="array" aca="1" ref="V408:Z408" ca="1">MMULT(H408:L408,TRANSPOSE(racar))</f>
        <v>5.8455090312850774E-3</v>
      </c>
      <c r="W408" s="23">
        <f ca="1"/>
        <v>5.0812674039899721E-3</v>
      </c>
      <c r="X408" s="23">
        <f ca="1"/>
        <v>7.5758475439172482E-3</v>
      </c>
      <c r="Y408" s="23">
        <f ca="1"/>
        <v>-2.5855137801600869E-3</v>
      </c>
      <c r="Z408" s="23">
        <f ca="1"/>
        <v>3.7845793840921311E-3</v>
      </c>
      <c r="AA408" s="6">
        <f t="array" aca="1" ref="AA408" ca="1">SUMPRODUCT($V$9:$Z$9,V408:Z408)</f>
        <v>-13623.376568562104</v>
      </c>
      <c r="AB408" s="6">
        <f t="shared" ca="1" si="29"/>
        <v>-32786.052232347545</v>
      </c>
    </row>
    <row r="409" spans="1:28" ht="13.8">
      <c r="A409" s="4">
        <v>399</v>
      </c>
      <c r="B409" s="120">
        <v>0.21536351165980797</v>
      </c>
      <c r="C409" s="120">
        <v>0.9648000000000001</v>
      </c>
      <c r="D409" s="120">
        <v>2.3740108288213244E-2</v>
      </c>
      <c r="E409" s="120">
        <v>0.29977460555972951</v>
      </c>
      <c r="F409" s="120">
        <v>0.71688666363222575</v>
      </c>
      <c r="H409" s="142">
        <v>-0.78794817016673169</v>
      </c>
      <c r="I409" s="142">
        <v>1.8093283960319999</v>
      </c>
      <c r="J409" s="142">
        <v>-1.9819912803579478</v>
      </c>
      <c r="K409" s="142">
        <v>-0.52504888073943801</v>
      </c>
      <c r="L409" s="142">
        <v>0.57361749135789009</v>
      </c>
      <c r="M409" s="141">
        <f t="array" ref="M409:Q409">MMULT(H409:L409,TRANSPOSE(chol))</f>
        <v>-4.6427381759693905E-3</v>
      </c>
      <c r="N409" s="141">
        <v>8.5108019912952682E-3</v>
      </c>
      <c r="O409" s="141">
        <v>-1.3180314951787961E-2</v>
      </c>
      <c r="P409" s="141">
        <v>-1.5788803440400778E-3</v>
      </c>
      <c r="Q409" s="141">
        <v>9.0414399979549948E-4</v>
      </c>
      <c r="R409" s="6">
        <f t="shared" si="26"/>
        <v>-108223.60924420202</v>
      </c>
      <c r="S409" s="6">
        <f t="shared" si="27"/>
        <v>-12228.234840579389</v>
      </c>
      <c r="T409" s="6">
        <f t="shared" si="28"/>
        <v>12228.234840579389</v>
      </c>
      <c r="V409" s="23">
        <f t="array" aca="1" ref="V409:Z409" ca="1">MMULT(H409:L409,TRANSPOSE(racar))</f>
        <v>-2.9650469025370059E-3</v>
      </c>
      <c r="W409" s="23">
        <f ca="1"/>
        <v>9.5554056893473269E-3</v>
      </c>
      <c r="X409" s="23">
        <f ca="1"/>
        <v>-1.261551324610498E-2</v>
      </c>
      <c r="Y409" s="23">
        <f ca="1"/>
        <v>-1.3789718477134904E-3</v>
      </c>
      <c r="Z409" s="23">
        <f ca="1"/>
        <v>2.62716608146361E-3</v>
      </c>
      <c r="AA409" s="6">
        <f t="array" aca="1" ref="AA409" ca="1">SUMPRODUCT($V$9:$Z$9,V409:Z409)</f>
        <v>-113105.92933748958</v>
      </c>
      <c r="AB409" s="6">
        <f t="shared" ca="1" si="29"/>
        <v>-20857.698594387279</v>
      </c>
    </row>
    <row r="410" spans="1:28" ht="13.8">
      <c r="A410" s="4">
        <v>400</v>
      </c>
      <c r="B410" s="120">
        <v>0.5486968449931412</v>
      </c>
      <c r="C410" s="120">
        <v>1.2800000000000001E-2</v>
      </c>
      <c r="D410" s="120">
        <v>0.16659725114535606</v>
      </c>
      <c r="E410" s="120">
        <v>0.39068369646882045</v>
      </c>
      <c r="F410" s="120">
        <v>0.79380974055530273</v>
      </c>
      <c r="H410" s="142">
        <v>0.12236960406020934</v>
      </c>
      <c r="I410" s="142">
        <v>-2.2322264517906372</v>
      </c>
      <c r="J410" s="142">
        <v>-0.96769943118532675</v>
      </c>
      <c r="K410" s="142">
        <v>-0.27753752930903064</v>
      </c>
      <c r="L410" s="142">
        <v>0.81971162927607055</v>
      </c>
      <c r="M410" s="141">
        <f t="array" ref="M410:Q410">MMULT(H410:L410,TRANSPOSE(chol))</f>
        <v>7.2102462301343404E-4</v>
      </c>
      <c r="N410" s="141">
        <v>-1.2496419917249176E-2</v>
      </c>
      <c r="O410" s="141">
        <v>-6.7815354196760621E-3</v>
      </c>
      <c r="P410" s="141">
        <v>-5.3139904815614576E-3</v>
      </c>
      <c r="Q410" s="141">
        <v>2.2005957979289933E-5</v>
      </c>
      <c r="R410" s="6">
        <f t="shared" si="26"/>
        <v>26038.560964856926</v>
      </c>
      <c r="S410" s="6">
        <f t="shared" si="27"/>
        <v>-24422.933712205657</v>
      </c>
      <c r="T410" s="6">
        <f t="shared" si="28"/>
        <v>24422.933712205657</v>
      </c>
      <c r="V410" s="23">
        <f t="array" aca="1" ref="V410:Z410" ca="1">MMULT(H410:L410,TRANSPOSE(racar))</f>
        <v>-1.1676481259140414E-3</v>
      </c>
      <c r="W410" s="23">
        <f ca="1"/>
        <v>-1.2749359274795504E-2</v>
      </c>
      <c r="X410" s="23">
        <f ca="1"/>
        <v>-6.3960299629779935E-3</v>
      </c>
      <c r="Y410" s="23">
        <f ca="1"/>
        <v>-2.6497801673879516E-3</v>
      </c>
      <c r="Z410" s="23">
        <f ca="1"/>
        <v>1.9720300051099919E-3</v>
      </c>
      <c r="AA410" s="6">
        <f t="array" aca="1" ref="AA410" ca="1">SUMPRODUCT($V$9:$Z$9,V410:Z410)</f>
        <v>20964.934696613669</v>
      </c>
      <c r="AB410" s="6">
        <f t="shared" ca="1" si="29"/>
        <v>-23040.409882724183</v>
      </c>
    </row>
    <row r="411" spans="1:28" ht="13.8">
      <c r="A411" s="4">
        <v>401</v>
      </c>
      <c r="B411" s="120">
        <v>0.88203017832647446</v>
      </c>
      <c r="C411" s="120">
        <v>0.21280000000000002</v>
      </c>
      <c r="D411" s="120">
        <v>0.30945439400249897</v>
      </c>
      <c r="E411" s="120">
        <v>0.48159278737791139</v>
      </c>
      <c r="F411" s="120">
        <v>0.87073281747837972</v>
      </c>
      <c r="H411" s="142">
        <v>1.185196803871706</v>
      </c>
      <c r="I411" s="142">
        <v>-0.79674352537353266</v>
      </c>
      <c r="J411" s="142">
        <v>-0.49739747190225503</v>
      </c>
      <c r="K411" s="142">
        <v>-4.6156423105499417E-2</v>
      </c>
      <c r="L411" s="142">
        <v>1.1298620312811303</v>
      </c>
      <c r="M411" s="141">
        <f t="array" ref="M411:Q411">MMULT(H411:L411,TRANSPOSE(chol))</f>
        <v>6.9834015176502302E-3</v>
      </c>
      <c r="N411" s="141">
        <v>-1.7784669838252099E-3</v>
      </c>
      <c r="O411" s="141">
        <v>-1.8674695713712069E-3</v>
      </c>
      <c r="P411" s="141">
        <v>-8.512489154516885E-4</v>
      </c>
      <c r="Q411" s="141">
        <v>7.8491555680759821E-3</v>
      </c>
      <c r="R411" s="6">
        <f t="shared" si="26"/>
        <v>-10790.628568121381</v>
      </c>
      <c r="S411" s="6">
        <f t="shared" si="27"/>
        <v>-47368.496485042393</v>
      </c>
      <c r="T411" s="6">
        <f t="shared" si="28"/>
        <v>47368.496485042393</v>
      </c>
      <c r="V411" s="23">
        <f t="array" aca="1" ref="V411:Z411" ca="1">MMULT(H411:L411,TRANSPOSE(racar))</f>
        <v>7.0173555265457543E-3</v>
      </c>
      <c r="W411" s="23">
        <f ca="1"/>
        <v>-2.4498518437888637E-3</v>
      </c>
      <c r="X411" s="23">
        <f ca="1"/>
        <v>-2.0712277554428369E-3</v>
      </c>
      <c r="Y411" s="23">
        <f ca="1"/>
        <v>4.3632536514832889E-4</v>
      </c>
      <c r="Z411" s="23">
        <f ca="1"/>
        <v>7.4359169529303716E-3</v>
      </c>
      <c r="AA411" s="6">
        <f t="array" aca="1" ref="AA411" ca="1">SUMPRODUCT($V$9:$Z$9,V411:Z411)</f>
        <v>459.78856496863591</v>
      </c>
      <c r="AB411" s="6">
        <f t="shared" ca="1" si="29"/>
        <v>-39191.490527169837</v>
      </c>
    </row>
    <row r="412" spans="1:28" ht="13.8">
      <c r="A412" s="4">
        <v>402</v>
      </c>
      <c r="B412" s="120">
        <v>0.32647462277091904</v>
      </c>
      <c r="C412" s="120">
        <v>0.41280000000000006</v>
      </c>
      <c r="D412" s="120">
        <v>0.45231153685964182</v>
      </c>
      <c r="E412" s="120">
        <v>0.57250187828700227</v>
      </c>
      <c r="F412" s="120">
        <v>0.94765589440145659</v>
      </c>
      <c r="H412" s="142">
        <v>-0.44966883589599366</v>
      </c>
      <c r="I412" s="142">
        <v>-0.22034817986241445</v>
      </c>
      <c r="J412" s="142">
        <v>-0.11982336371010242</v>
      </c>
      <c r="K412" s="142">
        <v>0.18274737288911871</v>
      </c>
      <c r="L412" s="142">
        <v>1.6225379641027544</v>
      </c>
      <c r="M412" s="141">
        <f t="array" ref="M412:Q412">MMULT(H412:L412,TRANSPOSE(chol))</f>
        <v>-2.6495329896080396E-3</v>
      </c>
      <c r="N412" s="141">
        <v>-2.3183674937492819E-3</v>
      </c>
      <c r="O412" s="141">
        <v>-1.4436977234358419E-3</v>
      </c>
      <c r="P412" s="141">
        <v>1.5387642604216265E-4</v>
      </c>
      <c r="Q412" s="141">
        <v>7.34785615524581E-3</v>
      </c>
      <c r="R412" s="6">
        <f t="shared" si="26"/>
        <v>-43841.891535577</v>
      </c>
      <c r="S412" s="6">
        <f t="shared" si="27"/>
        <v>-39995.378183912326</v>
      </c>
      <c r="T412" s="6">
        <f t="shared" si="28"/>
        <v>39995.378183912326</v>
      </c>
      <c r="V412" s="23">
        <f t="array" aca="1" ref="V412:Z412" ca="1">MMULT(H412:L412,TRANSPOSE(racar))</f>
        <v>-6.7037516090086464E-4</v>
      </c>
      <c r="W412" s="23">
        <f ca="1"/>
        <v>8.2416958156185122E-5</v>
      </c>
      <c r="X412" s="23">
        <f ca="1"/>
        <v>4.5786819760526088E-5</v>
      </c>
      <c r="Y412" s="23">
        <f ca="1"/>
        <v>2.4891702381160986E-3</v>
      </c>
      <c r="Z412" s="23">
        <f ca="1"/>
        <v>9.5367110935615854E-3</v>
      </c>
      <c r="AA412" s="6">
        <f t="array" aca="1" ref="AA412" ca="1">SUMPRODUCT($V$9:$Z$9,V412:Z412)</f>
        <v>-44822.666466806841</v>
      </c>
      <c r="AB412" s="6">
        <f t="shared" ca="1" si="29"/>
        <v>-41439.860871960482</v>
      </c>
    </row>
    <row r="413" spans="1:28" ht="13.8">
      <c r="A413" s="4">
        <v>403</v>
      </c>
      <c r="B413" s="120">
        <v>0.65980795610425236</v>
      </c>
      <c r="C413" s="120">
        <v>0.61280000000000012</v>
      </c>
      <c r="D413" s="120">
        <v>0.59516867971678467</v>
      </c>
      <c r="E413" s="120">
        <v>0.66341096919609321</v>
      </c>
      <c r="F413" s="120">
        <v>3.0496131087847069E-2</v>
      </c>
      <c r="H413" s="142">
        <v>0.41193906357049326</v>
      </c>
      <c r="I413" s="142">
        <v>0.28662430790867111</v>
      </c>
      <c r="J413" s="142">
        <v>0.24086126999793511</v>
      </c>
      <c r="K413" s="142">
        <v>0.42179033403530569</v>
      </c>
      <c r="L413" s="142">
        <v>-1.8735515433419454</v>
      </c>
      <c r="M413" s="141">
        <f t="array" ref="M413:Q413">MMULT(H413:L413,TRANSPOSE(chol))</f>
        <v>2.4272221054934566E-3</v>
      </c>
      <c r="N413" s="141">
        <v>2.6092882231363479E-3</v>
      </c>
      <c r="O413" s="141">
        <v>2.1918187395406682E-3</v>
      </c>
      <c r="P413" s="141">
        <v>2.9985739541829393E-3</v>
      </c>
      <c r="Q413" s="141">
        <v>-7.4730620185610528E-3</v>
      </c>
      <c r="R413" s="6">
        <f t="shared" si="26"/>
        <v>58246.658477570891</v>
      </c>
      <c r="S413" s="6">
        <f t="shared" si="27"/>
        <v>55105.13556353595</v>
      </c>
      <c r="T413" s="6">
        <f t="shared" si="28"/>
        <v>-55105.13556353595</v>
      </c>
      <c r="V413" s="23">
        <f t="array" aca="1" ref="V413:Z413" ca="1">MMULT(H413:L413,TRANSPOSE(racar))</f>
        <v>3.7530536957182522E-4</v>
      </c>
      <c r="W413" s="23">
        <f ca="1"/>
        <v>5.3594679265507074E-4</v>
      </c>
      <c r="X413" s="23">
        <f ca="1"/>
        <v>7.9336866301407032E-4</v>
      </c>
      <c r="Y413" s="23">
        <f ca="1"/>
        <v>3.910616554198415E-4</v>
      </c>
      <c r="Z413" s="23">
        <f ca="1"/>
        <v>-1.0322506044457655E-2</v>
      </c>
      <c r="AA413" s="6">
        <f t="array" aca="1" ref="AA413" ca="1">SUMPRODUCT($V$9:$Z$9,V413:Z413)</f>
        <v>59864.878724876493</v>
      </c>
      <c r="AB413" s="6">
        <f t="shared" ca="1" si="29"/>
        <v>58963.693233670747</v>
      </c>
    </row>
    <row r="414" spans="1:28" ht="13.8">
      <c r="A414" s="4">
        <v>404</v>
      </c>
      <c r="B414" s="120">
        <v>0.99314128943758562</v>
      </c>
      <c r="C414" s="120">
        <v>0.81280000000000008</v>
      </c>
      <c r="D414" s="120">
        <v>0.73802582257392746</v>
      </c>
      <c r="E414" s="120">
        <v>0.75432006010518415</v>
      </c>
      <c r="F414" s="120">
        <v>0.10741920801092399</v>
      </c>
      <c r="H414" s="142">
        <v>2.4645792855795854</v>
      </c>
      <c r="I414" s="142">
        <v>0.88826169354377826</v>
      </c>
      <c r="J414" s="142">
        <v>0.6372709730257432</v>
      </c>
      <c r="K414" s="142">
        <v>0.68814753342259327</v>
      </c>
      <c r="L414" s="142">
        <v>-1.2403704217742242</v>
      </c>
      <c r="M414" s="141">
        <f t="array" ref="M414:Q414">MMULT(H414:L414,TRANSPOSE(chol))</f>
        <v>1.4521762687059061E-2</v>
      </c>
      <c r="N414" s="141">
        <v>1.0877263009099233E-2</v>
      </c>
      <c r="O414" s="141">
        <v>7.6826688001494885E-3</v>
      </c>
      <c r="P414" s="141">
        <v>7.0563979347701734E-3</v>
      </c>
      <c r="Q414" s="141">
        <v>3.7257762798385968E-3</v>
      </c>
      <c r="R414" s="6">
        <f t="shared" si="26"/>
        <v>41442.972169789573</v>
      </c>
      <c r="S414" s="6">
        <f t="shared" si="27"/>
        <v>11632.41659820894</v>
      </c>
      <c r="T414" s="6">
        <f t="shared" si="28"/>
        <v>-11632.41659820894</v>
      </c>
      <c r="V414" s="23">
        <f t="array" aca="1" ref="V414:Z414" ca="1">MMULT(H414:L414,TRANSPOSE(racar))</f>
        <v>1.3634332885397097E-2</v>
      </c>
      <c r="W414" s="23">
        <f ca="1"/>
        <v>7.2766299009015137E-3</v>
      </c>
      <c r="X414" s="23">
        <f ca="1"/>
        <v>5.1780540069645683E-3</v>
      </c>
      <c r="Y414" s="23">
        <f ca="1"/>
        <v>3.4871121562389642E-3</v>
      </c>
      <c r="Z414" s="23">
        <f ca="1"/>
        <v>-2.4334877656149983E-3</v>
      </c>
      <c r="AA414" s="6">
        <f t="array" aca="1" ref="AA414" ca="1">SUMPRODUCT($V$9:$Z$9,V414:Z414)</f>
        <v>67435.681451596523</v>
      </c>
      <c r="AB414" s="6">
        <f t="shared" ca="1" si="29"/>
        <v>29425.524895134593</v>
      </c>
    </row>
    <row r="415" spans="1:28" ht="13.8">
      <c r="A415" s="4">
        <v>405</v>
      </c>
      <c r="B415" s="120">
        <v>9.6021947873799716E-3</v>
      </c>
      <c r="C415" s="120">
        <v>5.28E-2</v>
      </c>
      <c r="D415" s="120">
        <v>0.88088296543107036</v>
      </c>
      <c r="E415" s="120">
        <v>0.84522915101427509</v>
      </c>
      <c r="F415" s="120">
        <v>0.18434228493400093</v>
      </c>
      <c r="H415" s="142">
        <v>-2.3415395800200383</v>
      </c>
      <c r="I415" s="142">
        <v>-1.6182905327723318</v>
      </c>
      <c r="J415" s="142">
        <v>1.1794122259736113</v>
      </c>
      <c r="K415" s="142">
        <v>1.0161841599291486</v>
      </c>
      <c r="L415" s="142">
        <v>-0.89894009501277294</v>
      </c>
      <c r="M415" s="141">
        <f t="array" ref="M415:Q415">MMULT(H415:L415,TRANSPOSE(chol))</f>
        <v>-1.3796789700523074E-2</v>
      </c>
      <c r="N415" s="141">
        <v>-1.4769056212766297E-2</v>
      </c>
      <c r="O415" s="141">
        <v>3.9015015432112576E-3</v>
      </c>
      <c r="P415" s="141">
        <v>1.4552707719887388E-3</v>
      </c>
      <c r="Q415" s="141">
        <v>-1.1300137807629959E-2</v>
      </c>
      <c r="R415" s="6">
        <f t="shared" si="26"/>
        <v>90216.642484509619</v>
      </c>
      <c r="S415" s="6">
        <f t="shared" si="27"/>
        <v>69245.36200364746</v>
      </c>
      <c r="T415" s="6">
        <f t="shared" si="28"/>
        <v>-69245.36200364746</v>
      </c>
      <c r="V415" s="23">
        <f t="array" aca="1" ref="V415:Z415" ca="1">MMULT(H415:L415,TRANSPOSE(racar))</f>
        <v>-1.5197722061656519E-2</v>
      </c>
      <c r="W415" s="23">
        <f ca="1"/>
        <v>-1.1871131930682753E-2</v>
      </c>
      <c r="X415" s="23">
        <f ca="1"/>
        <v>5.698662580393898E-3</v>
      </c>
      <c r="Y415" s="23">
        <f ca="1"/>
        <v>2.8067059427289895E-3</v>
      </c>
      <c r="Z415" s="23">
        <f ca="1"/>
        <v>-8.5255011042564971E-3</v>
      </c>
      <c r="AA415" s="6">
        <f t="array" aca="1" ref="AA415" ca="1">SUMPRODUCT($V$9:$Z$9,V415:Z415)</f>
        <v>64205.658529941087</v>
      </c>
      <c r="AB415" s="6">
        <f t="shared" ca="1" si="29"/>
        <v>60057.074775899586</v>
      </c>
    </row>
    <row r="416" spans="1:28" ht="13.8">
      <c r="A416" s="4">
        <v>406</v>
      </c>
      <c r="B416" s="120">
        <v>0.34293552812071332</v>
      </c>
      <c r="C416" s="120">
        <v>0.25280000000000002</v>
      </c>
      <c r="D416" s="120">
        <v>4.4148271553519365E-2</v>
      </c>
      <c r="E416" s="120">
        <v>0.93613824192336603</v>
      </c>
      <c r="F416" s="120">
        <v>0.26126536185707783</v>
      </c>
      <c r="H416" s="142">
        <v>-0.40446466556421579</v>
      </c>
      <c r="I416" s="142">
        <v>-0.66570449474773463</v>
      </c>
      <c r="J416" s="142">
        <v>-1.7044527131770626</v>
      </c>
      <c r="K416" s="142">
        <v>1.5231406682483837</v>
      </c>
      <c r="L416" s="142">
        <v>-0.63944924207903131</v>
      </c>
      <c r="M416" s="141">
        <f t="array" ref="M416:Q416">MMULT(H416:L416,TRANSPOSE(chol))</f>
        <v>-2.3831815527261455E-3</v>
      </c>
      <c r="N416" s="141">
        <v>-4.7627119178786414E-3</v>
      </c>
      <c r="O416" s="141">
        <v>-1.170003925259774E-2</v>
      </c>
      <c r="P416" s="141">
        <v>5.2334643057508762E-3</v>
      </c>
      <c r="Q416" s="141">
        <v>-4.2330890770084194E-3</v>
      </c>
      <c r="R416" s="6">
        <f t="shared" si="26"/>
        <v>32611.175932536575</v>
      </c>
      <c r="S416" s="6">
        <f t="shared" si="27"/>
        <v>47379.464417950338</v>
      </c>
      <c r="T416" s="6">
        <f t="shared" si="28"/>
        <v>-47379.464417950338</v>
      </c>
      <c r="V416" s="23">
        <f t="array" aca="1" ref="V416:Z416" ca="1">MMULT(H416:L416,TRANSPOSE(racar))</f>
        <v>-4.4727510824917925E-3</v>
      </c>
      <c r="W416" s="23">
        <f ca="1"/>
        <v>-4.2778685912384859E-3</v>
      </c>
      <c r="X416" s="23">
        <f ca="1"/>
        <v>-1.13368903711873E-2</v>
      </c>
      <c r="Y416" s="23">
        <f ca="1"/>
        <v>5.769822282138788E-3</v>
      </c>
      <c r="Z416" s="23">
        <f ca="1"/>
        <v>-4.6441881198611354E-3</v>
      </c>
      <c r="AA416" s="6">
        <f t="array" aca="1" ref="AA416" ca="1">SUMPRODUCT($V$9:$Z$9,V416:Z416)</f>
        <v>26168.02875196411</v>
      </c>
      <c r="AB416" s="6">
        <f t="shared" ca="1" si="29"/>
        <v>52109.283813428992</v>
      </c>
    </row>
    <row r="417" spans="1:28" ht="13.8">
      <c r="A417" s="4">
        <v>407</v>
      </c>
      <c r="B417" s="120">
        <v>0.67626886145404652</v>
      </c>
      <c r="C417" s="120">
        <v>0.45280000000000004</v>
      </c>
      <c r="D417" s="120">
        <v>0.18700541441066218</v>
      </c>
      <c r="E417" s="120">
        <v>3.5311795642374154E-2</v>
      </c>
      <c r="F417" s="120">
        <v>0.33818843878015475</v>
      </c>
      <c r="H417" s="142">
        <v>0.45729047217710622</v>
      </c>
      <c r="I417" s="142">
        <v>-0.11859023764536877</v>
      </c>
      <c r="J417" s="142">
        <v>-0.88898558150930029</v>
      </c>
      <c r="K417" s="142">
        <v>-1.8078902001935631</v>
      </c>
      <c r="L417" s="142">
        <v>-0.41741227552055282</v>
      </c>
      <c r="M417" s="141">
        <f t="array" ref="M417:Q417">MMULT(H417:L417,TRANSPOSE(chol))</f>
        <v>2.6944410978636713E-3</v>
      </c>
      <c r="N417" s="141">
        <v>3.951807384763819E-4</v>
      </c>
      <c r="O417" s="141">
        <v>-5.1322754125557183E-3</v>
      </c>
      <c r="P417" s="141">
        <v>-9.3515131884625378E-3</v>
      </c>
      <c r="Q417" s="141">
        <v>-5.2454023663235753E-3</v>
      </c>
      <c r="R417" s="6">
        <f t="shared" si="26"/>
        <v>-15638.872182894684</v>
      </c>
      <c r="S417" s="6">
        <f t="shared" si="27"/>
        <v>-13710.989562634943</v>
      </c>
      <c r="T417" s="6">
        <f t="shared" si="28"/>
        <v>13710.989562634943</v>
      </c>
      <c r="V417" s="23">
        <f t="array" aca="1" ref="V417:Z417" ca="1">MMULT(H417:L417,TRANSPOSE(racar))</f>
        <v>1.0842401239753133E-3</v>
      </c>
      <c r="W417" s="23">
        <f ca="1"/>
        <v>-2.4171221316517926E-3</v>
      </c>
      <c r="X417" s="23">
        <f ca="1"/>
        <v>-6.4864207981869364E-3</v>
      </c>
      <c r="Y417" s="23">
        <f ca="1"/>
        <v>-1.0021453186050085E-2</v>
      </c>
      <c r="Z417" s="23">
        <f ca="1"/>
        <v>-4.8250400046063336E-3</v>
      </c>
      <c r="AA417" s="6">
        <f t="array" aca="1" ref="AA417" ca="1">SUMPRODUCT($V$9:$Z$9,V417:Z417)</f>
        <v>-17391.502978927332</v>
      </c>
      <c r="AB417" s="6">
        <f t="shared" ca="1" si="29"/>
        <v>-19102.992344881553</v>
      </c>
    </row>
    <row r="418" spans="1:28" ht="13.8">
      <c r="A418" s="4">
        <v>408</v>
      </c>
      <c r="B418" s="120">
        <v>0.12071330589849108</v>
      </c>
      <c r="C418" s="120">
        <v>0.65280000000000016</v>
      </c>
      <c r="D418" s="120">
        <v>0.32986255726780506</v>
      </c>
      <c r="E418" s="120">
        <v>0.12622088655146507</v>
      </c>
      <c r="F418" s="120">
        <v>0.41511151570323168</v>
      </c>
      <c r="H418" s="142">
        <v>-1.1714284260290386</v>
      </c>
      <c r="I418" s="142">
        <v>0.39289098529097793</v>
      </c>
      <c r="J418" s="142">
        <v>-0.44029271750813553</v>
      </c>
      <c r="K418" s="142">
        <v>-1.1444386355381346</v>
      </c>
      <c r="L418" s="142">
        <v>-0.21441553086842682</v>
      </c>
      <c r="M418" s="141">
        <f t="array" ref="M418:Q418">MMULT(H418:L418,TRANSPOSE(chol))</f>
        <v>-6.90227565702694E-3</v>
      </c>
      <c r="N418" s="141">
        <v>-5.0204054253097158E-4</v>
      </c>
      <c r="O418" s="141">
        <v>-4.2651878846984952E-3</v>
      </c>
      <c r="P418" s="141">
        <v>-6.2386286796487613E-3</v>
      </c>
      <c r="Q418" s="141">
        <v>-6.5152152655639029E-3</v>
      </c>
      <c r="R418" s="6">
        <f t="shared" si="26"/>
        <v>-31755.406447917689</v>
      </c>
      <c r="S418" s="6">
        <f t="shared" si="27"/>
        <v>7557.6987877206702</v>
      </c>
      <c r="T418" s="6">
        <f t="shared" si="28"/>
        <v>-7557.6987877206702</v>
      </c>
      <c r="V418" s="23">
        <f t="array" aca="1" ref="V418:Z418" ca="1">MMULT(H418:L418,TRANSPOSE(racar))</f>
        <v>-6.8983706393066163E-3</v>
      </c>
      <c r="W418" s="23">
        <f ca="1"/>
        <v>-1.9604994613375552E-4</v>
      </c>
      <c r="X418" s="23">
        <f ca="1"/>
        <v>-3.9539365755815129E-3</v>
      </c>
      <c r="Y418" s="23">
        <f ca="1"/>
        <v>-6.1169671453758971E-3</v>
      </c>
      <c r="Z418" s="23">
        <f ca="1"/>
        <v>-4.0659138712543091E-3</v>
      </c>
      <c r="AA418" s="6">
        <f t="array" aca="1" ref="AA418" ca="1">SUMPRODUCT($V$9:$Z$9,V418:Z418)</f>
        <v>-45554.804115682404</v>
      </c>
      <c r="AB418" s="6">
        <f t="shared" ca="1" si="29"/>
        <v>-5452.3811797368435</v>
      </c>
    </row>
    <row r="419" spans="1:28" ht="13.8">
      <c r="A419" s="4">
        <v>409</v>
      </c>
      <c r="B419" s="120">
        <v>0.45404663923182442</v>
      </c>
      <c r="C419" s="120">
        <v>0.85280000000000011</v>
      </c>
      <c r="D419" s="120">
        <v>0.47271970012494791</v>
      </c>
      <c r="E419" s="120">
        <v>0.21712997746055598</v>
      </c>
      <c r="F419" s="120">
        <v>0.49203459262630861</v>
      </c>
      <c r="H419" s="142">
        <v>-0.11544390745852721</v>
      </c>
      <c r="I419" s="142">
        <v>1.0485180294966407</v>
      </c>
      <c r="J419" s="142">
        <v>-6.8434950888041843E-2</v>
      </c>
      <c r="K419" s="142">
        <v>-0.78192278266645487</v>
      </c>
      <c r="L419" s="142">
        <v>-1.9967642134722879E-2</v>
      </c>
      <c r="M419" s="141">
        <f t="array" ref="M419:Q419">MMULT(H419:L419,TRANSPOSE(chol))</f>
        <v>-6.8021712167612252E-4</v>
      </c>
      <c r="N419" s="141">
        <v>5.7336190681279361E-3</v>
      </c>
      <c r="O419" s="141">
        <v>-2.487534655238495E-4</v>
      </c>
      <c r="P419" s="141">
        <v>-2.3944591543450205E-3</v>
      </c>
      <c r="Q419" s="141">
        <v>-3.6605288929292235E-4</v>
      </c>
      <c r="R419" s="6">
        <f t="shared" si="26"/>
        <v>-41717.810989116537</v>
      </c>
      <c r="S419" s="6">
        <f t="shared" si="27"/>
        <v>-8922.4053664373332</v>
      </c>
      <c r="T419" s="6">
        <f t="shared" si="28"/>
        <v>8922.4053664373332</v>
      </c>
      <c r="V419" s="23">
        <f t="array" aca="1" ref="V419:Z419" ca="1">MMULT(H419:L419,TRANSPOSE(racar))</f>
        <v>2.4760517940003348E-4</v>
      </c>
      <c r="W419" s="23">
        <f ca="1"/>
        <v>5.4200142965790425E-3</v>
      </c>
      <c r="X419" s="23">
        <f ca="1"/>
        <v>-5.1611902806269691E-4</v>
      </c>
      <c r="Y419" s="23">
        <f ca="1"/>
        <v>-3.179665503323958E-3</v>
      </c>
      <c r="Z419" s="23">
        <f ca="1"/>
        <v>-9.3204944130842812E-5</v>
      </c>
      <c r="AA419" s="6">
        <f t="array" aca="1" ref="AA419" ca="1">SUMPRODUCT($V$9:$Z$9,V419:Z419)</f>
        <v>-41614.008702162464</v>
      </c>
      <c r="AB419" s="6">
        <f t="shared" ca="1" si="29"/>
        <v>-14024.45679046115</v>
      </c>
    </row>
    <row r="420" spans="1:28" ht="13.8">
      <c r="A420" s="4">
        <v>410</v>
      </c>
      <c r="B420" s="120">
        <v>0.78737997256515757</v>
      </c>
      <c r="C420" s="120">
        <v>9.2799999999999994E-2</v>
      </c>
      <c r="D420" s="120">
        <v>0.61557684298209081</v>
      </c>
      <c r="E420" s="120">
        <v>0.30803906836964684</v>
      </c>
      <c r="F420" s="120">
        <v>0.56895766954938565</v>
      </c>
      <c r="H420" s="142">
        <v>0.79736332115701014</v>
      </c>
      <c r="I420" s="142">
        <v>-1.3237081219594682</v>
      </c>
      <c r="J420" s="142">
        <v>0.29388430181524722</v>
      </c>
      <c r="K420" s="142">
        <v>-0.50141634806905078</v>
      </c>
      <c r="L420" s="142">
        <v>0.17372109155022628</v>
      </c>
      <c r="M420" s="141">
        <f t="array" ref="M420:Q420">MMULT(H420:L420,TRANSPOSE(chol))</f>
        <v>4.698214008759043E-3</v>
      </c>
      <c r="N420" s="141">
        <v>-5.7075457854514743E-3</v>
      </c>
      <c r="O420" s="141">
        <v>2.5182952955077561E-3</v>
      </c>
      <c r="P420" s="141">
        <v>-3.7622830119548247E-3</v>
      </c>
      <c r="Q420" s="141">
        <v>5.5017940790947381E-4</v>
      </c>
      <c r="R420" s="6">
        <f t="shared" si="26"/>
        <v>36267.756413726136</v>
      </c>
      <c r="S420" s="6">
        <f t="shared" si="27"/>
        <v>-20252.428188876402</v>
      </c>
      <c r="T420" s="6">
        <f t="shared" si="28"/>
        <v>20252.428188876402</v>
      </c>
      <c r="V420" s="23">
        <f t="array" aca="1" ref="V420:Z420" ca="1">MMULT(H420:L420,TRANSPOSE(racar))</f>
        <v>3.3895126185341643E-3</v>
      </c>
      <c r="W420" s="23">
        <f ca="1"/>
        <v>-7.1741910977857828E-3</v>
      </c>
      <c r="X420" s="23">
        <f ca="1"/>
        <v>1.9119256652445468E-3</v>
      </c>
      <c r="Y420" s="23">
        <f ca="1"/>
        <v>-3.1977282139042189E-3</v>
      </c>
      <c r="Z420" s="23">
        <f ca="1"/>
        <v>3.2988609571231507E-4</v>
      </c>
      <c r="AA420" s="6">
        <f t="array" aca="1" ref="AA420" ca="1">SUMPRODUCT($V$9:$Z$9,V420:Z420)</f>
        <v>40055.832212161709</v>
      </c>
      <c r="AB420" s="6">
        <f t="shared" ca="1" si="29"/>
        <v>-16450.518211422615</v>
      </c>
    </row>
    <row r="421" spans="1:28" ht="13.8">
      <c r="A421" s="4">
        <v>411</v>
      </c>
      <c r="B421" s="120">
        <v>0.23182441700960219</v>
      </c>
      <c r="C421" s="120">
        <v>0.29280000000000006</v>
      </c>
      <c r="D421" s="120">
        <v>0.7584339858392336</v>
      </c>
      <c r="E421" s="120">
        <v>0.39894815927873778</v>
      </c>
      <c r="F421" s="120">
        <v>0.64588074647246252</v>
      </c>
      <c r="H421" s="142">
        <v>-0.73285178306831622</v>
      </c>
      <c r="I421" s="142">
        <v>-0.54522322494459319</v>
      </c>
      <c r="J421" s="142">
        <v>0.70127401279002621</v>
      </c>
      <c r="K421" s="142">
        <v>-0.25607060586437225</v>
      </c>
      <c r="L421" s="142">
        <v>0.37422287438649621</v>
      </c>
      <c r="M421" s="141">
        <f t="array" ref="M421:Q421">MMULT(H421:L421,TRANSPOSE(chol))</f>
        <v>-4.3180999454044619E-3</v>
      </c>
      <c r="N421" s="141">
        <v>-4.8442211161366759E-3</v>
      </c>
      <c r="O421" s="141">
        <v>3.3400685175672528E-3</v>
      </c>
      <c r="P421" s="141">
        <v>-2.264919114418144E-3</v>
      </c>
      <c r="Q421" s="141">
        <v>-8.55794620685758E-4</v>
      </c>
      <c r="R421" s="6">
        <f t="shared" si="26"/>
        <v>7141.4568539548018</v>
      </c>
      <c r="S421" s="6">
        <f t="shared" si="27"/>
        <v>-5617.3829362579891</v>
      </c>
      <c r="T421" s="6">
        <f t="shared" si="28"/>
        <v>5617.3829362579891</v>
      </c>
      <c r="V421" s="23">
        <f t="array" aca="1" ref="V421:Z421" ca="1">MMULT(H421:L421,TRANSPOSE(racar))</f>
        <v>-3.860549048912084E-3</v>
      </c>
      <c r="W421" s="23">
        <f ca="1"/>
        <v>-3.6238613738151845E-3</v>
      </c>
      <c r="X421" s="23">
        <f ca="1"/>
        <v>4.1502243178451002E-3</v>
      </c>
      <c r="Y421" s="23">
        <f ca="1"/>
        <v>-1.2001735272713192E-3</v>
      </c>
      <c r="Z421" s="23">
        <f ca="1"/>
        <v>9.8121201689839281E-4</v>
      </c>
      <c r="AA421" s="6">
        <f t="array" aca="1" ref="AA421" ca="1">SUMPRODUCT($V$9:$Z$9,V421:Z421)</f>
        <v>-317.21641387468117</v>
      </c>
      <c r="AB421" s="6">
        <f t="shared" ca="1" si="29"/>
        <v>-10923.268954002944</v>
      </c>
    </row>
    <row r="422" spans="1:28" ht="13.8">
      <c r="A422" s="4">
        <v>412</v>
      </c>
      <c r="B422" s="120">
        <v>0.56515775034293547</v>
      </c>
      <c r="C422" s="120">
        <v>0.49280000000000007</v>
      </c>
      <c r="D422" s="120">
        <v>0.90129112869637651</v>
      </c>
      <c r="E422" s="120">
        <v>0.48985725018782872</v>
      </c>
      <c r="F422" s="120">
        <v>0.72280382339553939</v>
      </c>
      <c r="H422" s="142">
        <v>0.16405925197813914</v>
      </c>
      <c r="I422" s="142">
        <v>-1.804870344078802E-2</v>
      </c>
      <c r="J422" s="142">
        <v>1.2889434627622844</v>
      </c>
      <c r="K422" s="142">
        <v>-2.5426843041526596E-2</v>
      </c>
      <c r="L422" s="142">
        <v>0.59119114795173622</v>
      </c>
      <c r="M422" s="141">
        <f t="array" ref="M422:Q422">MMULT(H422:L422,TRANSPOSE(chol))</f>
        <v>9.6666783567593562E-4</v>
      </c>
      <c r="N422" s="141">
        <v>2.8207131820814896E-4</v>
      </c>
      <c r="O422" s="141">
        <v>8.486318607992616E-3</v>
      </c>
      <c r="P422" s="141">
        <v>7.2991436437886965E-4</v>
      </c>
      <c r="Q422" s="141">
        <v>4.6851599070273633E-3</v>
      </c>
      <c r="R422" s="6">
        <f t="shared" si="26"/>
        <v>695.43503809978938</v>
      </c>
      <c r="S422" s="6">
        <f t="shared" si="27"/>
        <v>-22612.723362344255</v>
      </c>
      <c r="T422" s="6">
        <f t="shared" si="28"/>
        <v>22612.723362344255</v>
      </c>
      <c r="V422" s="23">
        <f t="array" aca="1" ref="V422:Z422" ca="1">MMULT(H422:L422,TRANSPOSE(racar))</f>
        <v>2.3814376634093966E-3</v>
      </c>
      <c r="W422" s="23">
        <f ca="1"/>
        <v>1.0368333387752002E-3</v>
      </c>
      <c r="X422" s="23">
        <f ca="1"/>
        <v>8.8325319839912299E-3</v>
      </c>
      <c r="Y422" s="23">
        <f ca="1"/>
        <v>1.0356790216201465E-3</v>
      </c>
      <c r="Z422" s="23">
        <f ca="1"/>
        <v>4.7399038891822835E-3</v>
      </c>
      <c r="AA422" s="6">
        <f t="array" aca="1" ref="AA422" ca="1">SUMPRODUCT($V$9:$Z$9,V422:Z422)</f>
        <v>5278.9075170998622</v>
      </c>
      <c r="AB422" s="6">
        <f t="shared" ca="1" si="29"/>
        <v>-21517.673598872836</v>
      </c>
    </row>
    <row r="423" spans="1:28" ht="13.8">
      <c r="A423" s="4">
        <v>413</v>
      </c>
      <c r="B423" s="120">
        <v>0.89849108367626873</v>
      </c>
      <c r="C423" s="120">
        <v>0.69280000000000008</v>
      </c>
      <c r="D423" s="120">
        <v>6.4556434818825489E-2</v>
      </c>
      <c r="E423" s="120">
        <v>0.5807663410969196</v>
      </c>
      <c r="F423" s="120">
        <v>0.79972690031861637</v>
      </c>
      <c r="H423" s="142">
        <v>1.2730005895709557</v>
      </c>
      <c r="I423" s="142">
        <v>0.50380274293246807</v>
      </c>
      <c r="J423" s="142">
        <v>-1.5176095035853374</v>
      </c>
      <c r="K423" s="142">
        <v>0.20385435195609233</v>
      </c>
      <c r="L423" s="142">
        <v>0.8406461449635998</v>
      </c>
      <c r="M423" s="141">
        <f t="array" ref="M423:Q423">MMULT(H423:L423,TRANSPOSE(chol))</f>
        <v>7.5007578658149608E-3</v>
      </c>
      <c r="N423" s="141">
        <v>5.8760161964046881E-3</v>
      </c>
      <c r="O423" s="141">
        <v>-7.8697181098510097E-3</v>
      </c>
      <c r="P423" s="141">
        <v>1.8727956533579025E-3</v>
      </c>
      <c r="Q423" s="141">
        <v>8.1507326485300464E-3</v>
      </c>
      <c r="R423" s="6">
        <f t="shared" si="26"/>
        <v>-50816.468429012071</v>
      </c>
      <c r="S423" s="6">
        <f t="shared" si="27"/>
        <v>-36581.761470774953</v>
      </c>
      <c r="T423" s="6">
        <f t="shared" si="28"/>
        <v>36581.761470774953</v>
      </c>
      <c r="V423" s="23">
        <f t="array" aca="1" ref="V423:Z423" ca="1">MMULT(H423:L423,TRANSPOSE(racar))</f>
        <v>7.9806384498980285E-3</v>
      </c>
      <c r="W423" s="23">
        <f ca="1"/>
        <v>4.9823525783821675E-3</v>
      </c>
      <c r="X423" s="23">
        <f ca="1"/>
        <v>-8.3847796138568943E-3</v>
      </c>
      <c r="Y423" s="23">
        <f ca="1"/>
        <v>2.0966048448862102E-3</v>
      </c>
      <c r="Z423" s="23">
        <f ca="1"/>
        <v>6.743589638509029E-3</v>
      </c>
      <c r="AA423" s="6">
        <f t="array" aca="1" ref="AA423" ca="1">SUMPRODUCT($V$9:$Z$9,V423:Z423)</f>
        <v>-36498.001470998744</v>
      </c>
      <c r="AB423" s="6">
        <f t="shared" ca="1" si="29"/>
        <v>-27764.246889445476</v>
      </c>
    </row>
    <row r="424" spans="1:28" ht="13.8">
      <c r="A424" s="4">
        <v>414</v>
      </c>
      <c r="B424" s="120">
        <v>4.6639231824417003E-2</v>
      </c>
      <c r="C424" s="120">
        <v>0.89280000000000004</v>
      </c>
      <c r="D424" s="120">
        <v>0.2074135776759683</v>
      </c>
      <c r="E424" s="120">
        <v>0.67167543200601054</v>
      </c>
      <c r="F424" s="120">
        <v>0.87664997724169336</v>
      </c>
      <c r="H424" s="142">
        <v>-1.6783516851646241</v>
      </c>
      <c r="I424" s="142">
        <v>1.2415571497049587</v>
      </c>
      <c r="J424" s="142">
        <v>-0.81542836172957578</v>
      </c>
      <c r="K424" s="142">
        <v>0.44454426101762351</v>
      </c>
      <c r="L424" s="142">
        <v>1.1584019457063859</v>
      </c>
      <c r="M424" s="141">
        <f t="array" ref="M424:Q424">MMULT(H424:L424,TRANSPOSE(chol))</f>
        <v>-9.8891624302744723E-3</v>
      </c>
      <c r="N424" s="141">
        <v>3.1673015853128442E-3</v>
      </c>
      <c r="O424" s="141">
        <v>-7.0723708061202432E-3</v>
      </c>
      <c r="P424" s="141">
        <v>2.3721825385466144E-3</v>
      </c>
      <c r="Q424" s="141">
        <v>3.3867579009820088E-3</v>
      </c>
      <c r="R424" s="6">
        <f t="shared" si="26"/>
        <v>-86249.523952565942</v>
      </c>
      <c r="S424" s="6">
        <f t="shared" si="27"/>
        <v>-7910.8572760344578</v>
      </c>
      <c r="T424" s="6">
        <f t="shared" si="28"/>
        <v>7910.8572760344578</v>
      </c>
      <c r="V424" s="23">
        <f t="array" aca="1" ref="V424:Z424" ca="1">MMULT(H424:L424,TRANSPOSE(racar))</f>
        <v>-6.9824217025317697E-3</v>
      </c>
      <c r="W424" s="23">
        <f ca="1"/>
        <v>7.0027309692819633E-3</v>
      </c>
      <c r="X424" s="23">
        <f ca="1"/>
        <v>-4.951882678468386E-3</v>
      </c>
      <c r="Y424" s="23">
        <f ca="1"/>
        <v>4.023616654080314E-3</v>
      </c>
      <c r="Z424" s="23">
        <f ca="1"/>
        <v>6.4211815109117424E-3</v>
      </c>
      <c r="AA424" s="6">
        <f t="array" aca="1" ref="AA424" ca="1">SUMPRODUCT($V$9:$Z$9,V424:Z424)</f>
        <v>-96553.863899435295</v>
      </c>
      <c r="AB424" s="6">
        <f t="shared" ca="1" si="29"/>
        <v>-17166.174320295926</v>
      </c>
    </row>
    <row r="425" spans="1:28" ht="13.8">
      <c r="A425" s="4">
        <v>415</v>
      </c>
      <c r="B425" s="120">
        <v>0.37997256515775035</v>
      </c>
      <c r="C425" s="120">
        <v>0.1328</v>
      </c>
      <c r="D425" s="120">
        <v>0.3502707205331112</v>
      </c>
      <c r="E425" s="120">
        <v>0.76258452291510148</v>
      </c>
      <c r="F425" s="120">
        <v>0.95357305416477023</v>
      </c>
      <c r="H425" s="142">
        <v>-0.30555284258779902</v>
      </c>
      <c r="I425" s="142">
        <v>-1.1132525013177721</v>
      </c>
      <c r="J425" s="142">
        <v>-0.38458968030903606</v>
      </c>
      <c r="K425" s="142">
        <v>0.71464091777371097</v>
      </c>
      <c r="L425" s="142">
        <v>1.680531804359588</v>
      </c>
      <c r="M425" s="141">
        <f t="array" ref="M425:Q425">MMULT(H425:L425,TRANSPOSE(chol))</f>
        <v>-1.8003745687462677E-3</v>
      </c>
      <c r="N425" s="141">
        <v>-7.0934289776644907E-3</v>
      </c>
      <c r="O425" s="141">
        <v>-3.2438581140217847E-3</v>
      </c>
      <c r="P425" s="141">
        <v>1.3711989587705787E-3</v>
      </c>
      <c r="Q425" s="141">
        <v>7.4908592799302568E-3</v>
      </c>
      <c r="R425" s="6">
        <f t="shared" si="26"/>
        <v>-15261.262602678904</v>
      </c>
      <c r="S425" s="6">
        <f t="shared" si="27"/>
        <v>-35220.604513000726</v>
      </c>
      <c r="T425" s="6">
        <f t="shared" si="28"/>
        <v>35220.604513000726</v>
      </c>
      <c r="V425" s="23">
        <f t="array" aca="1" ref="V425:Z425" ca="1">MMULT(H425:L425,TRANSPOSE(racar))</f>
        <v>-7.7243151298324059E-4</v>
      </c>
      <c r="W425" s="23">
        <f ca="1"/>
        <v>-4.6414515119663118E-3</v>
      </c>
      <c r="X425" s="23">
        <f ca="1"/>
        <v>-1.6086903156768393E-3</v>
      </c>
      <c r="Y425" s="23">
        <f ca="1"/>
        <v>4.4525182855489603E-3</v>
      </c>
      <c r="Z425" s="23">
        <f ca="1"/>
        <v>9.5680754998767291E-3</v>
      </c>
      <c r="AA425" s="6">
        <f t="array" aca="1" ref="AA425" ca="1">SUMPRODUCT($V$9:$Z$9,V425:Z425)</f>
        <v>-16485.427645466443</v>
      </c>
      <c r="AB425" s="6">
        <f t="shared" ca="1" si="29"/>
        <v>-32635.133171699235</v>
      </c>
    </row>
    <row r="426" spans="1:28" ht="13.8">
      <c r="A426" s="4">
        <v>416</v>
      </c>
      <c r="B426" s="120">
        <v>0.71330589849108361</v>
      </c>
      <c r="C426" s="120">
        <v>0.33280000000000004</v>
      </c>
      <c r="D426" s="120">
        <v>0.49312786339025405</v>
      </c>
      <c r="E426" s="120">
        <v>0.85349361382419242</v>
      </c>
      <c r="F426" s="120">
        <v>3.6413290851160678E-2</v>
      </c>
      <c r="H426" s="142">
        <v>0.56306855461473015</v>
      </c>
      <c r="I426" s="142">
        <v>-0.43219457763866193</v>
      </c>
      <c r="J426" s="142">
        <v>-1.7226743931973026E-2</v>
      </c>
      <c r="K426" s="142">
        <v>1.0515353723916292</v>
      </c>
      <c r="L426" s="142">
        <v>-1.7939159721185352</v>
      </c>
      <c r="M426" s="141">
        <f t="array" ref="M426:Q426">MMULT(H426:L426,TRANSPOSE(chol))</f>
        <v>3.3177053684185177E-3</v>
      </c>
      <c r="N426" s="141">
        <v>-1.1523125324627704E-3</v>
      </c>
      <c r="O426" s="141">
        <v>5.0120203001170348E-4</v>
      </c>
      <c r="P426" s="141">
        <v>4.9815562205718575E-3</v>
      </c>
      <c r="Q426" s="141">
        <v>-6.7357541898003083E-3</v>
      </c>
      <c r="R426" s="6">
        <f t="shared" si="26"/>
        <v>82348.266631284787</v>
      </c>
      <c r="S426" s="6">
        <f t="shared" si="27"/>
        <v>60089.499271574561</v>
      </c>
      <c r="T426" s="6">
        <f t="shared" si="28"/>
        <v>-60089.499271574561</v>
      </c>
      <c r="V426" s="23">
        <f t="array" aca="1" ref="V426:Z426" ca="1">MMULT(H426:L426,TRANSPOSE(racar))</f>
        <v>5.44974435791927E-4</v>
      </c>
      <c r="W426" s="23">
        <f ca="1"/>
        <v>-3.0401339617710287E-3</v>
      </c>
      <c r="X426" s="23">
        <f ca="1"/>
        <v>-7.157393260893651E-4</v>
      </c>
      <c r="Y426" s="23">
        <f ca="1"/>
        <v>3.0251840328869104E-3</v>
      </c>
      <c r="Z426" s="23">
        <f ca="1"/>
        <v>-9.8413232468746135E-3</v>
      </c>
      <c r="AA426" s="6">
        <f t="array" aca="1" ref="AA426" ca="1">SUMPRODUCT($V$9:$Z$9,V426:Z426)</f>
        <v>84550.51711761349</v>
      </c>
      <c r="AB426" s="6">
        <f t="shared" ca="1" si="29"/>
        <v>68344.392669685272</v>
      </c>
    </row>
    <row r="427" spans="1:28" ht="13.8">
      <c r="A427" s="4">
        <v>417</v>
      </c>
      <c r="B427" s="120">
        <v>0.15775034293552812</v>
      </c>
      <c r="C427" s="120">
        <v>0.53280000000000005</v>
      </c>
      <c r="D427" s="120">
        <v>0.63598500624739684</v>
      </c>
      <c r="E427" s="120">
        <v>0.94440270473328336</v>
      </c>
      <c r="F427" s="120">
        <v>0.1133363677742376</v>
      </c>
      <c r="H427" s="142">
        <v>-1.0037467731837999</v>
      </c>
      <c r="I427" s="142">
        <v>8.2310254726949347E-2</v>
      </c>
      <c r="J427" s="142">
        <v>0.34774727766213803</v>
      </c>
      <c r="K427" s="142">
        <v>1.5928466787497804</v>
      </c>
      <c r="L427" s="142">
        <v>-1.2089742571300934</v>
      </c>
      <c r="M427" s="141">
        <f t="array" ref="M427:Q427">MMULT(H427:L427,TRANSPOSE(chol))</f>
        <v>-5.9142639570828898E-3</v>
      </c>
      <c r="N427" s="141">
        <v>-1.8867832941667352E-3</v>
      </c>
      <c r="O427" s="141">
        <v>9.1486275458413997E-4</v>
      </c>
      <c r="P427" s="141">
        <v>7.4894958728745596E-3</v>
      </c>
      <c r="Q427" s="141">
        <v>-6.0570838480943651E-3</v>
      </c>
      <c r="R427" s="6">
        <f t="shared" si="26"/>
        <v>52435.172889498514</v>
      </c>
      <c r="S427" s="6">
        <f t="shared" si="27"/>
        <v>67799.29687400526</v>
      </c>
      <c r="T427" s="6">
        <f t="shared" si="28"/>
        <v>-67799.29687400526</v>
      </c>
      <c r="V427" s="23">
        <f t="array" aca="1" ref="V427:Z427" ca="1">MMULT(H427:L427,TRANSPOSE(racar))</f>
        <v>-6.6555261825150536E-3</v>
      </c>
      <c r="W427" s="23">
        <f ca="1"/>
        <v>-4.49599991235876E-4</v>
      </c>
      <c r="X427" s="23">
        <f ca="1"/>
        <v>1.5144972580558016E-3</v>
      </c>
      <c r="Y427" s="23">
        <f ca="1"/>
        <v>6.7304549484648252E-3</v>
      </c>
      <c r="Z427" s="23">
        <f ca="1"/>
        <v>-6.7853764006295149E-3</v>
      </c>
      <c r="AA427" s="6">
        <f t="array" aca="1" ref="AA427" ca="1">SUMPRODUCT($V$9:$Z$9,V427:Z427)</f>
        <v>43743.994924908402</v>
      </c>
      <c r="AB427" s="6">
        <f t="shared" ca="1" si="29"/>
        <v>68362.120507129483</v>
      </c>
    </row>
    <row r="428" spans="1:28" ht="13.8">
      <c r="A428" s="4">
        <v>418</v>
      </c>
      <c r="B428" s="120">
        <v>0.49108367626886146</v>
      </c>
      <c r="C428" s="120">
        <v>0.73280000000000012</v>
      </c>
      <c r="D428" s="120">
        <v>0.77884214910453964</v>
      </c>
      <c r="E428" s="120">
        <v>4.3576258452291509E-2</v>
      </c>
      <c r="F428" s="120">
        <v>0.19025944469731454</v>
      </c>
      <c r="H428" s="142">
        <v>-2.2351770194240946E-2</v>
      </c>
      <c r="I428" s="142">
        <v>0.62130342593957921</v>
      </c>
      <c r="J428" s="142">
        <v>0.76828867426888892</v>
      </c>
      <c r="K428" s="142">
        <v>-1.7106133282904923</v>
      </c>
      <c r="L428" s="142">
        <v>-0.8769406240756753</v>
      </c>
      <c r="M428" s="141">
        <f t="array" ref="M428:Q428">MMULT(H428:L428,TRANSPOSE(chol))</f>
        <v>-1.3170081575205448E-4</v>
      </c>
      <c r="N428" s="141">
        <v>3.5056783627382096E-3</v>
      </c>
      <c r="O428" s="141">
        <v>5.1054887541294768E-3</v>
      </c>
      <c r="P428" s="141">
        <v>-7.1121051552642317E-3</v>
      </c>
      <c r="Q428" s="141">
        <v>-6.4180478400191086E-3</v>
      </c>
      <c r="R428" s="6">
        <f t="shared" si="26"/>
        <v>-3143.4229106638959</v>
      </c>
      <c r="S428" s="6">
        <f t="shared" si="27"/>
        <v>3025.062605744155</v>
      </c>
      <c r="T428" s="6">
        <f t="shared" si="28"/>
        <v>-3025.062605744155</v>
      </c>
      <c r="V428" s="23">
        <f t="array" aca="1" ref="V428:Z428" ca="1">MMULT(H428:L428,TRANSPOSE(racar))</f>
        <v>-5.0376338652739056E-4</v>
      </c>
      <c r="W428" s="23">
        <f ca="1"/>
        <v>1.5202894897580694E-3</v>
      </c>
      <c r="X428" s="23">
        <f ca="1"/>
        <v>3.9470581945603303E-3</v>
      </c>
      <c r="Y428" s="23">
        <f ca="1"/>
        <v>-8.923366167154733E-3</v>
      </c>
      <c r="Z428" s="23">
        <f ca="1"/>
        <v>-6.3527831375084784E-3</v>
      </c>
      <c r="AA428" s="6">
        <f t="array" aca="1" ref="AA428" ca="1">SUMPRODUCT($V$9:$Z$9,V428:Z428)</f>
        <v>-6196.1678292357246</v>
      </c>
      <c r="AB428" s="6">
        <f t="shared" ca="1" si="29"/>
        <v>-5619.3855456545716</v>
      </c>
    </row>
    <row r="429" spans="1:28" ht="13.8">
      <c r="A429" s="4">
        <v>419</v>
      </c>
      <c r="B429" s="120">
        <v>0.82441700960219455</v>
      </c>
      <c r="C429" s="120">
        <v>0.93280000000000007</v>
      </c>
      <c r="D429" s="120">
        <v>0.92169929196168254</v>
      </c>
      <c r="E429" s="120">
        <v>0.13448534936138243</v>
      </c>
      <c r="F429" s="120">
        <v>0.26718252162039147</v>
      </c>
      <c r="H429" s="142">
        <v>0.93233005332424723</v>
      </c>
      <c r="I429" s="142">
        <v>1.4969740901069268</v>
      </c>
      <c r="J429" s="142">
        <v>1.4165948466657647</v>
      </c>
      <c r="K429" s="142">
        <v>-1.1054360303129247</v>
      </c>
      <c r="L429" s="142">
        <v>-0.62135656587267785</v>
      </c>
      <c r="M429" s="141">
        <f t="array" ref="M429:Q429">MMULT(H429:L429,TRANSPOSE(chol))</f>
        <v>5.4934632696159776E-3</v>
      </c>
      <c r="N429" s="141">
        <v>1.0763525416281247E-2</v>
      </c>
      <c r="O429" s="141">
        <v>1.0832958449234492E-2</v>
      </c>
      <c r="P429" s="141">
        <v>-1.6345827205667815E-3</v>
      </c>
      <c r="Q429" s="141">
        <v>7.9140036955041007E-4</v>
      </c>
      <c r="R429" s="6">
        <f t="shared" si="26"/>
        <v>-15337.05055799798</v>
      </c>
      <c r="S429" s="6">
        <f t="shared" si="27"/>
        <v>-11858.487560634938</v>
      </c>
      <c r="T429" s="6">
        <f t="shared" si="28"/>
        <v>11858.487560634938</v>
      </c>
      <c r="V429" s="23">
        <f t="array" aca="1" ref="V429:Z429" ca="1">MMULT(H429:L429,TRANSPOSE(racar))</f>
        <v>6.5799260798406747E-3</v>
      </c>
      <c r="W429" s="23">
        <f ca="1"/>
        <v>8.6806061374687174E-3</v>
      </c>
      <c r="X429" s="23">
        <f ca="1"/>
        <v>9.3134716950728884E-3</v>
      </c>
      <c r="Y429" s="23">
        <f ca="1"/>
        <v>-4.4158207729608108E-3</v>
      </c>
      <c r="Z429" s="23">
        <f ca="1"/>
        <v>-1.4296093180865927E-3</v>
      </c>
      <c r="AA429" s="6">
        <f t="array" aca="1" ref="AA429" ca="1">SUMPRODUCT($V$9:$Z$9,V429:Z429)</f>
        <v>-3842.5173519130876</v>
      </c>
      <c r="AB429" s="6">
        <f t="shared" ca="1" si="29"/>
        <v>-12275.219820008861</v>
      </c>
    </row>
    <row r="430" spans="1:28" ht="13.8">
      <c r="A430" s="4">
        <v>420</v>
      </c>
      <c r="B430" s="120">
        <v>0.26886145404663925</v>
      </c>
      <c r="C430" s="120">
        <v>0.17280000000000001</v>
      </c>
      <c r="D430" s="120">
        <v>8.4964598084131607E-2</v>
      </c>
      <c r="E430" s="120">
        <v>0.22539444027047334</v>
      </c>
      <c r="F430" s="120">
        <v>0.34410559854346839</v>
      </c>
      <c r="H430" s="142">
        <v>-0.61626003957445852</v>
      </c>
      <c r="I430" s="142">
        <v>-0.94315818107066673</v>
      </c>
      <c r="J430" s="142">
        <v>-1.3724313504079353</v>
      </c>
      <c r="K430" s="142">
        <v>-0.75410049444186511</v>
      </c>
      <c r="L430" s="142">
        <v>-0.40128378951713412</v>
      </c>
      <c r="M430" s="141">
        <f t="array" ref="M430:Q430">MMULT(H430:L430,TRANSPOSE(chol))</f>
        <v>-3.6311195588554046E-3</v>
      </c>
      <c r="N430" s="141">
        <v>-6.8492686665203618E-3</v>
      </c>
      <c r="O430" s="141">
        <v>-9.9440122010048398E-3</v>
      </c>
      <c r="P430" s="141">
        <v>-6.4908540485514414E-3</v>
      </c>
      <c r="Q430" s="141">
        <v>-7.997911561775194E-3</v>
      </c>
      <c r="R430" s="6">
        <f t="shared" si="26"/>
        <v>8910.1155354419461</v>
      </c>
      <c r="S430" s="6">
        <f t="shared" si="27"/>
        <v>14616.774716313284</v>
      </c>
      <c r="T430" s="6">
        <f t="shared" si="28"/>
        <v>-14616.774716313284</v>
      </c>
      <c r="V430" s="23">
        <f t="array" aca="1" ref="V430:Z430" ca="1">MMULT(H430:L430,TRANSPOSE(racar))</f>
        <v>-5.8693327920446101E-3</v>
      </c>
      <c r="W430" s="23">
        <f ca="1"/>
        <v>-7.6866043090591347E-3</v>
      </c>
      <c r="X430" s="23">
        <f ca="1"/>
        <v>-1.0049792335207997E-2</v>
      </c>
      <c r="Y430" s="23">
        <f ca="1"/>
        <v>-5.6924183686067826E-3</v>
      </c>
      <c r="Z430" s="23">
        <f ca="1"/>
        <v>-6.1190364102469592E-3</v>
      </c>
      <c r="AA430" s="6">
        <f t="array" aca="1" ref="AA430" ca="1">SUMPRODUCT($V$9:$Z$9,V430:Z430)</f>
        <v>-4116.1528077262847</v>
      </c>
      <c r="AB430" s="6">
        <f t="shared" ca="1" si="29"/>
        <v>7861.1395321101008</v>
      </c>
    </row>
    <row r="431" spans="1:28" ht="13.8">
      <c r="A431" s="4">
        <v>421</v>
      </c>
      <c r="B431" s="120">
        <v>0.60219478737997245</v>
      </c>
      <c r="C431" s="120">
        <v>0.37280000000000002</v>
      </c>
      <c r="D431" s="120">
        <v>0.22782174094127441</v>
      </c>
      <c r="E431" s="120">
        <v>0.31630353117956417</v>
      </c>
      <c r="F431" s="120">
        <v>0.42102867546654532</v>
      </c>
      <c r="H431" s="142">
        <v>0.25903216228541509</v>
      </c>
      <c r="I431" s="142">
        <v>-0.32444652656182155</v>
      </c>
      <c r="J431" s="142">
        <v>-0.74603961979541877</v>
      </c>
      <c r="K431" s="142">
        <v>-0.47806061610347306</v>
      </c>
      <c r="L431" s="142">
        <v>-0.19926257753795446</v>
      </c>
      <c r="M431" s="141">
        <f t="array" ref="M431:Q431">MMULT(H431:L431,TRANSPOSE(chol))</f>
        <v>1.5262660085775925E-3</v>
      </c>
      <c r="N431" s="141">
        <v>-1.2495357349483864E-3</v>
      </c>
      <c r="O431" s="141">
        <v>-4.5480639888753433E-3</v>
      </c>
      <c r="P431" s="141">
        <v>-3.1221406393769548E-3</v>
      </c>
      <c r="Q431" s="141">
        <v>-2.3425665174891417E-3</v>
      </c>
      <c r="R431" s="6">
        <f t="shared" si="26"/>
        <v>1152.2766262849691</v>
      </c>
      <c r="S431" s="6">
        <f t="shared" si="27"/>
        <v>-1302.3990168503169</v>
      </c>
      <c r="T431" s="6">
        <f t="shared" si="28"/>
        <v>1302.3990168503169</v>
      </c>
      <c r="V431" s="23">
        <f t="array" aca="1" ref="V431:Z431" ca="1">MMULT(H431:L431,TRANSPOSE(racar))</f>
        <v>3.5724548425539383E-4</v>
      </c>
      <c r="W431" s="23">
        <f ca="1"/>
        <v>-2.4725344053288011E-3</v>
      </c>
      <c r="X431" s="23">
        <f ca="1"/>
        <v>-5.095906236269895E-3</v>
      </c>
      <c r="Y431" s="23">
        <f ca="1"/>
        <v>-3.1566595969929386E-3</v>
      </c>
      <c r="Z431" s="23">
        <f ca="1"/>
        <v>-2.3067225863404473E-3</v>
      </c>
      <c r="AA431" s="6">
        <f t="array" aca="1" ref="AA431" ca="1">SUMPRODUCT($V$9:$Z$9,V431:Z431)</f>
        <v>326.90198440101267</v>
      </c>
      <c r="AB431" s="6">
        <f t="shared" ca="1" si="29"/>
        <v>-1658.7913358871629</v>
      </c>
    </row>
    <row r="432" spans="1:28" ht="13.8">
      <c r="A432" s="4">
        <v>422</v>
      </c>
      <c r="B432" s="120">
        <v>0.93552812071330571</v>
      </c>
      <c r="C432" s="120">
        <v>0.57280000000000009</v>
      </c>
      <c r="D432" s="120">
        <v>0.37067888379841729</v>
      </c>
      <c r="E432" s="120">
        <v>0.40721262208865511</v>
      </c>
      <c r="F432" s="120">
        <v>0.49795175238962225</v>
      </c>
      <c r="H432" s="142">
        <v>1.5182802729467171</v>
      </c>
      <c r="I432" s="142">
        <v>0.18350728911806719</v>
      </c>
      <c r="J432" s="142">
        <v>-0.33005584282041533</v>
      </c>
      <c r="K432" s="142">
        <v>-0.23472105566567145</v>
      </c>
      <c r="L432" s="142">
        <v>-5.134217930025632E-3</v>
      </c>
      <c r="M432" s="141">
        <f t="array" ref="M432:Q432">MMULT(H432:L432,TRANSPOSE(chol))</f>
        <v>8.9459916932599377E-3</v>
      </c>
      <c r="N432" s="141">
        <v>4.6179439051627687E-3</v>
      </c>
      <c r="O432" s="141">
        <v>-2.4835197738628384E-5</v>
      </c>
      <c r="P432" s="141">
        <v>8.1699585980152169E-5</v>
      </c>
      <c r="Q432" s="141">
        <v>3.9874826986151732E-3</v>
      </c>
      <c r="R432" s="6">
        <f t="shared" si="26"/>
        <v>-4167.7466419451739</v>
      </c>
      <c r="S432" s="6">
        <f t="shared" si="27"/>
        <v>-21712.663704102542</v>
      </c>
      <c r="T432" s="6">
        <f t="shared" si="28"/>
        <v>21712.663704102542</v>
      </c>
      <c r="V432" s="23">
        <f t="array" aca="1" ref="V432:Z432" ca="1">MMULT(H432:L432,TRANSPOSE(racar))</f>
        <v>8.4927710348133446E-3</v>
      </c>
      <c r="W432" s="23">
        <f ca="1"/>
        <v>2.3927455271590702E-3</v>
      </c>
      <c r="X432" s="23">
        <f ca="1"/>
        <v>-1.3441942605003519E-3</v>
      </c>
      <c r="Y432" s="23">
        <f ca="1"/>
        <v>-8.9589345136781642E-4</v>
      </c>
      <c r="Z432" s="23">
        <f ca="1"/>
        <v>1.6627026589698768E-3</v>
      </c>
      <c r="AA432" s="6">
        <f t="array" aca="1" ref="AA432" ca="1">SUMPRODUCT($V$9:$Z$9,V432:Z432)</f>
        <v>10289.174984634376</v>
      </c>
      <c r="AB432" s="6">
        <f t="shared" ca="1" si="29"/>
        <v>-13306.496960229673</v>
      </c>
    </row>
    <row r="433" spans="1:28" ht="13.8">
      <c r="A433" s="4">
        <v>423</v>
      </c>
      <c r="B433" s="120">
        <v>8.3676268861454045E-2</v>
      </c>
      <c r="C433" s="120">
        <v>0.77280000000000015</v>
      </c>
      <c r="D433" s="120">
        <v>0.5135360266555602</v>
      </c>
      <c r="E433" s="120">
        <v>0.49812171299774605</v>
      </c>
      <c r="F433" s="120">
        <v>0.57487482931269918</v>
      </c>
      <c r="H433" s="142">
        <v>-1.3807607425904322</v>
      </c>
      <c r="I433" s="142">
        <v>0.74809973807373187</v>
      </c>
      <c r="J433" s="142">
        <v>3.3936299932821171E-2</v>
      </c>
      <c r="K433" s="142">
        <v>-4.7081847020547084E-3</v>
      </c>
      <c r="L433" s="142">
        <v>0.18879901819022843</v>
      </c>
      <c r="M433" s="141">
        <f t="array" ref="M433:Q433">MMULT(H433:L433,TRANSPOSE(chol))</f>
        <v>-8.1357008674161468E-3</v>
      </c>
      <c r="N433" s="141">
        <v>1.0404330931394223E-3</v>
      </c>
      <c r="O433" s="141">
        <v>-1.3849558557321295E-3</v>
      </c>
      <c r="P433" s="141">
        <v>1.0059716836052427E-4</v>
      </c>
      <c r="Q433" s="141">
        <v>-1.8627156085520788E-3</v>
      </c>
      <c r="R433" s="6">
        <f t="shared" si="26"/>
        <v>-35123.857569035928</v>
      </c>
      <c r="S433" s="6">
        <f t="shared" si="27"/>
        <v>10777.434412897206</v>
      </c>
      <c r="T433" s="6">
        <f t="shared" si="28"/>
        <v>-10777.434412897206</v>
      </c>
      <c r="V433" s="23">
        <f t="array" aca="1" ref="V433:Z433" ca="1">MMULT(H433:L433,TRANSPOSE(racar))</f>
        <v>-6.7083028811531142E-3</v>
      </c>
      <c r="W433" s="23">
        <f ca="1"/>
        <v>3.2035832144758029E-3</v>
      </c>
      <c r="X433" s="23">
        <f ca="1"/>
        <v>-2.1123435773161368E-4</v>
      </c>
      <c r="Y433" s="23">
        <f ca="1"/>
        <v>5.7688387831050867E-4</v>
      </c>
      <c r="Z433" s="23">
        <f ca="1"/>
        <v>2.0726419283485548E-4</v>
      </c>
      <c r="AA433" s="6">
        <f t="array" aca="1" ref="AA433" ca="1">SUMPRODUCT($V$9:$Z$9,V433:Z433)</f>
        <v>-46028.137656284147</v>
      </c>
      <c r="AB433" s="6">
        <f t="shared" ca="1" si="29"/>
        <v>1490.0918517207858</v>
      </c>
    </row>
    <row r="434" spans="1:28" ht="13.8">
      <c r="A434" s="4">
        <v>424</v>
      </c>
      <c r="B434" s="120">
        <v>0.41700960219478739</v>
      </c>
      <c r="C434" s="120">
        <v>0.97280000000000011</v>
      </c>
      <c r="D434" s="120">
        <v>0.65639316951270299</v>
      </c>
      <c r="E434" s="120">
        <v>0.58903080390683693</v>
      </c>
      <c r="F434" s="120">
        <v>0.65179790623577605</v>
      </c>
      <c r="H434" s="142">
        <v>-0.20954961939901295</v>
      </c>
      <c r="I434" s="142">
        <v>1.9236377961796927</v>
      </c>
      <c r="J434" s="142">
        <v>0.40263920903304395</v>
      </c>
      <c r="K434" s="142">
        <v>0.22505255191288112</v>
      </c>
      <c r="L434" s="142">
        <v>0.39017900204135864</v>
      </c>
      <c r="M434" s="141">
        <f t="array" ref="M434:Q434">MMULT(H434:L434,TRANSPOSE(chol))</f>
        <v>-1.2347055994022917E-3</v>
      </c>
      <c r="N434" s="141">
        <v>1.0524321443247966E-2</v>
      </c>
      <c r="O434" s="141">
        <v>2.9366267155359373E-3</v>
      </c>
      <c r="P434" s="141">
        <v>4.1756587150475911E-3</v>
      </c>
      <c r="Q434" s="141">
        <v>5.2073246818376169E-3</v>
      </c>
      <c r="R434" s="6">
        <f t="shared" si="26"/>
        <v>-61762.18916435213</v>
      </c>
      <c r="S434" s="6">
        <f t="shared" si="27"/>
        <v>-9747.4464130649103</v>
      </c>
      <c r="T434" s="6">
        <f t="shared" si="28"/>
        <v>9747.4464130649103</v>
      </c>
      <c r="V434" s="23">
        <f t="array" aca="1" ref="V434:Z434" ca="1">MMULT(H434:L434,TRANSPOSE(racar))</f>
        <v>1.6143501514901124E-3</v>
      </c>
      <c r="W434" s="23">
        <f ca="1"/>
        <v>1.1926045084992291E-2</v>
      </c>
      <c r="X434" s="23">
        <f ca="1"/>
        <v>3.3696785377172792E-3</v>
      </c>
      <c r="Y434" s="23">
        <f ca="1"/>
        <v>3.2967332072013238E-3</v>
      </c>
      <c r="Z434" s="23">
        <f ca="1"/>
        <v>4.7787932686654379E-3</v>
      </c>
      <c r="AA434" s="6">
        <f t="array" aca="1" ref="AA434" ca="1">SUMPRODUCT($V$9:$Z$9,V434:Z434)</f>
        <v>-56415.463168324743</v>
      </c>
      <c r="AB434" s="6">
        <f t="shared" ca="1" si="29"/>
        <v>-11393.206501462559</v>
      </c>
    </row>
    <row r="435" spans="1:28" ht="13.8">
      <c r="A435" s="4">
        <v>425</v>
      </c>
      <c r="B435" s="120">
        <v>0.75034293552812059</v>
      </c>
      <c r="C435" s="120">
        <v>2.0799999999999999E-2</v>
      </c>
      <c r="D435" s="120">
        <v>0.79925031236984578</v>
      </c>
      <c r="E435" s="120">
        <v>0.67993989481592787</v>
      </c>
      <c r="F435" s="120">
        <v>0.72872098315885292</v>
      </c>
      <c r="H435" s="142">
        <v>0.67556931519421948</v>
      </c>
      <c r="I435" s="142">
        <v>-2.0374996198385764</v>
      </c>
      <c r="J435" s="142">
        <v>0.83894642337257741</v>
      </c>
      <c r="K435" s="142">
        <v>0.46753073149193214</v>
      </c>
      <c r="L435" s="142">
        <v>0.6089493171673751</v>
      </c>
      <c r="M435" s="141">
        <f t="array" ref="M435:Q435">MMULT(H435:L435,TRANSPOSE(chol))</f>
        <v>3.9805809175266086E-3</v>
      </c>
      <c r="N435" s="141">
        <v>-1.0081553008949324E-2</v>
      </c>
      <c r="O435" s="141">
        <v>5.6185639026153245E-3</v>
      </c>
      <c r="P435" s="141">
        <v>1.804279282935895E-4</v>
      </c>
      <c r="Q435" s="141">
        <v>3.7302964454052198E-3</v>
      </c>
      <c r="R435" s="6">
        <f t="shared" si="26"/>
        <v>62995.459010210208</v>
      </c>
      <c r="S435" s="6">
        <f t="shared" si="27"/>
        <v>-19836.646285189723</v>
      </c>
      <c r="T435" s="6">
        <f t="shared" si="28"/>
        <v>19836.646285189723</v>
      </c>
      <c r="V435" s="23">
        <f t="array" aca="1" ref="V435:Z435" ca="1">MMULT(H435:L435,TRANSPOSE(racar))</f>
        <v>2.9993974364718192E-3</v>
      </c>
      <c r="W435" s="23">
        <f ca="1"/>
        <v>-1.0121031676069283E-2</v>
      </c>
      <c r="X435" s="23">
        <f ca="1"/>
        <v>5.8253847726786757E-3</v>
      </c>
      <c r="Y435" s="23">
        <f ca="1"/>
        <v>1.819960301550262E-3</v>
      </c>
      <c r="Z435" s="23">
        <f ca="1"/>
        <v>3.61948353751659E-3</v>
      </c>
      <c r="AA435" s="6">
        <f t="array" aca="1" ref="AA435" ca="1">SUMPRODUCT($V$9:$Z$9,V435:Z435)</f>
        <v>67302.263781321031</v>
      </c>
      <c r="AB435" s="6">
        <f t="shared" ca="1" si="29"/>
        <v>-11725.231499818412</v>
      </c>
    </row>
    <row r="436" spans="1:28" ht="13.8">
      <c r="A436" s="4">
        <v>426</v>
      </c>
      <c r="B436" s="120">
        <v>0.19478737997256515</v>
      </c>
      <c r="C436" s="120">
        <v>0.22080000000000002</v>
      </c>
      <c r="D436" s="120">
        <v>0.94210745522698869</v>
      </c>
      <c r="E436" s="120">
        <v>0.77084898572501881</v>
      </c>
      <c r="F436" s="120">
        <v>0.8056440600819299</v>
      </c>
      <c r="H436" s="142">
        <v>-0.86038879572074112</v>
      </c>
      <c r="I436" s="142">
        <v>-0.76949417701630718</v>
      </c>
      <c r="J436" s="142">
        <v>1.5727138579885693</v>
      </c>
      <c r="K436" s="142">
        <v>0.7416456975847211</v>
      </c>
      <c r="L436" s="142">
        <v>0.86195572948122379</v>
      </c>
      <c r="M436" s="141">
        <f t="array" ref="M436:Q436">MMULT(H436:L436,TRANSPOSE(chol))</f>
        <v>-5.0695719075326438E-3</v>
      </c>
      <c r="N436" s="141">
        <v>-6.4282474810872722E-3</v>
      </c>
      <c r="O436" s="141">
        <v>8.6884688067474201E-3</v>
      </c>
      <c r="P436" s="141">
        <v>2.7668186046919006E-3</v>
      </c>
      <c r="Q436" s="141">
        <v>3.6715602136507923E-3</v>
      </c>
      <c r="R436" s="6">
        <f t="shared" si="26"/>
        <v>22460.446515832886</v>
      </c>
      <c r="S436" s="6">
        <f t="shared" si="27"/>
        <v>-7683.6664726142062</v>
      </c>
      <c r="T436" s="6">
        <f t="shared" si="28"/>
        <v>7683.6664726142062</v>
      </c>
      <c r="V436" s="23">
        <f t="array" aca="1" ref="V436:Z436" ca="1">MMULT(H436:L436,TRANSPOSE(racar))</f>
        <v>-3.5153560921744762E-3</v>
      </c>
      <c r="W436" s="23">
        <f ca="1"/>
        <v>-3.4977806776294927E-3</v>
      </c>
      <c r="X436" s="23">
        <f ca="1"/>
        <v>1.0359970689965659E-2</v>
      </c>
      <c r="Y436" s="23">
        <f ca="1"/>
        <v>4.547890486309933E-3</v>
      </c>
      <c r="Z436" s="23">
        <f ca="1"/>
        <v>5.3684133386378606E-3</v>
      </c>
      <c r="AA436" s="6">
        <f t="array" aca="1" ref="AA436" ca="1">SUMPRODUCT($V$9:$Z$9,V436:Z436)</f>
        <v>17470.551764290394</v>
      </c>
      <c r="AB436" s="6">
        <f t="shared" ca="1" si="29"/>
        <v>-8937.4732558311844</v>
      </c>
    </row>
    <row r="437" spans="1:28" ht="13.8">
      <c r="A437" s="4">
        <v>427</v>
      </c>
      <c r="B437" s="120">
        <v>0.52812071330589838</v>
      </c>
      <c r="C437" s="120">
        <v>0.42080000000000006</v>
      </c>
      <c r="D437" s="120">
        <v>0.10537276134943772</v>
      </c>
      <c r="E437" s="120">
        <v>0.86175807663410975</v>
      </c>
      <c r="F437" s="120">
        <v>0.88256713700500689</v>
      </c>
      <c r="H437" s="142">
        <v>7.0546647857252481E-2</v>
      </c>
      <c r="I437" s="142">
        <v>-0.19984730944075199</v>
      </c>
      <c r="J437" s="142">
        <v>-1.2515180767816563</v>
      </c>
      <c r="K437" s="142">
        <v>1.0882520626070886</v>
      </c>
      <c r="L437" s="142">
        <v>1.187917978109557</v>
      </c>
      <c r="M437" s="141">
        <f t="array" ref="M437:Q437">MMULT(H437:L437,TRANSPOSE(chol))</f>
        <v>4.156740602928607E-4</v>
      </c>
      <c r="N437" s="141">
        <v>-9.7878094727112206E-4</v>
      </c>
      <c r="O437" s="141">
        <v>-8.0036692191788415E-3</v>
      </c>
      <c r="P437" s="141">
        <v>4.4210098272660482E-3</v>
      </c>
      <c r="Q437" s="141">
        <v>7.3073167784438184E-3</v>
      </c>
      <c r="R437" s="6">
        <f t="shared" si="26"/>
        <v>-32537.278388216972</v>
      </c>
      <c r="S437" s="6">
        <f t="shared" si="27"/>
        <v>-20257.099874657772</v>
      </c>
      <c r="T437" s="6">
        <f t="shared" si="28"/>
        <v>20257.099874657772</v>
      </c>
      <c r="V437" s="23">
        <f t="array" aca="1" ref="V437:Z437" ca="1">MMULT(H437:L437,TRANSPOSE(racar))</f>
        <v>1.2451888308940245E-3</v>
      </c>
      <c r="W437" s="23">
        <f ca="1"/>
        <v>7.1940713376847647E-4</v>
      </c>
      <c r="X437" s="23">
        <f ca="1"/>
        <v>-6.9639023873418367E-3</v>
      </c>
      <c r="Y437" s="23">
        <f ca="1"/>
        <v>6.295033292238991E-3</v>
      </c>
      <c r="Z437" s="23">
        <f ca="1"/>
        <v>7.7965585921348501E-3</v>
      </c>
      <c r="AA437" s="6">
        <f t="array" aca="1" ref="AA437" ca="1">SUMPRODUCT($V$9:$Z$9,V437:Z437)</f>
        <v>-28998.257247987276</v>
      </c>
      <c r="AB437" s="6">
        <f t="shared" ca="1" si="29"/>
        <v>-14396.994669833632</v>
      </c>
    </row>
    <row r="438" spans="1:28" ht="13.8">
      <c r="A438" s="4">
        <v>428</v>
      </c>
      <c r="B438" s="120">
        <v>0.86145404663923164</v>
      </c>
      <c r="C438" s="120">
        <v>0.62080000000000013</v>
      </c>
      <c r="D438" s="120">
        <v>0.24822990420658056</v>
      </c>
      <c r="E438" s="120">
        <v>0.95266716754320069</v>
      </c>
      <c r="F438" s="120">
        <v>0.95949021392808376</v>
      </c>
      <c r="H438" s="142">
        <v>1.0868753382752712</v>
      </c>
      <c r="I438" s="142">
        <v>0.30758254997365114</v>
      </c>
      <c r="J438" s="142">
        <v>-0.68007052205465279</v>
      </c>
      <c r="K438" s="142">
        <v>1.6712836470881804</v>
      </c>
      <c r="L438" s="142">
        <v>1.7448006700935708</v>
      </c>
      <c r="M438" s="141">
        <f t="array" ref="M438:Q438">MMULT(H438:L438,TRANSPOSE(chol))</f>
        <v>6.4040730299081538E-3</v>
      </c>
      <c r="N438" s="141">
        <v>4.3149904714637503E-3</v>
      </c>
      <c r="O438" s="141">
        <v>-2.8081203325500481E-3</v>
      </c>
      <c r="P438" s="141">
        <v>9.2199105648286036E-3</v>
      </c>
      <c r="Q438" s="141">
        <v>1.5653130367140729E-2</v>
      </c>
      <c r="R438" s="6">
        <f t="shared" si="26"/>
        <v>-43773.714582017928</v>
      </c>
      <c r="S438" s="6">
        <f t="shared" si="27"/>
        <v>-44538.225514557394</v>
      </c>
      <c r="T438" s="6">
        <f t="shared" si="28"/>
        <v>44538.225514557394</v>
      </c>
      <c r="V438" s="23">
        <f t="array" aca="1" ref="V438:Z438" ca="1">MMULT(H438:L438,TRANSPOSE(racar))</f>
        <v>8.6361568762286858E-3</v>
      </c>
      <c r="W438" s="23">
        <f ca="1"/>
        <v>6.0411917144533311E-3</v>
      </c>
      <c r="X438" s="23">
        <f ca="1"/>
        <v>-1.9746267621485363E-3</v>
      </c>
      <c r="Y438" s="23">
        <f ca="1"/>
        <v>1.0714452623833925E-2</v>
      </c>
      <c r="Z438" s="23">
        <f ca="1"/>
        <v>1.4227894305700227E-2</v>
      </c>
      <c r="AA438" s="6">
        <f t="array" aca="1" ref="AA438" ca="1">SUMPRODUCT($V$9:$Z$9,V438:Z438)</f>
        <v>-25569.416350308435</v>
      </c>
      <c r="AB438" s="6">
        <f t="shared" ca="1" si="29"/>
        <v>-29809.394093207637</v>
      </c>
    </row>
    <row r="439" spans="1:28" ht="13.8">
      <c r="A439" s="4">
        <v>429</v>
      </c>
      <c r="B439" s="120">
        <v>0.30589849108367628</v>
      </c>
      <c r="C439" s="120">
        <v>0.82080000000000009</v>
      </c>
      <c r="D439" s="120">
        <v>0.39108704706372344</v>
      </c>
      <c r="E439" s="120">
        <v>5.1840721262208865E-2</v>
      </c>
      <c r="F439" s="120">
        <v>4.233045061447429E-2</v>
      </c>
      <c r="H439" s="142">
        <v>-0.50751005629380064</v>
      </c>
      <c r="I439" s="142">
        <v>0.91841813499234903</v>
      </c>
      <c r="J439" s="142">
        <v>-0.27648693361477755</v>
      </c>
      <c r="K439" s="142">
        <v>-1.6272621051555798</v>
      </c>
      <c r="L439" s="142">
        <v>-1.7242600866747284</v>
      </c>
      <c r="M439" s="141">
        <f t="array" ref="M439:Q439">MMULT(H439:L439,TRANSPOSE(chol))</f>
        <v>-2.990344291991969E-3</v>
      </c>
      <c r="N439" s="141">
        <v>4.0674315122487415E-3</v>
      </c>
      <c r="O439" s="141">
        <v>-2.1518765620689145E-3</v>
      </c>
      <c r="P439" s="141">
        <v>-7.2231309521069518E-3</v>
      </c>
      <c r="Q439" s="141">
        <v>-1.2685135656152716E-2</v>
      </c>
      <c r="R439" s="6">
        <f t="shared" si="26"/>
        <v>-2262.3993479311466</v>
      </c>
      <c r="S439" s="6">
        <f t="shared" si="27"/>
        <v>37230.127445806502</v>
      </c>
      <c r="T439" s="6">
        <f t="shared" si="28"/>
        <v>-37230.127445806502</v>
      </c>
      <c r="V439" s="23">
        <f t="array" aca="1" ref="V439:Z439" ca="1">MMULT(H439:L439,TRANSPOSE(racar))</f>
        <v>-4.5862233975294039E-3</v>
      </c>
      <c r="W439" s="23">
        <f ca="1"/>
        <v>1.6443873117215812E-3</v>
      </c>
      <c r="X439" s="23">
        <f ca="1"/>
        <v>-3.5470990397041286E-3</v>
      </c>
      <c r="Y439" s="23">
        <f ca="1"/>
        <v>-9.6963236168166669E-3</v>
      </c>
      <c r="Z439" s="23">
        <f ca="1"/>
        <v>-1.2600037040421371E-2</v>
      </c>
      <c r="AA439" s="6">
        <f t="array" aca="1" ref="AA439" ca="1">SUMPRODUCT($V$9:$Z$9,V439:Z439)</f>
        <v>-12411.28150592852</v>
      </c>
      <c r="AB439" s="6">
        <f t="shared" ca="1" si="29"/>
        <v>25448.78700655992</v>
      </c>
    </row>
    <row r="440" spans="1:28" ht="13.8">
      <c r="A440" s="4">
        <v>430</v>
      </c>
      <c r="B440" s="120">
        <v>0.63923182441700954</v>
      </c>
      <c r="C440" s="120">
        <v>6.08E-2</v>
      </c>
      <c r="D440" s="120">
        <v>0.53394418992086623</v>
      </c>
      <c r="E440" s="120">
        <v>0.14274981217129978</v>
      </c>
      <c r="F440" s="120">
        <v>0.11925352753755121</v>
      </c>
      <c r="H440" s="142">
        <v>0.35640624772819834</v>
      </c>
      <c r="I440" s="142">
        <v>-1.5480926144579996</v>
      </c>
      <c r="J440" s="142">
        <v>8.5188390387288343E-2</v>
      </c>
      <c r="K440" s="142">
        <v>-1.0680463062406407</v>
      </c>
      <c r="L440" s="142">
        <v>-1.178726612530677</v>
      </c>
      <c r="M440" s="141">
        <f t="array" ref="M440:Q440">MMULT(H440:L440,TRANSPOSE(chol))</f>
        <v>2.1000123550405248E-3</v>
      </c>
      <c r="N440" s="141">
        <v>-8.0285620009799118E-3</v>
      </c>
      <c r="O440" s="141">
        <v>5.1454207605082926E-4</v>
      </c>
      <c r="P440" s="141">
        <v>-7.3882116088623863E-3</v>
      </c>
      <c r="Q440" s="141">
        <v>-9.6331607193369563E-3</v>
      </c>
      <c r="R440" s="6">
        <f t="shared" si="26"/>
        <v>71153.053122789424</v>
      </c>
      <c r="S440" s="6">
        <f t="shared" si="27"/>
        <v>19570.616381827582</v>
      </c>
      <c r="T440" s="6">
        <f t="shared" si="28"/>
        <v>-19570.616381827582</v>
      </c>
      <c r="V440" s="23">
        <f t="array" aca="1" ref="V440:Z440" ca="1">MMULT(H440:L440,TRANSPOSE(racar))</f>
        <v>-1.3083553053534378E-3</v>
      </c>
      <c r="W440" s="23">
        <f ca="1"/>
        <v>-1.095213787384432E-2</v>
      </c>
      <c r="X440" s="23">
        <f ca="1"/>
        <v>-8.4341945524716048E-4</v>
      </c>
      <c r="Y440" s="23">
        <f ca="1"/>
        <v>-7.978389683250325E-3</v>
      </c>
      <c r="Z440" s="23">
        <f ca="1"/>
        <v>-9.8037647941774005E-3</v>
      </c>
      <c r="AA440" s="6">
        <f t="array" aca="1" ref="AA440" ca="1">SUMPRODUCT($V$9:$Z$9,V440:Z440)</f>
        <v>65347.315681911561</v>
      </c>
      <c r="AB440" s="6">
        <f t="shared" ca="1" si="29"/>
        <v>17816.672930654408</v>
      </c>
    </row>
    <row r="441" spans="1:28" ht="13.8">
      <c r="A441" s="4">
        <v>431</v>
      </c>
      <c r="B441" s="120">
        <v>0.9725651577503428</v>
      </c>
      <c r="C441" s="120">
        <v>0.26080000000000003</v>
      </c>
      <c r="D441" s="120">
        <v>0.67680133277800913</v>
      </c>
      <c r="E441" s="120">
        <v>0.2336589030803907</v>
      </c>
      <c r="F441" s="120">
        <v>0.19617660446062815</v>
      </c>
      <c r="H441" s="142">
        <v>1.9199067077438821</v>
      </c>
      <c r="I441" s="142">
        <v>-0.64088100183536267</v>
      </c>
      <c r="J441" s="142">
        <v>0.45877279281625349</v>
      </c>
      <c r="K441" s="142">
        <v>-0.72685007087395315</v>
      </c>
      <c r="L441" s="142">
        <v>-0.855357599904643</v>
      </c>
      <c r="M441" s="141">
        <f t="array" ref="M441:Q441">MMULT(H441:L441,TRANSPOSE(chol))</f>
        <v>1.1312449858797292E-2</v>
      </c>
      <c r="N441" s="141">
        <v>8.4025944702148135E-4</v>
      </c>
      <c r="O441" s="141">
        <v>5.3044593104493963E-3</v>
      </c>
      <c r="P441" s="141">
        <v>-2.8718707731872116E-3</v>
      </c>
      <c r="Q441" s="141">
        <v>-9.516922097158988E-4</v>
      </c>
      <c r="R441" s="6">
        <f t="shared" si="26"/>
        <v>52447.662745577771</v>
      </c>
      <c r="S441" s="6">
        <f t="shared" si="27"/>
        <v>-7861.8244658885415</v>
      </c>
      <c r="T441" s="6">
        <f t="shared" si="28"/>
        <v>7861.8244658885415</v>
      </c>
      <c r="V441" s="23">
        <f t="array" aca="1" ref="V441:Z441" ca="1">MMULT(H441:L441,TRANSPOSE(racar))</f>
        <v>9.1190016443668358E-3</v>
      </c>
      <c r="W441" s="23">
        <f ca="1"/>
        <v>-3.1871192496959887E-3</v>
      </c>
      <c r="X441" s="23">
        <f ca="1"/>
        <v>3.0319094074633939E-3</v>
      </c>
      <c r="Y441" s="23">
        <f ca="1"/>
        <v>-4.7010154883134064E-3</v>
      </c>
      <c r="Z441" s="23">
        <f ca="1"/>
        <v>-4.1076244530010011E-3</v>
      </c>
      <c r="AA441" s="6">
        <f t="array" aca="1" ref="AA441" ca="1">SUMPRODUCT($V$9:$Z$9,V441:Z441)</f>
        <v>66493.230556212846</v>
      </c>
      <c r="AB441" s="6">
        <f t="shared" ca="1" si="29"/>
        <v>1253.8409330740542</v>
      </c>
    </row>
    <row r="442" spans="1:28" ht="13.8">
      <c r="A442" s="4">
        <v>432</v>
      </c>
      <c r="B442" s="120">
        <v>2.1947873799725647E-2</v>
      </c>
      <c r="C442" s="120">
        <v>0.46080000000000004</v>
      </c>
      <c r="D442" s="120">
        <v>0.81965847563515193</v>
      </c>
      <c r="E442" s="120">
        <v>0.32456799398948155</v>
      </c>
      <c r="F442" s="120">
        <v>0.27309968138370505</v>
      </c>
      <c r="H442" s="142">
        <v>-2.0150849622077218</v>
      </c>
      <c r="I442" s="142">
        <v>-9.8418481258727153E-2</v>
      </c>
      <c r="J442" s="142">
        <v>0.91406432124134074</v>
      </c>
      <c r="K442" s="142">
        <v>-0.45496281900169983</v>
      </c>
      <c r="L442" s="142">
        <v>-0.60346504457854699</v>
      </c>
      <c r="M442" s="141">
        <f t="array" ref="M442:Q442">MMULT(H442:L442,TRANSPOSE(chol))</f>
        <v>-1.1873257957923778E-2</v>
      </c>
      <c r="N442" s="141">
        <v>-5.2978200946806747E-3</v>
      </c>
      <c r="O442" s="141">
        <v>3.1357989159634361E-3</v>
      </c>
      <c r="P442" s="141">
        <v>-3.4163386902141412E-3</v>
      </c>
      <c r="Q442" s="141">
        <v>-9.4057714051784553E-3</v>
      </c>
      <c r="R442" s="6">
        <f t="shared" si="26"/>
        <v>16397.320829457356</v>
      </c>
      <c r="S442" s="6">
        <f t="shared" si="27"/>
        <v>36474.628324447724</v>
      </c>
      <c r="T442" s="6">
        <f t="shared" si="28"/>
        <v>-36474.628324447724</v>
      </c>
      <c r="V442" s="23">
        <f t="array" aca="1" ref="V442:Z442" ca="1">MMULT(H442:L442,TRANSPOSE(racar))</f>
        <v>-1.1792534145705889E-2</v>
      </c>
      <c r="W442" s="23">
        <f ca="1"/>
        <v>-3.4729621010198895E-3</v>
      </c>
      <c r="X442" s="23">
        <f ca="1"/>
        <v>4.2338515016289349E-3</v>
      </c>
      <c r="Y442" s="23">
        <f ca="1"/>
        <v>-3.1197806895167678E-3</v>
      </c>
      <c r="Z442" s="23">
        <f ca="1"/>
        <v>-6.4673358648697152E-3</v>
      </c>
      <c r="AA442" s="6">
        <f t="array" aca="1" ref="AA442" ca="1">SUMPRODUCT($V$9:$Z$9,V442:Z442)</f>
        <v>-4780.2663040991683</v>
      </c>
      <c r="AB442" s="6">
        <f t="shared" ca="1" si="29"/>
        <v>21555.088958613731</v>
      </c>
    </row>
    <row r="443" spans="1:28" ht="13.8">
      <c r="A443" s="4">
        <v>433</v>
      </c>
      <c r="B443" s="120">
        <v>0.355281207133059</v>
      </c>
      <c r="C443" s="120">
        <v>0.66080000000000017</v>
      </c>
      <c r="D443" s="120">
        <v>0.96251561849229483</v>
      </c>
      <c r="E443" s="120">
        <v>0.41547708489857249</v>
      </c>
      <c r="F443" s="120">
        <v>0.35002275830678198</v>
      </c>
      <c r="H443" s="142">
        <v>-0.37110085495274769</v>
      </c>
      <c r="I443" s="142">
        <v>0.4146474594241506</v>
      </c>
      <c r="J443" s="142">
        <v>1.780655402333932</v>
      </c>
      <c r="K443" s="142">
        <v>-0.21347797087154813</v>
      </c>
      <c r="L443" s="142">
        <v>-0.38525902445678645</v>
      </c>
      <c r="M443" s="141">
        <f t="array" ref="M443:Q443">MMULT(H443:L443,TRANSPOSE(chol))</f>
        <v>-2.1865957326348338E-3</v>
      </c>
      <c r="N443" s="141">
        <v>1.5028236806452124E-3</v>
      </c>
      <c r="O443" s="141">
        <v>1.1067947226302825E-2</v>
      </c>
      <c r="P443" s="141">
        <v>3.4538312996194235E-4</v>
      </c>
      <c r="Q443" s="141">
        <v>-1.4328675238907563E-3</v>
      </c>
      <c r="R443" s="6">
        <f t="shared" si="26"/>
        <v>18348.813100370717</v>
      </c>
      <c r="S443" s="6">
        <f t="shared" si="27"/>
        <v>9515.9615861999719</v>
      </c>
      <c r="T443" s="6">
        <f t="shared" si="28"/>
        <v>-9515.9615861999719</v>
      </c>
      <c r="V443" s="23">
        <f t="array" aca="1" ref="V443:Z443" ca="1">MMULT(H443:L443,TRANSPOSE(racar))</f>
        <v>-1.2103768027541461E-3</v>
      </c>
      <c r="W443" s="23">
        <f ca="1"/>
        <v>1.975727282716003E-3</v>
      </c>
      <c r="X443" s="23">
        <f ca="1"/>
        <v>1.1139588955798025E-2</v>
      </c>
      <c r="Y443" s="23">
        <f ca="1"/>
        <v>-6.0283281946633938E-4</v>
      </c>
      <c r="Z443" s="23">
        <f ca="1"/>
        <v>-1.5438636494017536E-3</v>
      </c>
      <c r="AA443" s="6">
        <f t="array" aca="1" ref="AA443" ca="1">SUMPRODUCT($V$9:$Z$9,V443:Z443)</f>
        <v>16877.20713255704</v>
      </c>
      <c r="AB443" s="6">
        <f t="shared" ca="1" si="29"/>
        <v>5794.5370940518305</v>
      </c>
    </row>
    <row r="444" spans="1:28" ht="13.8">
      <c r="A444" s="4">
        <v>434</v>
      </c>
      <c r="B444" s="120">
        <v>0.68861454046639214</v>
      </c>
      <c r="C444" s="120">
        <v>0.86080000000000012</v>
      </c>
      <c r="D444" s="120">
        <v>0.12578092461474383</v>
      </c>
      <c r="E444" s="120">
        <v>0.50638617580766354</v>
      </c>
      <c r="F444" s="120">
        <v>0.42694583522985891</v>
      </c>
      <c r="H444" s="142">
        <v>0.49192704428150358</v>
      </c>
      <c r="I444" s="142">
        <v>1.0839206113543789</v>
      </c>
      <c r="J444" s="142">
        <v>-1.1465640313802301</v>
      </c>
      <c r="K444" s="142">
        <v>1.6008452569138173E-2</v>
      </c>
      <c r="L444" s="142">
        <v>-0.18415524219090412</v>
      </c>
      <c r="M444" s="141">
        <f t="array" ref="M444:Q444">MMULT(H444:L444,TRANSPOSE(chol))</f>
        <v>2.8985262670186106E-3</v>
      </c>
      <c r="N444" s="141">
        <v>7.3633078046395229E-3</v>
      </c>
      <c r="O444" s="141">
        <v>-6.3433227596561585E-3</v>
      </c>
      <c r="P444" s="141">
        <v>1.4587208800481164E-3</v>
      </c>
      <c r="Q444" s="141">
        <v>1.1751460249643457E-3</v>
      </c>
      <c r="R444" s="6">
        <f t="shared" si="26"/>
        <v>-39070.027563528987</v>
      </c>
      <c r="S444" s="6">
        <f t="shared" si="27"/>
        <v>161.75683035247675</v>
      </c>
      <c r="T444" s="6">
        <f t="shared" si="28"/>
        <v>-161.75683035247675</v>
      </c>
      <c r="V444" s="23">
        <f t="array" aca="1" ref="V444:Z444" ca="1">MMULT(H444:L444,TRANSPOSE(racar))</f>
        <v>3.0321691655252345E-3</v>
      </c>
      <c r="W444" s="23">
        <f ca="1"/>
        <v>6.4536711079975573E-3</v>
      </c>
      <c r="X444" s="23">
        <f ca="1"/>
        <v>-6.9875102360630846E-3</v>
      </c>
      <c r="Y444" s="23">
        <f ca="1"/>
        <v>4.3735140506752747E-4</v>
      </c>
      <c r="Z444" s="23">
        <f ca="1"/>
        <v>-8.6896253138714135E-5</v>
      </c>
      <c r="AA444" s="6">
        <f t="array" aca="1" ref="AA444" ca="1">SUMPRODUCT($V$9:$Z$9,V444:Z444)</f>
        <v>-33065.301134477108</v>
      </c>
      <c r="AB444" s="6">
        <f t="shared" ca="1" si="29"/>
        <v>2481.3315552617714</v>
      </c>
    </row>
    <row r="445" spans="1:28" ht="13.8">
      <c r="A445" s="4">
        <v>435</v>
      </c>
      <c r="B445" s="120">
        <v>0.13305898491083676</v>
      </c>
      <c r="C445" s="120">
        <v>0.1008</v>
      </c>
      <c r="D445" s="120">
        <v>0.26863806747188668</v>
      </c>
      <c r="E445" s="120">
        <v>0.59729526671675437</v>
      </c>
      <c r="F445" s="120">
        <v>0.50386891215293583</v>
      </c>
      <c r="H445" s="142">
        <v>-1.1120469370380148</v>
      </c>
      <c r="I445" s="142">
        <v>-1.2770063653690518</v>
      </c>
      <c r="J445" s="142">
        <v>-0.61693722103294546</v>
      </c>
      <c r="K445" s="142">
        <v>0.24635237881032251</v>
      </c>
      <c r="L445" s="142">
        <v>9.6980766141666931E-3</v>
      </c>
      <c r="M445" s="141">
        <f t="array" ref="M445:Q445">MMULT(H445:L445,TRANSPOSE(chol))</f>
        <v>-6.5523888036490138E-3</v>
      </c>
      <c r="N445" s="141">
        <v>-9.9259965457824898E-3</v>
      </c>
      <c r="O445" s="141">
        <v>-5.868941881960482E-3</v>
      </c>
      <c r="P445" s="141">
        <v>-1.9647169722466669E-3</v>
      </c>
      <c r="Q445" s="141">
        <v>-5.2259722387274204E-3</v>
      </c>
      <c r="R445" s="6">
        <f t="shared" si="26"/>
        <v>26213.510536135171</v>
      </c>
      <c r="S445" s="6">
        <f t="shared" si="27"/>
        <v>19961.439229717675</v>
      </c>
      <c r="T445" s="6">
        <f t="shared" si="28"/>
        <v>-19961.439229717675</v>
      </c>
      <c r="V445" s="23">
        <f t="array" aca="1" ref="V445:Z445" ca="1">MMULT(H445:L445,TRANSPOSE(racar))</f>
        <v>-7.8720382068789944E-3</v>
      </c>
      <c r="W445" s="23">
        <f ca="1"/>
        <v>-8.7105109929834952E-3</v>
      </c>
      <c r="X445" s="23">
        <f ca="1"/>
        <v>-4.8755151804253244E-3</v>
      </c>
      <c r="Y445" s="23">
        <f ca="1"/>
        <v>-2.1802317899214765E-4</v>
      </c>
      <c r="Z445" s="23">
        <f ca="1"/>
        <v>-2.8879559269058752E-3</v>
      </c>
      <c r="AA445" s="6">
        <f t="array" aca="1" ref="AA445" ca="1">SUMPRODUCT($V$9:$Z$9,V445:Z445)</f>
        <v>11411.352055960386</v>
      </c>
      <c r="AB445" s="6">
        <f t="shared" ca="1" si="29"/>
        <v>14999.079900190869</v>
      </c>
    </row>
    <row r="446" spans="1:28" ht="13.8">
      <c r="A446" s="4">
        <v>436</v>
      </c>
      <c r="B446" s="120">
        <v>0.4663923182441701</v>
      </c>
      <c r="C446" s="120">
        <v>0.30080000000000007</v>
      </c>
      <c r="D446" s="120">
        <v>0.41149521032902953</v>
      </c>
      <c r="E446" s="120">
        <v>0.6882043576258452</v>
      </c>
      <c r="F446" s="120">
        <v>0.58079198907601282</v>
      </c>
      <c r="H446" s="142">
        <v>-8.4341853701198399E-2</v>
      </c>
      <c r="I446" s="142">
        <v>-0.52210101474364656</v>
      </c>
      <c r="J446" s="142">
        <v>-0.22370041801876836</v>
      </c>
      <c r="K446" s="142">
        <v>0.49076695467797832</v>
      </c>
      <c r="L446" s="142">
        <v>0.20391999215546383</v>
      </c>
      <c r="M446" s="141">
        <f t="array" ref="M446:Q446">MMULT(H446:L446,TRANSPOSE(chol))</f>
        <v>-4.9695799652370591E-4</v>
      </c>
      <c r="N446" s="141">
        <v>-3.1882111264140167E-3</v>
      </c>
      <c r="O446" s="141">
        <v>-1.7204915881685093E-3</v>
      </c>
      <c r="P446" s="141">
        <v>1.4366825150610336E-3</v>
      </c>
      <c r="Q446" s="141">
        <v>7.8722774229384503E-4</v>
      </c>
      <c r="R446" s="6">
        <f t="shared" si="26"/>
        <v>11984.347663189865</v>
      </c>
      <c r="S446" s="6">
        <f t="shared" si="27"/>
        <v>2209.6162994208544</v>
      </c>
      <c r="T446" s="6">
        <f t="shared" si="28"/>
        <v>-2209.6162994208544</v>
      </c>
      <c r="V446" s="23">
        <f t="array" aca="1" ref="V446:Z446" ca="1">MMULT(H446:L446,TRANSPOSE(racar))</f>
        <v>-7.9049219913708633E-4</v>
      </c>
      <c r="W446" s="23">
        <f ca="1"/>
        <v>-2.6264608784510703E-3</v>
      </c>
      <c r="X446" s="23">
        <f ca="1"/>
        <v>-1.3302572456697435E-3</v>
      </c>
      <c r="Y446" s="23">
        <f ca="1"/>
        <v>2.202917789119165E-3</v>
      </c>
      <c r="Z446" s="23">
        <f ca="1"/>
        <v>1.0313643464380869E-3</v>
      </c>
      <c r="AA446" s="6">
        <f t="array" aca="1" ref="AA446" ca="1">SUMPRODUCT($V$9:$Z$9,V446:Z446)</f>
        <v>10874.522961688297</v>
      </c>
      <c r="AB446" s="6">
        <f t="shared" ca="1" si="29"/>
        <v>4361.3853159389964</v>
      </c>
    </row>
    <row r="447" spans="1:28" ht="13.8">
      <c r="A447" s="4">
        <v>437</v>
      </c>
      <c r="B447" s="120">
        <v>0.7997256515775033</v>
      </c>
      <c r="C447" s="120">
        <v>0.50080000000000002</v>
      </c>
      <c r="D447" s="120">
        <v>0.55435235318617238</v>
      </c>
      <c r="E447" s="120">
        <v>0.77911344853493625</v>
      </c>
      <c r="F447" s="120">
        <v>0.65771506599908969</v>
      </c>
      <c r="H447" s="142">
        <v>0.84064168823247865</v>
      </c>
      <c r="I447" s="142">
        <v>2.0053039636734652E-3</v>
      </c>
      <c r="J447" s="142">
        <v>0.13666538233177253</v>
      </c>
      <c r="K447" s="142">
        <v>0.76920250609677698</v>
      </c>
      <c r="L447" s="142">
        <v>0.40623509759589777</v>
      </c>
      <c r="M447" s="141">
        <f t="array" ref="M447:Q447">MMULT(H447:L447,TRANSPOSE(chol))</f>
        <v>4.9532182522137574E-3</v>
      </c>
      <c r="N447" s="141">
        <v>1.9864624768309745E-3</v>
      </c>
      <c r="O447" s="141">
        <v>2.0034825147026399E-3</v>
      </c>
      <c r="P447" s="141">
        <v>4.5520906382503137E-3</v>
      </c>
      <c r="Q447" s="141">
        <v>6.2249272147858331E-3</v>
      </c>
      <c r="R447" s="6">
        <f t="shared" si="26"/>
        <v>3771.6585170356338</v>
      </c>
      <c r="S447" s="6">
        <f t="shared" si="27"/>
        <v>-13662.412804124833</v>
      </c>
      <c r="T447" s="6">
        <f t="shared" si="28"/>
        <v>13662.412804124833</v>
      </c>
      <c r="V447" s="23">
        <f t="array" aca="1" ref="V447:Z447" ca="1">MMULT(H447:L447,TRANSPOSE(racar))</f>
        <v>5.4701695352213833E-3</v>
      </c>
      <c r="W447" s="23">
        <f ca="1"/>
        <v>2.0063509178377703E-3</v>
      </c>
      <c r="X447" s="23">
        <f ca="1"/>
        <v>1.8988015463851596E-3</v>
      </c>
      <c r="Y447" s="23">
        <f ca="1"/>
        <v>4.5846702341896623E-3</v>
      </c>
      <c r="Z447" s="23">
        <f ca="1"/>
        <v>4.6367143562907045E-3</v>
      </c>
      <c r="AA447" s="6">
        <f t="array" aca="1" ref="AA447" ca="1">SUMPRODUCT($V$9:$Z$9,V447:Z447)</f>
        <v>14736.996185581971</v>
      </c>
      <c r="AB447" s="6">
        <f t="shared" ca="1" si="29"/>
        <v>-4716.4688880673348</v>
      </c>
    </row>
    <row r="448" spans="1:28" ht="13.8">
      <c r="A448" s="4">
        <v>438</v>
      </c>
      <c r="B448" s="120">
        <v>0.24417009602194786</v>
      </c>
      <c r="C448" s="120">
        <v>0.70080000000000009</v>
      </c>
      <c r="D448" s="120">
        <v>0.69720949604331528</v>
      </c>
      <c r="E448" s="120">
        <v>0.87002253944402708</v>
      </c>
      <c r="F448" s="120">
        <v>0.73463814292216656</v>
      </c>
      <c r="H448" s="142">
        <v>-0.69295117595885236</v>
      </c>
      <c r="I448" s="142">
        <v>0.52670278689198546</v>
      </c>
      <c r="J448" s="142">
        <v>0.51639149043389942</v>
      </c>
      <c r="K448" s="142">
        <v>1.126497682183804</v>
      </c>
      <c r="L448" s="142">
        <v>0.62690163701467516</v>
      </c>
      <c r="M448" s="141">
        <f t="array" ref="M448:Q448">MMULT(H448:L448,TRANSPOSE(chol))</f>
        <v>-4.0829980962152389E-3</v>
      </c>
      <c r="N448" s="141">
        <v>1.3884166494787633E-3</v>
      </c>
      <c r="O448" s="141">
        <v>2.5596656207981603E-3</v>
      </c>
      <c r="P448" s="141">
        <v>6.1944639976101281E-3</v>
      </c>
      <c r="Q448" s="141">
        <v>4.7157523120367039E-3</v>
      </c>
      <c r="R448" s="6">
        <f t="shared" si="26"/>
        <v>-17434.632011288239</v>
      </c>
      <c r="S448" s="6">
        <f t="shared" si="27"/>
        <v>2207.3848525435133</v>
      </c>
      <c r="T448" s="6">
        <f t="shared" si="28"/>
        <v>-2207.3848525435133</v>
      </c>
      <c r="V448" s="23">
        <f t="array" aca="1" ref="V448:Z448" ca="1">MMULT(H448:L448,TRANSPOSE(racar))</f>
        <v>-2.0340488342622748E-3</v>
      </c>
      <c r="W448" s="23">
        <f ca="1"/>
        <v>4.1521303405199252E-3</v>
      </c>
      <c r="X448" s="23">
        <f ca="1"/>
        <v>3.9394752449746816E-3</v>
      </c>
      <c r="Y448" s="23">
        <f ca="1"/>
        <v>6.9542472181704524E-3</v>
      </c>
      <c r="Z448" s="23">
        <f ca="1"/>
        <v>5.2483526841320847E-3</v>
      </c>
      <c r="AA448" s="6">
        <f t="array" aca="1" ref="AA448" ca="1">SUMPRODUCT($V$9:$Z$9,V448:Z448)</f>
        <v>-18229.558934399363</v>
      </c>
      <c r="AB448" s="6">
        <f t="shared" ca="1" si="29"/>
        <v>2731.8756989262474</v>
      </c>
    </row>
    <row r="449" spans="1:28" ht="13.8">
      <c r="A449" s="4">
        <v>439</v>
      </c>
      <c r="B449" s="120">
        <v>0.57750342935528121</v>
      </c>
      <c r="C449" s="120">
        <v>0.90080000000000005</v>
      </c>
      <c r="D449" s="120">
        <v>0.84006663890045807</v>
      </c>
      <c r="E449" s="120">
        <v>0.96093163035311813</v>
      </c>
      <c r="F449" s="120">
        <v>0.81156121984524354</v>
      </c>
      <c r="H449" s="142">
        <v>0.19551072636169203</v>
      </c>
      <c r="I449" s="142">
        <v>1.2861233964303678</v>
      </c>
      <c r="J449" s="142">
        <v>0.99473180331641697</v>
      </c>
      <c r="K449" s="142">
        <v>1.7616009738284613</v>
      </c>
      <c r="L449" s="142">
        <v>0.88366410929046302</v>
      </c>
      <c r="M449" s="141">
        <f t="array" ref="M449:Q449">MMULT(H449:L449,TRANSPOSE(chol))</f>
        <v>1.1519858125933083E-3</v>
      </c>
      <c r="N449" s="141">
        <v>7.8249271403124931E-3</v>
      </c>
      <c r="O449" s="141">
        <v>7.0693463426712922E-3</v>
      </c>
      <c r="P449" s="141">
        <v>1.1490161041402144E-2</v>
      </c>
      <c r="Q449" s="141">
        <v>1.147190984764735E-2</v>
      </c>
      <c r="R449" s="6">
        <f t="shared" si="26"/>
        <v>-28486.467479746803</v>
      </c>
      <c r="S449" s="6">
        <f t="shared" si="27"/>
        <v>-10996.925606167955</v>
      </c>
      <c r="T449" s="6">
        <f t="shared" si="28"/>
        <v>10996.925606167955</v>
      </c>
      <c r="V449" s="23">
        <f t="array" aca="1" ref="V449:Z449" ca="1">MMULT(H449:L449,TRANSPOSE(racar))</f>
        <v>4.4687678591871591E-3</v>
      </c>
      <c r="W449" s="23">
        <f ca="1"/>
        <v>1.0531271353976877E-2</v>
      </c>
      <c r="X449" s="23">
        <f ca="1"/>
        <v>8.145450136851291E-3</v>
      </c>
      <c r="Y449" s="23">
        <f ca="1"/>
        <v>1.1445205617316205E-2</v>
      </c>
      <c r="Z449" s="23">
        <f ca="1"/>
        <v>9.8901220957970312E-3</v>
      </c>
      <c r="AA449" s="6">
        <f t="array" aca="1" ref="AA449" ca="1">SUMPRODUCT($V$9:$Z$9,V449:Z449)</f>
        <v>-15871.524651019594</v>
      </c>
      <c r="AB449" s="6">
        <f t="shared" ca="1" si="29"/>
        <v>-2441.1398045026654</v>
      </c>
    </row>
    <row r="450" spans="1:28" ht="13.8">
      <c r="A450" s="4">
        <v>440</v>
      </c>
      <c r="B450" s="120">
        <v>0.91083676268861447</v>
      </c>
      <c r="C450" s="120">
        <v>0.14080000000000001</v>
      </c>
      <c r="D450" s="120">
        <v>0.98292378175760098</v>
      </c>
      <c r="E450" s="120">
        <v>6.0105184072126221E-2</v>
      </c>
      <c r="F450" s="120">
        <v>0.88848429676832053</v>
      </c>
      <c r="H450" s="142">
        <v>1.3459257154230302</v>
      </c>
      <c r="I450" s="142">
        <v>-1.0767320268627696</v>
      </c>
      <c r="J450" s="142">
        <v>2.1182672984716748</v>
      </c>
      <c r="K450" s="142">
        <v>-1.5538912126743774</v>
      </c>
      <c r="L450" s="142">
        <v>1.2185068942962012</v>
      </c>
      <c r="M450" s="141">
        <f t="array" ref="M450:Q450">MMULT(H450:L450,TRANSPOSE(chol))</f>
        <v>7.9304463638657351E-3</v>
      </c>
      <c r="N450" s="141">
        <v>-3.0043432783236823E-3</v>
      </c>
      <c r="O450" s="141">
        <v>1.5043218399027645E-2</v>
      </c>
      <c r="P450" s="141">
        <v>-7.1221462978362264E-3</v>
      </c>
      <c r="Q450" s="141">
        <v>7.7388484897916877E-3</v>
      </c>
      <c r="R450" s="6">
        <f t="shared" si="26"/>
        <v>12167.205311691956</v>
      </c>
      <c r="S450" s="6">
        <f t="shared" si="27"/>
        <v>-75434.526388874088</v>
      </c>
      <c r="T450" s="6">
        <f t="shared" si="28"/>
        <v>75434.526388874088</v>
      </c>
      <c r="V450" s="23">
        <f t="array" aca="1" ref="V450:Z450" ca="1">MMULT(H450:L450,TRANSPOSE(racar))</f>
        <v>8.9128978706412999E-3</v>
      </c>
      <c r="W450" s="23">
        <f ca="1"/>
        <v>-4.373653969980627E-3</v>
      </c>
      <c r="X450" s="23">
        <f ca="1"/>
        <v>1.4428973740072045E-2</v>
      </c>
      <c r="Y450" s="23">
        <f ca="1"/>
        <v>-6.3831126595271246E-3</v>
      </c>
      <c r="Z450" s="23">
        <f ca="1"/>
        <v>7.8877488677529216E-3</v>
      </c>
      <c r="AA450" s="6">
        <f t="array" aca="1" ref="AA450" ca="1">SUMPRODUCT($V$9:$Z$9,V450:Z450)</f>
        <v>24702.976229263979</v>
      </c>
      <c r="AB450" s="6">
        <f t="shared" ca="1" si="29"/>
        <v>-72879.647119154164</v>
      </c>
    </row>
    <row r="451" spans="1:28" ht="13.8">
      <c r="A451" s="4">
        <v>441</v>
      </c>
      <c r="B451" s="120">
        <v>5.8984910836762681E-2</v>
      </c>
      <c r="C451" s="120">
        <v>0.34080000000000005</v>
      </c>
      <c r="D451" s="120">
        <v>6.2473969179508539E-3</v>
      </c>
      <c r="E451" s="120">
        <v>0.15101427498121714</v>
      </c>
      <c r="F451" s="120">
        <v>0.9654073736913974</v>
      </c>
      <c r="H451" s="142">
        <v>-1.563352008272038</v>
      </c>
      <c r="I451" s="142">
        <v>-0.41028076567395028</v>
      </c>
      <c r="J451" s="142">
        <v>-2.4978531599745337</v>
      </c>
      <c r="K451" s="142">
        <v>-1.0320930059748623</v>
      </c>
      <c r="L451" s="142">
        <v>1.817208116724699</v>
      </c>
      <c r="M451" s="141">
        <f t="array" ref="M451:Q451">MMULT(H451:L451,TRANSPOSE(chol))</f>
        <v>-9.2115627982829705E-3</v>
      </c>
      <c r="N451" s="141">
        <v>-6.0225607450580419E-3</v>
      </c>
      <c r="O451" s="141">
        <v>-1.8259953831308951E-2</v>
      </c>
      <c r="P451" s="141">
        <v>-8.4345944759469833E-3</v>
      </c>
      <c r="Q451" s="141">
        <v>5.5046987825537776E-4</v>
      </c>
      <c r="R451" s="6">
        <f t="shared" si="26"/>
        <v>-97010.314537785467</v>
      </c>
      <c r="S451" s="6">
        <f t="shared" si="27"/>
        <v>-41620.663690850175</v>
      </c>
      <c r="T451" s="6">
        <f t="shared" si="28"/>
        <v>41620.663690850175</v>
      </c>
      <c r="V451" s="23">
        <f t="array" aca="1" ref="V451:Z451" ca="1">MMULT(H451:L451,TRANSPOSE(racar))</f>
        <v>-8.4021025906157454E-3</v>
      </c>
      <c r="W451" s="23">
        <f ca="1"/>
        <v>-3.6704544638220329E-3</v>
      </c>
      <c r="X451" s="23">
        <f ca="1"/>
        <v>-1.6374802665299042E-2</v>
      </c>
      <c r="Y451" s="23">
        <f ca="1"/>
        <v>-4.6952949849709442E-3</v>
      </c>
      <c r="Z451" s="23">
        <f ca="1"/>
        <v>6.1447008198334246E-3</v>
      </c>
      <c r="AA451" s="6">
        <f t="array" aca="1" ref="AA451" ca="1">SUMPRODUCT($V$9:$Z$9,V451:Z451)</f>
        <v>-114603.1902798838</v>
      </c>
      <c r="AB451" s="6">
        <f t="shared" ca="1" si="29"/>
        <v>-55506.630603701939</v>
      </c>
    </row>
    <row r="452" spans="1:28" ht="13.8">
      <c r="A452" s="4">
        <v>442</v>
      </c>
      <c r="B452" s="120">
        <v>0.39231824417009603</v>
      </c>
      <c r="C452" s="120">
        <v>0.54080000000000006</v>
      </c>
      <c r="D452" s="120">
        <v>0.14910453977509369</v>
      </c>
      <c r="E452" s="120">
        <v>0.24192336589030805</v>
      </c>
      <c r="F452" s="120">
        <v>4.8247610377787901E-2</v>
      </c>
      <c r="H452" s="142">
        <v>-0.2732819511777636</v>
      </c>
      <c r="I452" s="142">
        <v>0.10244936772754479</v>
      </c>
      <c r="J452" s="142">
        <v>-1.0402816228141489</v>
      </c>
      <c r="K452" s="142">
        <v>-0.70012902368188479</v>
      </c>
      <c r="L452" s="142">
        <v>-1.6620875537056843</v>
      </c>
      <c r="M452" s="141">
        <f t="array" ref="M452:Q452">MMULT(H452:L452,TRANSPOSE(chol))</f>
        <v>-1.6102284332584085E-3</v>
      </c>
      <c r="N452" s="141">
        <v>-5.5315091014498138E-5</v>
      </c>
      <c r="O452" s="141">
        <v>-7.0088647783280002E-3</v>
      </c>
      <c r="P452" s="141">
        <v>-4.1455530982351047E-3</v>
      </c>
      <c r="Q452" s="141">
        <v>-1.1814442367566284E-2</v>
      </c>
      <c r="R452" s="6">
        <f t="shared" si="26"/>
        <v>22606.852060673555</v>
      </c>
      <c r="S452" s="6">
        <f t="shared" si="27"/>
        <v>46481.301970896937</v>
      </c>
      <c r="T452" s="6">
        <f t="shared" si="28"/>
        <v>-46481.301970896937</v>
      </c>
      <c r="V452" s="23">
        <f t="array" aca="1" ref="V452:Z452" ca="1">MMULT(H452:L452,TRANSPOSE(racar))</f>
        <v>-4.2996901848040506E-3</v>
      </c>
      <c r="W452" s="23">
        <f ca="1"/>
        <v>-2.3341396851357544E-3</v>
      </c>
      <c r="X452" s="23">
        <f ca="1"/>
        <v>-8.2233486541300107E-3</v>
      </c>
      <c r="Y452" s="23">
        <f ca="1"/>
        <v>-5.81893323765823E-3</v>
      </c>
      <c r="Z452" s="23">
        <f ca="1"/>
        <v>-1.221499306313157E-2</v>
      </c>
      <c r="AA452" s="6">
        <f t="array" aca="1" ref="AA452" ca="1">SUMPRODUCT($V$9:$Z$9,V452:Z452)</f>
        <v>13491.308586149513</v>
      </c>
      <c r="AB452" s="6">
        <f t="shared" ca="1" si="29"/>
        <v>41047.49350712735</v>
      </c>
    </row>
    <row r="453" spans="1:28" ht="13.8">
      <c r="A453" s="4">
        <v>443</v>
      </c>
      <c r="B453" s="120">
        <v>0.72565157750342935</v>
      </c>
      <c r="C453" s="120">
        <v>0.74080000000000013</v>
      </c>
      <c r="D453" s="120">
        <v>0.29196168263223654</v>
      </c>
      <c r="E453" s="120">
        <v>0.33283245679939893</v>
      </c>
      <c r="F453" s="120">
        <v>0.12517068730086484</v>
      </c>
      <c r="H453" s="142">
        <v>0.59971401700072036</v>
      </c>
      <c r="I453" s="142">
        <v>0.64581372238177581</v>
      </c>
      <c r="J453" s="142">
        <v>-0.54766293742858119</v>
      </c>
      <c r="K453" s="142">
        <v>-0.43210525765313174</v>
      </c>
      <c r="L453" s="142">
        <v>-1.1495206067896298</v>
      </c>
      <c r="M453" s="141">
        <f t="array" ref="M453:Q453">MMULT(H453:L453,TRANSPOSE(chol))</f>
        <v>3.5336272953131334E-3</v>
      </c>
      <c r="N453" s="141">
        <v>5.1075108241153732E-3</v>
      </c>
      <c r="O453" s="141">
        <v>-2.4993564414607676E-3</v>
      </c>
      <c r="P453" s="141">
        <v>-1.0139356415481363E-3</v>
      </c>
      <c r="Q453" s="141">
        <v>-4.7322900074503772E-3</v>
      </c>
      <c r="R453" s="6">
        <f t="shared" si="26"/>
        <v>5894.7164994953273</v>
      </c>
      <c r="S453" s="6">
        <f t="shared" si="27"/>
        <v>21574.934207059374</v>
      </c>
      <c r="T453" s="6">
        <f t="shared" si="28"/>
        <v>-21574.934207059374</v>
      </c>
      <c r="V453" s="23">
        <f t="array" aca="1" ref="V453:Z453" ca="1">MMULT(H453:L453,TRANSPOSE(racar))</f>
        <v>2.165612866276239E-3</v>
      </c>
      <c r="W453" s="23">
        <f ca="1"/>
        <v>2.7202516412208637E-3</v>
      </c>
      <c r="X453" s="23">
        <f ca="1"/>
        <v>-3.958998676436393E-3</v>
      </c>
      <c r="Y453" s="23">
        <f ca="1"/>
        <v>-3.0784365030733091E-3</v>
      </c>
      <c r="Z453" s="23">
        <f ca="1"/>
        <v>-6.6258578046221213E-3</v>
      </c>
      <c r="AA453" s="6">
        <f t="array" aca="1" ref="AA453" ca="1">SUMPRODUCT($V$9:$Z$9,V453:Z453)</f>
        <v>9283.7837586223832</v>
      </c>
      <c r="AB453" s="6">
        <f t="shared" ca="1" si="29"/>
        <v>22622.19480919369</v>
      </c>
    </row>
    <row r="454" spans="1:28" ht="13.8">
      <c r="A454" s="4">
        <v>444</v>
      </c>
      <c r="B454" s="120">
        <v>0.17009602194787379</v>
      </c>
      <c r="C454" s="120">
        <v>0.94080000000000008</v>
      </c>
      <c r="D454" s="120">
        <v>0.43481882548937939</v>
      </c>
      <c r="E454" s="120">
        <v>0.42374154770848987</v>
      </c>
      <c r="F454" s="120">
        <v>0.20209376422394176</v>
      </c>
      <c r="H454" s="142">
        <v>-0.95378586871998094</v>
      </c>
      <c r="I454" s="142">
        <v>1.5615247027016517</v>
      </c>
      <c r="J454" s="142">
        <v>-0.16411876346979751</v>
      </c>
      <c r="K454" s="142">
        <v>-0.19233079797457359</v>
      </c>
      <c r="L454" s="142">
        <v>-0.83416585647845065</v>
      </c>
      <c r="M454" s="141">
        <f t="array" ref="M454:Q454">MMULT(H454:L454,TRANSPOSE(chol))</f>
        <v>-5.619884951911713E-3</v>
      </c>
      <c r="N454" s="141">
        <v>6.7020216667625157E-3</v>
      </c>
      <c r="O454" s="141">
        <v>-1.8166466692679309E-3</v>
      </c>
      <c r="P454" s="141">
        <v>6.3640186790177528E-4</v>
      </c>
      <c r="Q454" s="141">
        <v>-5.4063203261901427E-3</v>
      </c>
      <c r="R454" s="6">
        <f t="shared" si="26"/>
        <v>-31256.683058248767</v>
      </c>
      <c r="S454" s="6">
        <f t="shared" si="27"/>
        <v>32855.36762558559</v>
      </c>
      <c r="T454" s="6">
        <f t="shared" si="28"/>
        <v>-32855.36762558559</v>
      </c>
      <c r="V454" s="23">
        <f t="array" aca="1" ref="V454:Z454" ca="1">MMULT(H454:L454,TRANSPOSE(racar))</f>
        <v>-4.9352516477214449E-3</v>
      </c>
      <c r="W454" s="23">
        <f ca="1"/>
        <v>7.1737330952358685E-3</v>
      </c>
      <c r="X454" s="23">
        <f ca="1"/>
        <v>-1.776927903137198E-3</v>
      </c>
      <c r="Y454" s="23">
        <f ca="1"/>
        <v>-8.7636360318432531E-4</v>
      </c>
      <c r="Z454" s="23">
        <f ca="1"/>
        <v>-5.1552821756589559E-3</v>
      </c>
      <c r="AA454" s="6">
        <f t="array" aca="1" ref="AA454" ca="1">SUMPRODUCT($V$9:$Z$9,V454:Z454)</f>
        <v>-38722.815548307735</v>
      </c>
      <c r="AB454" s="6">
        <f t="shared" ca="1" si="29"/>
        <v>24546.96788545623</v>
      </c>
    </row>
    <row r="455" spans="1:28" ht="13.8">
      <c r="A455" s="4">
        <v>445</v>
      </c>
      <c r="B455" s="120">
        <v>0.50342935528120702</v>
      </c>
      <c r="C455" s="120">
        <v>0.18079999999999999</v>
      </c>
      <c r="D455" s="120">
        <v>0.57767596834652224</v>
      </c>
      <c r="E455" s="120">
        <v>0.51465063861758087</v>
      </c>
      <c r="F455" s="120">
        <v>0.27901684114701869</v>
      </c>
      <c r="H455" s="142">
        <v>8.5962247802421794E-3</v>
      </c>
      <c r="I455" s="142">
        <v>-0.91232054914707861</v>
      </c>
      <c r="J455" s="142">
        <v>0.19595158184982917</v>
      </c>
      <c r="K455" s="142">
        <v>3.6731963350266288E-2</v>
      </c>
      <c r="L455" s="142">
        <v>-0.58576464978156761</v>
      </c>
      <c r="M455" s="141">
        <f t="array" ref="M455:Q455">MMULT(H455:L455,TRANSPOSE(chol))</f>
        <v>5.0650566201580742E-5</v>
      </c>
      <c r="N455" s="141">
        <v>-5.204643832625323E-3</v>
      </c>
      <c r="O455" s="141">
        <v>9.6891136152070696E-4</v>
      </c>
      <c r="P455" s="141">
        <v>-1.1081700041173685E-3</v>
      </c>
      <c r="Q455" s="141">
        <v>-4.3038248932539035E-3</v>
      </c>
      <c r="R455" s="6">
        <f t="shared" si="26"/>
        <v>47719.195069032663</v>
      </c>
      <c r="S455" s="6">
        <f t="shared" si="27"/>
        <v>18770.770961962869</v>
      </c>
      <c r="T455" s="6">
        <f t="shared" si="28"/>
        <v>-18770.770961962869</v>
      </c>
      <c r="V455" s="23">
        <f t="array" aca="1" ref="V455:Z455" ca="1">MMULT(H455:L455,TRANSPOSE(racar))</f>
        <v>-1.5604487705074875E-3</v>
      </c>
      <c r="W455" s="23">
        <f ca="1"/>
        <v>-5.9565295345432997E-3</v>
      </c>
      <c r="X455" s="23">
        <f ca="1"/>
        <v>6.5286023604043319E-4</v>
      </c>
      <c r="Y455" s="23">
        <f ca="1"/>
        <v>-1.1693798050861032E-3</v>
      </c>
      <c r="Z455" s="23">
        <f ca="1"/>
        <v>-4.4923966600269403E-3</v>
      </c>
      <c r="AA455" s="6">
        <f t="array" aca="1" ref="AA455" ca="1">SUMPRODUCT($V$9:$Z$9,V455:Z455)</f>
        <v>44152.552114753911</v>
      </c>
      <c r="AB455" s="6">
        <f t="shared" ca="1" si="29"/>
        <v>19535.337283524976</v>
      </c>
    </row>
    <row r="456" spans="1:28" ht="13.8">
      <c r="A456" s="4">
        <v>446</v>
      </c>
      <c r="B456" s="120">
        <v>0.83676268861454028</v>
      </c>
      <c r="C456" s="120">
        <v>0.38080000000000003</v>
      </c>
      <c r="D456" s="120">
        <v>0.72053311120366503</v>
      </c>
      <c r="E456" s="120">
        <v>0.6055597295266717</v>
      </c>
      <c r="F456" s="120">
        <v>0.35593991807009562</v>
      </c>
      <c r="H456" s="142">
        <v>0.98123955429397536</v>
      </c>
      <c r="I456" s="142">
        <v>-0.30338037479257618</v>
      </c>
      <c r="J456" s="142">
        <v>0.5844259417137293</v>
      </c>
      <c r="K456" s="142">
        <v>0.26776457419976718</v>
      </c>
      <c r="L456" s="142">
        <v>-0.36933259077108149</v>
      </c>
      <c r="M456" s="141">
        <f t="array" ref="M456:Q456">MMULT(H456:L456,TRANSPOSE(chol))</f>
        <v>5.7816472085059165E-3</v>
      </c>
      <c r="N456" s="141">
        <v>5.6784184248726347E-4</v>
      </c>
      <c r="O456" s="141">
        <v>4.9650276025635202E-3</v>
      </c>
      <c r="P456" s="141">
        <v>1.9557552666903616E-3</v>
      </c>
      <c r="Q456" s="141">
        <v>1.4146207546487746E-3</v>
      </c>
      <c r="R456" s="6">
        <f t="shared" si="26"/>
        <v>36622.978988955525</v>
      </c>
      <c r="S456" s="6">
        <f t="shared" si="27"/>
        <v>1108.2834288114263</v>
      </c>
      <c r="T456" s="6">
        <f t="shared" si="28"/>
        <v>-1108.2834288114263</v>
      </c>
      <c r="V456" s="23">
        <f t="array" aca="1" ref="V456:Z456" ca="1">MMULT(H456:L456,TRANSPOSE(racar))</f>
        <v>5.082480935580413E-3</v>
      </c>
      <c r="W456" s="23">
        <f ca="1"/>
        <v>-7.8597736345556641E-4</v>
      </c>
      <c r="X456" s="23">
        <f ca="1"/>
        <v>4.1061344032986679E-3</v>
      </c>
      <c r="Y456" s="23">
        <f ca="1"/>
        <v>1.0764623262009847E-3</v>
      </c>
      <c r="Z456" s="23">
        <f ca="1"/>
        <v>-6.8054810388619349E-4</v>
      </c>
      <c r="AA456" s="6">
        <f t="array" aca="1" ref="AA456" ca="1">SUMPRODUCT($V$9:$Z$9,V456:Z456)</f>
        <v>45811.903480486231</v>
      </c>
      <c r="AB456" s="6">
        <f t="shared" ca="1" si="29"/>
        <v>8692.1856148760835</v>
      </c>
    </row>
    <row r="457" spans="1:28" ht="13.8">
      <c r="A457" s="4">
        <v>447</v>
      </c>
      <c r="B457" s="120">
        <v>0.28120713305898493</v>
      </c>
      <c r="C457" s="120">
        <v>0.58080000000000009</v>
      </c>
      <c r="D457" s="120">
        <v>0.86339025406080794</v>
      </c>
      <c r="E457" s="120">
        <v>0.69646882043576264</v>
      </c>
      <c r="F457" s="120">
        <v>0.43286299499317255</v>
      </c>
      <c r="H457" s="142">
        <v>-0.57925923672471746</v>
      </c>
      <c r="I457" s="142">
        <v>0.20394049448291571</v>
      </c>
      <c r="J457" s="142">
        <v>1.0956785066560892</v>
      </c>
      <c r="K457" s="142">
        <v>0.51427125029509213</v>
      </c>
      <c r="L457" s="142">
        <v>-0.16908982268404249</v>
      </c>
      <c r="M457" s="141">
        <f t="array" ref="M457:Q457">MMULT(H457:L457,TRANSPOSE(chol))</f>
        <v>-3.4131038994045302E-3</v>
      </c>
      <c r="N457" s="141">
        <v>-1.9293143606117277E-4</v>
      </c>
      <c r="O457" s="141">
        <v>6.3236129591906602E-3</v>
      </c>
      <c r="P457" s="141">
        <v>3.0769949662096071E-3</v>
      </c>
      <c r="Q457" s="141">
        <v>-4.0794748472292421E-4</v>
      </c>
      <c r="R457" s="6">
        <f t="shared" si="26"/>
        <v>16787.640064404331</v>
      </c>
      <c r="S457" s="6">
        <f t="shared" si="27"/>
        <v>16330.77572366787</v>
      </c>
      <c r="T457" s="6">
        <f t="shared" si="28"/>
        <v>-16330.77572366787</v>
      </c>
      <c r="V457" s="23">
        <f t="array" aca="1" ref="V457:Z457" ca="1">MMULT(H457:L457,TRANSPOSE(racar))</f>
        <v>-2.5652865148647484E-3</v>
      </c>
      <c r="W457" s="23">
        <f ca="1"/>
        <v>1.151011714199324E-3</v>
      </c>
      <c r="X457" s="23">
        <f ca="1"/>
        <v>6.9271973814683157E-3</v>
      </c>
      <c r="Y457" s="23">
        <f ca="1"/>
        <v>2.8874986699570292E-3</v>
      </c>
      <c r="Z457" s="23">
        <f ca="1"/>
        <v>-2.9256885429170508E-4</v>
      </c>
      <c r="AA457" s="6">
        <f t="array" aca="1" ref="AA457" ca="1">SUMPRODUCT($V$9:$Z$9,V457:Z457)</f>
        <v>13797.889600149834</v>
      </c>
      <c r="AB457" s="6">
        <f t="shared" ca="1" si="29"/>
        <v>14825.132226425945</v>
      </c>
    </row>
    <row r="458" spans="1:28" ht="13.8">
      <c r="A458" s="4">
        <v>448</v>
      </c>
      <c r="B458" s="120">
        <v>0.61454046639231819</v>
      </c>
      <c r="C458" s="120">
        <v>0.78080000000000016</v>
      </c>
      <c r="D458" s="120">
        <v>2.6655560183256974E-2</v>
      </c>
      <c r="E458" s="120">
        <v>0.78737791134485358</v>
      </c>
      <c r="F458" s="120">
        <v>0.50978607191624947</v>
      </c>
      <c r="H458" s="142">
        <v>0.29117292680565426</v>
      </c>
      <c r="I458" s="142">
        <v>0.7748978883963884</v>
      </c>
      <c r="J458" s="142">
        <v>-1.9323921649768425</v>
      </c>
      <c r="K458" s="142">
        <v>0.79735622092100689</v>
      </c>
      <c r="L458" s="142">
        <v>2.4532505130091968E-2</v>
      </c>
      <c r="M458" s="141">
        <f t="array" ref="M458:Q458">MMULT(H458:L458,TRANSPOSE(chol))</f>
        <v>1.7156454120621915E-3</v>
      </c>
      <c r="N458" s="141">
        <v>5.1218958776280202E-3</v>
      </c>
      <c r="O458" s="141">
        <v>-1.1757370355327578E-2</v>
      </c>
      <c r="P458" s="141">
        <v>4.2509726666713783E-3</v>
      </c>
      <c r="Q458" s="141">
        <v>2.0462979732980189E-3</v>
      </c>
      <c r="R458" s="6">
        <f t="shared" si="26"/>
        <v>-38137.01678003995</v>
      </c>
      <c r="S458" s="6">
        <f t="shared" si="27"/>
        <v>8105.5858446625225</v>
      </c>
      <c r="T458" s="6">
        <f t="shared" si="28"/>
        <v>-8105.5858446625225</v>
      </c>
      <c r="V458" s="23">
        <f t="array" aca="1" ref="V458:Z458" ca="1">MMULT(H458:L458,TRANSPOSE(racar))</f>
        <v>1.5599283381362767E-3</v>
      </c>
      <c r="W458" s="23">
        <f ca="1"/>
        <v>5.0610489413905847E-3</v>
      </c>
      <c r="X458" s="23">
        <f ca="1"/>
        <v>-1.1863138142856791E-2</v>
      </c>
      <c r="Y458" s="23">
        <f ca="1"/>
        <v>4.0749378953449803E-3</v>
      </c>
      <c r="Z458" s="23">
        <f ca="1"/>
        <v>1.0165463815692633E-3</v>
      </c>
      <c r="AA458" s="6">
        <f t="array" aca="1" ref="AA458" ca="1">SUMPRODUCT($V$9:$Z$9,V458:Z458)</f>
        <v>-33896.917976442426</v>
      </c>
      <c r="AB458" s="6">
        <f t="shared" ca="1" si="29"/>
        <v>13004.267139513489</v>
      </c>
    </row>
    <row r="459" spans="1:28" ht="13.8">
      <c r="A459" s="4">
        <v>449</v>
      </c>
      <c r="B459" s="120">
        <v>0.94787379972565144</v>
      </c>
      <c r="C459" s="120">
        <v>0.98080000000000012</v>
      </c>
      <c r="D459" s="120">
        <v>0.16951270304039981</v>
      </c>
      <c r="E459" s="120">
        <v>0.87828700225394452</v>
      </c>
      <c r="F459" s="120">
        <v>0.58670914883932646</v>
      </c>
      <c r="H459" s="142">
        <v>1.6245785037700522</v>
      </c>
      <c r="I459" s="142">
        <v>2.0705592889381785</v>
      </c>
      <c r="J459" s="142">
        <v>-0.95609269306605726</v>
      </c>
      <c r="K459" s="142">
        <v>1.1664662275527038</v>
      </c>
      <c r="L459" s="142">
        <v>0.2190877381124498</v>
      </c>
      <c r="M459" s="141">
        <f t="array" ref="M459:Q459">MMULT(H459:L459,TRANSPOSE(chol))</f>
        <v>9.5723207755104567E-3</v>
      </c>
      <c r="N459" s="141">
        <v>1.5674782686535334E-2</v>
      </c>
      <c r="O459" s="141">
        <v>-3.2794481608141562E-3</v>
      </c>
      <c r="P459" s="141">
        <v>9.6869569249616386E-3</v>
      </c>
      <c r="Q459" s="141">
        <v>1.0514047259132903E-2</v>
      </c>
      <c r="R459" s="6">
        <f t="shared" si="26"/>
        <v>-57387.650910633143</v>
      </c>
      <c r="S459" s="6">
        <f t="shared" si="27"/>
        <v>-13937.526863326413</v>
      </c>
      <c r="T459" s="6">
        <f t="shared" si="28"/>
        <v>13937.526863326413</v>
      </c>
      <c r="V459" s="23">
        <f t="array" aca="1" ref="V459:Z459" ca="1">MMULT(H459:L459,TRANSPOSE(racar))</f>
        <v>1.1271056806333068E-2</v>
      </c>
      <c r="W459" s="23">
        <f ca="1"/>
        <v>1.4943774324584373E-2</v>
      </c>
      <c r="X459" s="23">
        <f ca="1"/>
        <v>-4.168559444448685E-3</v>
      </c>
      <c r="Y459" s="23">
        <f ca="1"/>
        <v>7.8465959380716044E-3</v>
      </c>
      <c r="Z459" s="23">
        <f ca="1"/>
        <v>6.4456710707246267E-3</v>
      </c>
      <c r="AA459" s="6">
        <f t="array" aca="1" ref="AA459" ca="1">SUMPRODUCT($V$9:$Z$9,V459:Z459)</f>
        <v>-33898.696599296891</v>
      </c>
      <c r="AB459" s="6">
        <f t="shared" ca="1" si="29"/>
        <v>180.78435531989089</v>
      </c>
    </row>
    <row r="460" spans="1:28" ht="13.8">
      <c r="A460" s="4">
        <v>450</v>
      </c>
      <c r="B460" s="120">
        <v>9.6021947873799723E-2</v>
      </c>
      <c r="C460" s="120">
        <v>2.8799999999999999E-2</v>
      </c>
      <c r="D460" s="120">
        <v>0.31236984589754269</v>
      </c>
      <c r="E460" s="120">
        <v>0.96919609316303545</v>
      </c>
      <c r="F460" s="120">
        <v>0.66363222576240333</v>
      </c>
      <c r="H460" s="142">
        <v>-1.3045565380903046</v>
      </c>
      <c r="I460" s="142">
        <v>-1.8987298859645767</v>
      </c>
      <c r="J460" s="142">
        <v>-0.48914408587786729</v>
      </c>
      <c r="K460" s="142">
        <v>1.8691078315082323</v>
      </c>
      <c r="L460" s="142">
        <v>0.42239661466126438</v>
      </c>
      <c r="M460" s="141">
        <f t="array" ref="M460:Q460">MMULT(H460:L460,TRANSPOSE(chol))</f>
        <v>-7.686691423905088E-3</v>
      </c>
      <c r="N460" s="141">
        <v>-1.3938869585453526E-2</v>
      </c>
      <c r="O460" s="141">
        <v>-5.51114308683061E-3</v>
      </c>
      <c r="P460" s="141">
        <v>5.0732885777865942E-3</v>
      </c>
      <c r="Q460" s="141">
        <v>-1.3555629451283578E-3</v>
      </c>
      <c r="R460" s="6">
        <f t="shared" ref="R460:R523" si="30">SUMPRODUCT($M$9:$Q$9,M460:Q460)</f>
        <v>52968.066648293352</v>
      </c>
      <c r="S460" s="6">
        <f t="shared" ref="S460:S523" si="31">P460*$P$9+Q460*$Q$9</f>
        <v>30708.638694093956</v>
      </c>
      <c r="T460" s="6">
        <f t="shared" ref="T460:T523" si="32">-S460</f>
        <v>-30708.638694093956</v>
      </c>
      <c r="V460" s="23">
        <f t="array" aca="1" ref="V460:Z460" ca="1">MMULT(H460:L460,TRANSPOSE(racar))</f>
        <v>-8.7046850263165897E-3</v>
      </c>
      <c r="W460" s="23">
        <f ca="1"/>
        <v>-1.0782864919141027E-2</v>
      </c>
      <c r="X460" s="23">
        <f ca="1"/>
        <v>-3.4606377437728787E-3</v>
      </c>
      <c r="Y460" s="23">
        <f ca="1"/>
        <v>8.0123687900429709E-3</v>
      </c>
      <c r="Z460" s="23">
        <f ca="1"/>
        <v>7.441093249109295E-4</v>
      </c>
      <c r="AA460" s="6">
        <f t="array" aca="1" ref="AA460" ca="1">SUMPRODUCT($V$9:$Z$9,V460:Z460)</f>
        <v>39009.371491292128</v>
      </c>
      <c r="AB460" s="6">
        <f t="shared" ref="AB460:AB523" ca="1" si="33">Y460*$Y$9+Z460*$Z$9</f>
        <v>32519.264235906918</v>
      </c>
    </row>
    <row r="461" spans="1:28" ht="13.8">
      <c r="A461" s="4">
        <v>451</v>
      </c>
      <c r="B461" s="120">
        <v>0.42935528120713307</v>
      </c>
      <c r="C461" s="120">
        <v>0.2288</v>
      </c>
      <c r="D461" s="120">
        <v>0.45522698875468554</v>
      </c>
      <c r="E461" s="120">
        <v>6.8369646882043583E-2</v>
      </c>
      <c r="F461" s="120">
        <v>0.7405553026854802</v>
      </c>
      <c r="H461" s="142">
        <v>-0.17801580624839308</v>
      </c>
      <c r="I461" s="142">
        <v>-0.74280458364529756</v>
      </c>
      <c r="J461" s="142">
        <v>-0.11246593596922456</v>
      </c>
      <c r="K461" s="142">
        <v>-1.4880439868100805</v>
      </c>
      <c r="L461" s="142">
        <v>0.64505831712387007</v>
      </c>
      <c r="M461" s="141">
        <f t="array" ref="M461:Q461">MMULT(H461:L461,TRANSPOSE(chol))</f>
        <v>-1.0489024670499579E-3</v>
      </c>
      <c r="N461" s="141">
        <v>-4.6722503183447414E-3</v>
      </c>
      <c r="O461" s="141">
        <v>-1.204646438439817E-3</v>
      </c>
      <c r="P461" s="141">
        <v>-8.7549827117832813E-3</v>
      </c>
      <c r="Q461" s="141">
        <v>-1.0726727668370246E-3</v>
      </c>
      <c r="R461" s="6">
        <f t="shared" si="30"/>
        <v>-18090.584817815434</v>
      </c>
      <c r="S461" s="6">
        <f t="shared" si="31"/>
        <v>-34095.380033537651</v>
      </c>
      <c r="T461" s="6">
        <f t="shared" si="32"/>
        <v>34095.380033537651</v>
      </c>
      <c r="V461" s="23">
        <f t="array" aca="1" ref="V461:Z461" ca="1">MMULT(H461:L461,TRANSPOSE(racar))</f>
        <v>-1.2665157349358185E-3</v>
      </c>
      <c r="W461" s="23">
        <f ca="1"/>
        <v>-5.1696603997364692E-3</v>
      </c>
      <c r="X461" s="23">
        <f ca="1"/>
        <v>-1.1534466415025811E-3</v>
      </c>
      <c r="Y461" s="23">
        <f ca="1"/>
        <v>-7.5194232907470114E-3</v>
      </c>
      <c r="Z461" s="23">
        <f ca="1"/>
        <v>1.2499031465210281E-3</v>
      </c>
      <c r="AA461" s="6">
        <f t="array" aca="1" ref="AA461" ca="1">SUMPRODUCT($V$9:$Z$9,V461:Z461)</f>
        <v>-23657.475781710069</v>
      </c>
      <c r="AB461" s="6">
        <f t="shared" ca="1" si="33"/>
        <v>-41309.649986947283</v>
      </c>
    </row>
    <row r="462" spans="1:28" ht="13.8">
      <c r="A462" s="4">
        <v>452</v>
      </c>
      <c r="B462" s="120">
        <v>0.76268861454046633</v>
      </c>
      <c r="C462" s="120">
        <v>0.42880000000000007</v>
      </c>
      <c r="D462" s="120">
        <v>0.59808413161182838</v>
      </c>
      <c r="E462" s="120">
        <v>0.15927873779113449</v>
      </c>
      <c r="F462" s="120">
        <v>0.81747837960855718</v>
      </c>
      <c r="H462" s="142">
        <v>0.71497778412366597</v>
      </c>
      <c r="I462" s="142">
        <v>-0.17943009809868546</v>
      </c>
      <c r="J462" s="142">
        <v>0.24839120631341902</v>
      </c>
      <c r="K462" s="142">
        <v>-0.99742661984338032</v>
      </c>
      <c r="L462" s="142">
        <v>0.90579712924690647</v>
      </c>
      <c r="M462" s="141">
        <f t="array" ref="M462:Q462">MMULT(H462:L462,TRANSPOSE(chol))</f>
        <v>4.2127829963975183E-3</v>
      </c>
      <c r="N462" s="141">
        <v>6.5215498091201682E-4</v>
      </c>
      <c r="O462" s="141">
        <v>2.4925667032969444E-3</v>
      </c>
      <c r="P462" s="141">
        <v>-4.5473792997238506E-3</v>
      </c>
      <c r="Q462" s="141">
        <v>5.0465303148305492E-3</v>
      </c>
      <c r="R462" s="6">
        <f t="shared" si="30"/>
        <v>-26771.299584488603</v>
      </c>
      <c r="S462" s="6">
        <f t="shared" si="31"/>
        <v>-48747.548028298908</v>
      </c>
      <c r="T462" s="6">
        <f t="shared" si="32"/>
        <v>48747.548028298908</v>
      </c>
      <c r="V462" s="23">
        <f t="array" aca="1" ref="V462:Z462" ca="1">MMULT(H462:L462,TRANSPOSE(racar))</f>
        <v>4.9704171070313781E-3</v>
      </c>
      <c r="W462" s="23">
        <f ca="1"/>
        <v>-9.8409723622021393E-5</v>
      </c>
      <c r="X462" s="23">
        <f ca="1"/>
        <v>2.1878817647948906E-3</v>
      </c>
      <c r="Y462" s="23">
        <f ca="1"/>
        <v>-3.9636714157768567E-3</v>
      </c>
      <c r="Z462" s="23">
        <f ca="1"/>
        <v>5.4684142038975928E-3</v>
      </c>
      <c r="AA462" s="6">
        <f t="array" aca="1" ref="AA462" ca="1">SUMPRODUCT($V$9:$Z$9,V462:Z462)</f>
        <v>-19886.440055911433</v>
      </c>
      <c r="AB462" s="6">
        <f t="shared" ca="1" si="33"/>
        <v>-48415.007388409751</v>
      </c>
    </row>
    <row r="463" spans="1:28" ht="13.8">
      <c r="A463" s="4">
        <v>453</v>
      </c>
      <c r="B463" s="120">
        <v>0.20713305898491083</v>
      </c>
      <c r="C463" s="120">
        <v>0.62880000000000014</v>
      </c>
      <c r="D463" s="120">
        <v>0.74094127446897118</v>
      </c>
      <c r="E463" s="120">
        <v>0.25018782870022538</v>
      </c>
      <c r="F463" s="120">
        <v>0.89440145653163416</v>
      </c>
      <c r="H463" s="142">
        <v>-0.81640923242884011</v>
      </c>
      <c r="I463" s="142">
        <v>0.32867678922636817</v>
      </c>
      <c r="J463" s="142">
        <v>0.64625001873138288</v>
      </c>
      <c r="K463" s="142">
        <v>-0.67389879637427874</v>
      </c>
      <c r="L463" s="142">
        <v>1.250280533471839</v>
      </c>
      <c r="M463" s="141">
        <f t="array" ref="M463:Q463">MMULT(H463:L463,TRANSPOSE(chol))</f>
        <v>-4.8104360846592123E-3</v>
      </c>
      <c r="N463" s="141">
        <v>-3.5722467662765035E-5</v>
      </c>
      <c r="O463" s="141">
        <v>3.1626213300457802E-3</v>
      </c>
      <c r="P463" s="141">
        <v>-3.0863157264049423E-3</v>
      </c>
      <c r="Q463" s="141">
        <v>4.1387838946994994E-3</v>
      </c>
      <c r="R463" s="6">
        <f t="shared" si="30"/>
        <v>-51350.284321946383</v>
      </c>
      <c r="S463" s="6">
        <f t="shared" si="31"/>
        <v>-37038.139513545706</v>
      </c>
      <c r="T463" s="6">
        <f t="shared" si="32"/>
        <v>37038.139513545706</v>
      </c>
      <c r="V463" s="23">
        <f t="array" aca="1" ref="V463:Z463" ca="1">MMULT(H463:L463,TRANSPOSE(racar))</f>
        <v>-2.3730679807973595E-3</v>
      </c>
      <c r="W463" s="23">
        <f ca="1"/>
        <v>2.0613642138912831E-3</v>
      </c>
      <c r="X463" s="23">
        <f ca="1"/>
        <v>4.4119059707781912E-3</v>
      </c>
      <c r="Y463" s="23">
        <f ca="1"/>
        <v>-1.6302565651368569E-3</v>
      </c>
      <c r="Z463" s="23">
        <f ca="1"/>
        <v>6.8188184499655222E-3</v>
      </c>
      <c r="AA463" s="6">
        <f t="array" aca="1" ref="AA463" ca="1">SUMPRODUCT($V$9:$Z$9,V463:Z463)</f>
        <v>-56005.461197899727</v>
      </c>
      <c r="AB463" s="6">
        <f t="shared" ca="1" si="33"/>
        <v>-45223.98586839487</v>
      </c>
    </row>
    <row r="464" spans="1:28" ht="13.8">
      <c r="A464" s="4">
        <v>454</v>
      </c>
      <c r="B464" s="120">
        <v>0.540466392318244</v>
      </c>
      <c r="C464" s="120">
        <v>0.82880000000000009</v>
      </c>
      <c r="D464" s="120">
        <v>0.88379841732611408</v>
      </c>
      <c r="E464" s="120">
        <v>0.34109691960931626</v>
      </c>
      <c r="F464" s="120">
        <v>0.97132453345471104</v>
      </c>
      <c r="H464" s="142">
        <v>0.10160877335748407</v>
      </c>
      <c r="I464" s="142">
        <v>0.94943385205740105</v>
      </c>
      <c r="J464" s="142">
        <v>1.194191249256719</v>
      </c>
      <c r="K464" s="142">
        <v>-0.40947127993211663</v>
      </c>
      <c r="L464" s="142">
        <v>1.9006266437702355</v>
      </c>
      <c r="M464" s="141">
        <f t="array" ref="M464:Q464">MMULT(H464:L464,TRANSPOSE(chol))</f>
        <v>5.986979206771822E-4</v>
      </c>
      <c r="N464" s="141">
        <v>5.6761031829014198E-3</v>
      </c>
      <c r="O464" s="141">
        <v>8.1129529205417814E-3</v>
      </c>
      <c r="P464" s="141">
        <v>2.1422886515505384E-4</v>
      </c>
      <c r="Q464" s="141">
        <v>1.2255698260766616E-2</v>
      </c>
      <c r="R464" s="6">
        <f t="shared" si="30"/>
        <v>-73534.514805290542</v>
      </c>
      <c r="S464" s="6">
        <f t="shared" si="31"/>
        <v>-66903.444212868257</v>
      </c>
      <c r="T464" s="6">
        <f t="shared" si="32"/>
        <v>66903.444212868257</v>
      </c>
      <c r="V464" s="23">
        <f t="array" aca="1" ref="V464:Z464" ca="1">MMULT(H464:L464,TRANSPOSE(racar))</f>
        <v>4.6363807840044784E-3</v>
      </c>
      <c r="W464" s="23">
        <f ca="1"/>
        <v>7.783363927782499E-3</v>
      </c>
      <c r="X464" s="23">
        <f ca="1"/>
        <v>9.17086044654262E-3</v>
      </c>
      <c r="Y464" s="23">
        <f ca="1"/>
        <v>1.3428070858403206E-3</v>
      </c>
      <c r="Z464" s="23">
        <f ca="1"/>
        <v>1.3450945699759133E-2</v>
      </c>
      <c r="AA464" s="6">
        <f t="array" aca="1" ref="AA464" ca="1">SUMPRODUCT($V$9:$Z$9,V464:Z464)</f>
        <v>-64633.644627922578</v>
      </c>
      <c r="AB464" s="6">
        <f t="shared" ca="1" si="33"/>
        <v>-68362.779875897453</v>
      </c>
    </row>
    <row r="465" spans="1:28" ht="13.8">
      <c r="A465" s="4">
        <v>455</v>
      </c>
      <c r="B465" s="120">
        <v>0.87379972565157726</v>
      </c>
      <c r="C465" s="120">
        <v>6.88E-2</v>
      </c>
      <c r="D465" s="120">
        <v>4.7063723448563098E-2</v>
      </c>
      <c r="E465" s="120">
        <v>0.4320060105184072</v>
      </c>
      <c r="F465" s="120">
        <v>5.4164770141101513E-2</v>
      </c>
      <c r="H465" s="142">
        <v>1.1445380948488715</v>
      </c>
      <c r="I465" s="142">
        <v>-1.4847879686497152</v>
      </c>
      <c r="J465" s="142">
        <v>-1.674016040622692</v>
      </c>
      <c r="K465" s="142">
        <v>-0.17126929717895317</v>
      </c>
      <c r="L465" s="142">
        <v>-1.6057468620559785</v>
      </c>
      <c r="M465" s="141">
        <f t="array" ref="M465:Q465">MMULT(H465:L465,TRANSPOSE(chol))</f>
        <v>6.7438327900193233E-3</v>
      </c>
      <c r="N465" s="141">
        <v>-5.8144045852964975E-3</v>
      </c>
      <c r="O465" s="141">
        <v>-9.7000009929600166E-3</v>
      </c>
      <c r="P465" s="141">
        <v>-3.2631370401691542E-3</v>
      </c>
      <c r="Q465" s="141">
        <v>-9.3266502407092916E-3</v>
      </c>
      <c r="R465" s="6">
        <f t="shared" si="30"/>
        <v>73945.004036170954</v>
      </c>
      <c r="S465" s="6">
        <f t="shared" si="31"/>
        <v>36736.979839645923</v>
      </c>
      <c r="T465" s="6">
        <f t="shared" si="32"/>
        <v>-36736.979839645923</v>
      </c>
      <c r="V465" s="23">
        <f t="array" aca="1" ref="V465:Z465" ca="1">MMULT(H465:L465,TRANSPOSE(racar))</f>
        <v>1.8200234947273425E-3</v>
      </c>
      <c r="W465" s="23">
        <f ca="1"/>
        <v>-9.9524243042042534E-3</v>
      </c>
      <c r="X465" s="23">
        <f ca="1"/>
        <v>-1.1765679334728758E-2</v>
      </c>
      <c r="Y465" s="23">
        <f ca="1"/>
        <v>-4.3536411510080412E-3</v>
      </c>
      <c r="Z465" s="23">
        <f ca="1"/>
        <v>-1.1522028930982885E-2</v>
      </c>
      <c r="AA465" s="6">
        <f t="array" aca="1" ref="AA465" ca="1">SUMPRODUCT($V$9:$Z$9,V465:Z465)</f>
        <v>74582.686782558158</v>
      </c>
      <c r="AB465" s="6">
        <f t="shared" ca="1" si="33"/>
        <v>43910.059232812346</v>
      </c>
    </row>
    <row r="466" spans="1:28" ht="13.8">
      <c r="A466" s="4">
        <v>456</v>
      </c>
      <c r="B466" s="120">
        <v>0.31824417009602196</v>
      </c>
      <c r="C466" s="120">
        <v>0.26880000000000004</v>
      </c>
      <c r="D466" s="120">
        <v>0.18992086630570593</v>
      </c>
      <c r="E466" s="120">
        <v>0.5229151014274982</v>
      </c>
      <c r="F466" s="120">
        <v>0.13108784706417842</v>
      </c>
      <c r="H466" s="142">
        <v>-0.472614353517813</v>
      </c>
      <c r="I466" s="142">
        <v>-0.61644630521635246</v>
      </c>
      <c r="J466" s="142">
        <v>-0.87818794558152447</v>
      </c>
      <c r="K466" s="142">
        <v>5.7471262899417314E-2</v>
      </c>
      <c r="L466" s="142">
        <v>-1.1212635544142389</v>
      </c>
      <c r="M466" s="141">
        <f t="array" ref="M466:Q466">MMULT(H466:L466,TRANSPOSE(chol))</f>
        <v>-2.7847322763931807E-3</v>
      </c>
      <c r="N466" s="141">
        <v>-4.6407201740901842E-3</v>
      </c>
      <c r="O466" s="141">
        <v>-6.4720364610552595E-3</v>
      </c>
      <c r="P466" s="141">
        <v>-1.5468651317096008E-3</v>
      </c>
      <c r="Q466" s="141">
        <v>-9.0198488794696711E-3</v>
      </c>
      <c r="R466" s="6">
        <f t="shared" si="30"/>
        <v>38166.982026725134</v>
      </c>
      <c r="S466" s="6">
        <f t="shared" si="31"/>
        <v>42886.202142084767</v>
      </c>
      <c r="T466" s="6">
        <f t="shared" si="32"/>
        <v>-42886.202142084767</v>
      </c>
      <c r="V466" s="23">
        <f t="array" aca="1" ref="V466:Z466" ca="1">MMULT(H466:L466,TRANSPOSE(racar))</f>
        <v>-5.2419106181680998E-3</v>
      </c>
      <c r="W466" s="23">
        <f ca="1"/>
        <v>-5.5602194107913809E-3</v>
      </c>
      <c r="X466" s="23">
        <f ca="1"/>
        <v>-6.8481213006151417E-3</v>
      </c>
      <c r="Y466" s="23">
        <f ca="1"/>
        <v>-1.913366640617908E-3</v>
      </c>
      <c r="Z466" s="23">
        <f ca="1"/>
        <v>-8.8611222375657283E-3</v>
      </c>
      <c r="AA466" s="6">
        <f t="array" aca="1" ref="AA466" ca="1">SUMPRODUCT($V$9:$Z$9,V466:Z466)</f>
        <v>28106.937148685545</v>
      </c>
      <c r="AB466" s="6">
        <f t="shared" ca="1" si="33"/>
        <v>40331.007849901725</v>
      </c>
    </row>
    <row r="467" spans="1:28" ht="13.8">
      <c r="A467" s="4">
        <v>457</v>
      </c>
      <c r="B467" s="120">
        <v>0.65157750342935516</v>
      </c>
      <c r="C467" s="120">
        <v>0.46880000000000005</v>
      </c>
      <c r="D467" s="120">
        <v>0.33277800916284878</v>
      </c>
      <c r="E467" s="120">
        <v>0.61382419233658903</v>
      </c>
      <c r="F467" s="120">
        <v>0.20801092398725535</v>
      </c>
      <c r="H467" s="142">
        <v>0.38958290770575715</v>
      </c>
      <c r="I467" s="142">
        <v>-7.8286696045325996E-2</v>
      </c>
      <c r="J467" s="142">
        <v>-0.43225509761887293</v>
      </c>
      <c r="K467" s="142">
        <v>0.28930025744075555</v>
      </c>
      <c r="L467" s="142">
        <v>-0.81334227054561181</v>
      </c>
      <c r="M467" s="141">
        <f t="array" ref="M467:Q467">MMULT(H467:L467,TRANSPOSE(chol))</f>
        <v>2.2954954485495493E-3</v>
      </c>
      <c r="N467" s="141">
        <v>4.6692812377281147E-4</v>
      </c>
      <c r="O467" s="141">
        <v>-2.2783357530638654E-3</v>
      </c>
      <c r="P467" s="141">
        <v>1.3608962019382516E-3</v>
      </c>
      <c r="Q467" s="141">
        <v>-3.1899672312924107E-3</v>
      </c>
      <c r="R467" s="6">
        <f t="shared" si="30"/>
        <v>26599.761603794439</v>
      </c>
      <c r="S467" s="6">
        <f t="shared" si="31"/>
        <v>23892.338878064555</v>
      </c>
      <c r="T467" s="6">
        <f t="shared" si="32"/>
        <v>-23892.338878064555</v>
      </c>
      <c r="V467" s="23">
        <f t="array" aca="1" ref="V467:Z467" ca="1">MMULT(H467:L467,TRANSPOSE(racar))</f>
        <v>8.5752965906941894E-4</v>
      </c>
      <c r="W467" s="23">
        <f ca="1"/>
        <v>-8.1113354401317708E-4</v>
      </c>
      <c r="X467" s="23">
        <f ca="1"/>
        <v>-3.0419020761727755E-3</v>
      </c>
      <c r="Y467" s="23">
        <f ca="1"/>
        <v>3.8424555368755302E-4</v>
      </c>
      <c r="Z467" s="23">
        <f ca="1"/>
        <v>-4.6542771347221233E-3</v>
      </c>
      <c r="AA467" s="6">
        <f t="array" aca="1" ref="AA467" ca="1">SUMPRODUCT($V$9:$Z$9,V467:Z467)</f>
        <v>28304.913128201111</v>
      </c>
      <c r="AB467" s="6">
        <f t="shared" ca="1" si="33"/>
        <v>27536.754882806272</v>
      </c>
    </row>
    <row r="468" spans="1:28" ht="13.8">
      <c r="A468" s="4">
        <v>458</v>
      </c>
      <c r="B468" s="120">
        <v>0.98491083676268842</v>
      </c>
      <c r="C468" s="120">
        <v>0.66880000000000017</v>
      </c>
      <c r="D468" s="120">
        <v>0.47563515201999162</v>
      </c>
      <c r="E468" s="120">
        <v>0.70473328324567996</v>
      </c>
      <c r="F468" s="120">
        <v>0.28493400091033227</v>
      </c>
      <c r="H468" s="142">
        <v>2.167741940884504</v>
      </c>
      <c r="I468" s="142">
        <v>0.4366020164809099</v>
      </c>
      <c r="J468" s="142">
        <v>-6.1111633796091844E-2</v>
      </c>
      <c r="K468" s="142">
        <v>0.53806317656253788</v>
      </c>
      <c r="L468" s="142">
        <v>-0.56824590962737631</v>
      </c>
      <c r="M468" s="141">
        <f t="array" ref="M468:Q468">MMULT(H468:L468,TRANSPOSE(chol))</f>
        <v>1.2772741464029097E-2</v>
      </c>
      <c r="N468" s="141">
        <v>7.5932373839960321E-3</v>
      </c>
      <c r="O468" s="141">
        <v>2.6542512589937174E-3</v>
      </c>
      <c r="P468" s="141">
        <v>4.9723481662549097E-3</v>
      </c>
      <c r="Q468" s="141">
        <v>4.9204439919024925E-3</v>
      </c>
      <c r="R468" s="6">
        <f t="shared" si="30"/>
        <v>21899.074781181418</v>
      </c>
      <c r="S468" s="6">
        <f t="shared" si="31"/>
        <v>-4515.1563958655133</v>
      </c>
      <c r="T468" s="6">
        <f t="shared" si="32"/>
        <v>4515.1563958655133</v>
      </c>
      <c r="V468" s="23">
        <f t="array" aca="1" ref="V468:Z468" ca="1">MMULT(H468:L468,TRANSPOSE(racar))</f>
        <v>1.1958889859149779E-2</v>
      </c>
      <c r="W468" s="23">
        <f ca="1"/>
        <v>4.6869905195239788E-3</v>
      </c>
      <c r="X468" s="23">
        <f ca="1"/>
        <v>7.420862766441338E-4</v>
      </c>
      <c r="Y468" s="23">
        <f ca="1"/>
        <v>2.813937597176529E-3</v>
      </c>
      <c r="Z468" s="23">
        <f ca="1"/>
        <v>2.9898111369204084E-4</v>
      </c>
      <c r="AA468" s="6">
        <f t="array" aca="1" ref="AA468" ca="1">SUMPRODUCT($V$9:$Z$9,V468:Z468)</f>
        <v>44059.14302700563</v>
      </c>
      <c r="AB468" s="6">
        <f t="shared" ca="1" si="33"/>
        <v>11212.197454708225</v>
      </c>
    </row>
    <row r="469" spans="1:28" ht="13.8">
      <c r="A469" s="4">
        <v>459</v>
      </c>
      <c r="B469" s="120">
        <v>3.4293552812071325E-2</v>
      </c>
      <c r="C469" s="120">
        <v>0.86880000000000013</v>
      </c>
      <c r="D469" s="120">
        <v>0.61849229487713453</v>
      </c>
      <c r="E469" s="120">
        <v>0.7956423741547709</v>
      </c>
      <c r="F469" s="120">
        <v>0.3618570778334092</v>
      </c>
      <c r="H469" s="142">
        <v>-1.8211299495844919</v>
      </c>
      <c r="I469" s="142">
        <v>1.1207365955165349</v>
      </c>
      <c r="J469" s="142">
        <v>0.30152339858416061</v>
      </c>
      <c r="K469" s="142">
        <v>0.82615662154558001</v>
      </c>
      <c r="L469" s="142">
        <v>-0.35349929704870986</v>
      </c>
      <c r="M469" s="141">
        <f t="array" ref="M469:Q469">MMULT(H469:L469,TRANSPOSE(chol))</f>
        <v>-1.0730438702012632E-2</v>
      </c>
      <c r="N469" s="141">
        <v>2.1399260180318081E-3</v>
      </c>
      <c r="O469" s="141">
        <v>-1.3461500706986817E-4</v>
      </c>
      <c r="P469" s="141">
        <v>4.6321848437518029E-3</v>
      </c>
      <c r="Q469" s="141">
        <v>-3.7225098157620011E-3</v>
      </c>
      <c r="R469" s="6">
        <f t="shared" si="30"/>
        <v>-18583.868925967152</v>
      </c>
      <c r="S469" s="6">
        <f t="shared" si="31"/>
        <v>41801.74579122899</v>
      </c>
      <c r="T469" s="6">
        <f t="shared" si="32"/>
        <v>-41801.74579122899</v>
      </c>
      <c r="V469" s="23">
        <f t="array" aca="1" ref="V469:Z469" ca="1">MMULT(H469:L469,TRANSPOSE(racar))</f>
        <v>-9.2033714825839139E-3</v>
      </c>
      <c r="W469" s="23">
        <f ca="1"/>
        <v>5.1340695730788671E-3</v>
      </c>
      <c r="X469" s="23">
        <f ca="1"/>
        <v>1.3335380079020978E-3</v>
      </c>
      <c r="Y469" s="23">
        <f ca="1"/>
        <v>4.5087526474222386E-3</v>
      </c>
      <c r="Z469" s="23">
        <f ca="1"/>
        <v>-2.2551845562288628E-3</v>
      </c>
      <c r="AA469" s="6">
        <f t="array" aca="1" ref="AA469" ca="1">SUMPRODUCT($V$9:$Z$9,V469:Z469)</f>
        <v>-31945.821628305428</v>
      </c>
      <c r="AB469" s="6">
        <f t="shared" ca="1" si="33"/>
        <v>33109.91473070591</v>
      </c>
    </row>
    <row r="470" spans="1:28" ht="13.8">
      <c r="A470" s="4">
        <v>460</v>
      </c>
      <c r="B470" s="120">
        <v>0.36762688614540467</v>
      </c>
      <c r="C470" s="120">
        <v>0.10880000000000001</v>
      </c>
      <c r="D470" s="120">
        <v>0.76134943773427732</v>
      </c>
      <c r="E470" s="120">
        <v>0.88655146506386184</v>
      </c>
      <c r="F470" s="120">
        <v>0.43878015475648613</v>
      </c>
      <c r="H470" s="142">
        <v>-0.33814519683907646</v>
      </c>
      <c r="I470" s="142">
        <v>-1.2329350428482888</v>
      </c>
      <c r="J470" s="142">
        <v>0.71065004243496288</v>
      </c>
      <c r="K470" s="142">
        <v>1.2083905581624845</v>
      </c>
      <c r="L470" s="142">
        <v>-0.15406268563035683</v>
      </c>
      <c r="M470" s="141">
        <f t="array" ref="M470:Q470">MMULT(H470:L470,TRANSPOSE(chol))</f>
        <v>-1.9924148234943748E-3</v>
      </c>
      <c r="N470" s="141">
        <v>-7.8554197284466561E-3</v>
      </c>
      <c r="O470" s="141">
        <v>3.7024704116805974E-3</v>
      </c>
      <c r="P470" s="141">
        <v>4.2621686836154232E-3</v>
      </c>
      <c r="Q470" s="141">
        <v>-8.4346652809861385E-4</v>
      </c>
      <c r="R470" s="6">
        <f t="shared" si="30"/>
        <v>63727.195360400685</v>
      </c>
      <c r="S470" s="6">
        <f t="shared" si="31"/>
        <v>24162.909822759138</v>
      </c>
      <c r="T470" s="6">
        <f t="shared" si="32"/>
        <v>-24162.909822759138</v>
      </c>
      <c r="V470" s="23">
        <f t="array" aca="1" ref="V470:Z470" ca="1">MMULT(H470:L470,TRANSPOSE(racar))</f>
        <v>-2.7866440068404774E-3</v>
      </c>
      <c r="W470" s="23">
        <f ca="1"/>
        <v>-6.6479383895631855E-3</v>
      </c>
      <c r="X470" s="23">
        <f ca="1"/>
        <v>4.4257765327648914E-3</v>
      </c>
      <c r="Y470" s="23">
        <f ca="1"/>
        <v>5.1500222053215729E-3</v>
      </c>
      <c r="Z470" s="23">
        <f ca="1"/>
        <v>-8.8289053254163026E-4</v>
      </c>
      <c r="AA470" s="6">
        <f t="array" aca="1" ref="AA470" ca="1">SUMPRODUCT($V$9:$Z$9,V470:Z470)</f>
        <v>59969.790649421251</v>
      </c>
      <c r="AB470" s="6">
        <f t="shared" ca="1" si="33"/>
        <v>28441.457498744974</v>
      </c>
    </row>
    <row r="471" spans="1:28" ht="13.8">
      <c r="A471" s="4">
        <v>461</v>
      </c>
      <c r="B471" s="120">
        <v>0.70096021947873788</v>
      </c>
      <c r="C471" s="120">
        <v>0.30880000000000007</v>
      </c>
      <c r="D471" s="120">
        <v>0.90420658059142023</v>
      </c>
      <c r="E471" s="120">
        <v>0.97746055597295278</v>
      </c>
      <c r="F471" s="120">
        <v>0.51570323167956311</v>
      </c>
      <c r="H471" s="142">
        <v>0.52716420870139746</v>
      </c>
      <c r="I471" s="142">
        <v>-0.49925464856965457</v>
      </c>
      <c r="J471" s="142">
        <v>1.3058991996371991</v>
      </c>
      <c r="K471" s="142">
        <v>2.0039175985040609</v>
      </c>
      <c r="L471" s="142">
        <v>3.9372334538521458E-2</v>
      </c>
      <c r="M471" s="141">
        <f t="array" ref="M471:Q471">MMULT(H471:L471,TRANSPOSE(chol))</f>
        <v>3.106150238568077E-3</v>
      </c>
      <c r="N471" s="141">
        <v>-1.6207166546672656E-3</v>
      </c>
      <c r="O471" s="141">
        <v>8.9230098461509852E-3</v>
      </c>
      <c r="P471" s="141">
        <v>1.036721698816793E-2</v>
      </c>
      <c r="Q471" s="141">
        <v>5.8636557923443808E-3</v>
      </c>
      <c r="R471" s="6">
        <f t="shared" si="30"/>
        <v>58747.001692064543</v>
      </c>
      <c r="S471" s="6">
        <f t="shared" si="31"/>
        <v>14931.38930333206</v>
      </c>
      <c r="T471" s="6">
        <f t="shared" si="32"/>
        <v>-14931.38930333206</v>
      </c>
      <c r="V471" s="23">
        <f t="array" aca="1" ref="V471:Z471" ca="1">MMULT(H471:L471,TRANSPOSE(racar))</f>
        <v>3.5695776101645361E-3</v>
      </c>
      <c r="W471" s="23">
        <f ca="1"/>
        <v>-3.4889799790049951E-4</v>
      </c>
      <c r="X471" s="23">
        <f ca="1"/>
        <v>9.3878177032258505E-3</v>
      </c>
      <c r="Y471" s="23">
        <f ca="1"/>
        <v>1.0401774856098533E-2</v>
      </c>
      <c r="Z471" s="23">
        <f ca="1"/>
        <v>3.5629701864894813E-3</v>
      </c>
      <c r="AA471" s="6">
        <f t="array" aca="1" ref="AA471" ca="1">SUMPRODUCT($V$9:$Z$9,V471:Z471)</f>
        <v>68435.141509478592</v>
      </c>
      <c r="AB471" s="6">
        <f t="shared" ca="1" si="33"/>
        <v>27832.697104443134</v>
      </c>
    </row>
    <row r="472" spans="1:28" ht="13.8">
      <c r="A472" s="4">
        <v>462</v>
      </c>
      <c r="B472" s="120">
        <v>0.14540466392318244</v>
      </c>
      <c r="C472" s="120">
        <v>0.50880000000000003</v>
      </c>
      <c r="D472" s="120">
        <v>6.7471886713869222E-2</v>
      </c>
      <c r="E472" s="120">
        <v>7.6634109691960939E-2</v>
      </c>
      <c r="F472" s="120">
        <v>0.5926263086026401</v>
      </c>
      <c r="H472" s="142">
        <v>-1.056347837836926</v>
      </c>
      <c r="I472" s="142">
        <v>2.2060117941150099E-2</v>
      </c>
      <c r="J472" s="142">
        <v>-1.4948876212840752</v>
      </c>
      <c r="K472" s="142">
        <v>-1.4280821334773981</v>
      </c>
      <c r="L472" s="142">
        <v>0.23430605853530861</v>
      </c>
      <c r="M472" s="141">
        <f t="array" ref="M472:Q472">MMULT(H472:L472,TRANSPOSE(chol))</f>
        <v>-6.2241992805065439E-3</v>
      </c>
      <c r="N472" s="141">
        <v>-2.3554138404005024E-3</v>
      </c>
      <c r="O472" s="141">
        <v>-1.1001618809493173E-2</v>
      </c>
      <c r="P472" s="141">
        <v>-8.7570963571523917E-3</v>
      </c>
      <c r="Q472" s="141">
        <v>-5.7463182865525562E-3</v>
      </c>
      <c r="R472" s="6">
        <f t="shared" si="30"/>
        <v>-51139.991777337418</v>
      </c>
      <c r="S472" s="6">
        <f t="shared" si="31"/>
        <v>-8218.1782660503777</v>
      </c>
      <c r="T472" s="6">
        <f t="shared" si="32"/>
        <v>8218.1782660503777</v>
      </c>
      <c r="V472" s="23">
        <f t="array" aca="1" ref="V472:Z472" ca="1">MMULT(H472:L472,TRANSPOSE(racar))</f>
        <v>-6.6868121775803986E-3</v>
      </c>
      <c r="W472" s="23">
        <f ca="1"/>
        <v>-2.3226451862171896E-3</v>
      </c>
      <c r="X472" s="23">
        <f ca="1"/>
        <v>-1.0648585236185863E-2</v>
      </c>
      <c r="Y472" s="23">
        <f ca="1"/>
        <v>-7.7158232818795025E-3</v>
      </c>
      <c r="Z472" s="23">
        <f ca="1"/>
        <v>-2.5042579410926588E-3</v>
      </c>
      <c r="AA472" s="6">
        <f t="array" aca="1" ref="AA472" ca="1">SUMPRODUCT($V$9:$Z$9,V472:Z472)</f>
        <v>-65778.699918244383</v>
      </c>
      <c r="AB472" s="6">
        <f t="shared" ca="1" si="33"/>
        <v>-21413.860515339729</v>
      </c>
    </row>
    <row r="473" spans="1:28" ht="13.8">
      <c r="A473" s="4">
        <v>463</v>
      </c>
      <c r="B473" s="120">
        <v>0.47873799725651578</v>
      </c>
      <c r="C473" s="120">
        <v>0.7088000000000001</v>
      </c>
      <c r="D473" s="120">
        <v>0.21032902957101204</v>
      </c>
      <c r="E473" s="120">
        <v>0.16754320060105185</v>
      </c>
      <c r="F473" s="120">
        <v>0.66954938552571697</v>
      </c>
      <c r="H473" s="142">
        <v>-5.3321193168734522E-2</v>
      </c>
      <c r="I473" s="142">
        <v>0.54988245332863595</v>
      </c>
      <c r="J473" s="142">
        <v>-0.80528010611081913</v>
      </c>
      <c r="K473" s="142">
        <v>-0.963919271385277</v>
      </c>
      <c r="L473" s="142">
        <v>0.43866922558414684</v>
      </c>
      <c r="M473" s="141">
        <f t="array" ref="M473:Q473">MMULT(H473:L473,TRANSPOSE(chol))</f>
        <v>-3.1417845549452646E-4</v>
      </c>
      <c r="N473" s="141">
        <v>3.023893411997036E-3</v>
      </c>
      <c r="O473" s="141">
        <v>-5.0588089678475596E-3</v>
      </c>
      <c r="P473" s="141">
        <v>-4.458516582303073E-3</v>
      </c>
      <c r="Q473" s="141">
        <v>5.6406895943871167E-4</v>
      </c>
      <c r="R473" s="6">
        <f t="shared" si="30"/>
        <v>-52395.6495114481</v>
      </c>
      <c r="S473" s="6">
        <f t="shared" si="31"/>
        <v>-23513.25897887873</v>
      </c>
      <c r="T473" s="6">
        <f t="shared" si="32"/>
        <v>23513.25897887873</v>
      </c>
      <c r="V473" s="23">
        <f t="array" aca="1" ref="V473:Z473" ca="1">MMULT(H473:L473,TRANSPOSE(racar))</f>
        <v>2.3380892585142684E-4</v>
      </c>
      <c r="W473" s="23">
        <f ca="1"/>
        <v>2.6613839331791973E-3</v>
      </c>
      <c r="X473" s="23">
        <f ca="1"/>
        <v>-5.1688447918342853E-3</v>
      </c>
      <c r="Y473" s="23">
        <f ca="1"/>
        <v>-4.249193545550106E-3</v>
      </c>
      <c r="Z473" s="23">
        <f ca="1"/>
        <v>1.6499117281055116E-3</v>
      </c>
      <c r="AA473" s="6">
        <f t="array" aca="1" ref="AA473" ca="1">SUMPRODUCT($V$9:$Z$9,V473:Z473)</f>
        <v>-53364.364302206057</v>
      </c>
      <c r="AB473" s="6">
        <f t="shared" ca="1" si="33"/>
        <v>-28570.395562016936</v>
      </c>
    </row>
    <row r="474" spans="1:28" ht="13.8">
      <c r="A474" s="4">
        <v>464</v>
      </c>
      <c r="B474" s="120">
        <v>0.81207133058984893</v>
      </c>
      <c r="C474" s="120">
        <v>0.90880000000000005</v>
      </c>
      <c r="D474" s="120">
        <v>0.35318617242815492</v>
      </c>
      <c r="E474" s="120">
        <v>0.25845229151014276</v>
      </c>
      <c r="F474" s="120">
        <v>0.74647246244879384</v>
      </c>
      <c r="H474" s="142">
        <v>0.88555505710472349</v>
      </c>
      <c r="I474" s="142">
        <v>1.3334017452136098</v>
      </c>
      <c r="J474" s="142">
        <v>-0.37673258477314303</v>
      </c>
      <c r="K474" s="142">
        <v>-0.64812426178343496</v>
      </c>
      <c r="L474" s="142">
        <v>0.66343019121578939</v>
      </c>
      <c r="M474" s="141">
        <f t="array" ref="M474:Q474">MMULT(H474:L474,TRANSPOSE(chol))</f>
        <v>5.2178562324383237E-3</v>
      </c>
      <c r="N474" s="141">
        <v>9.7168584655472172E-3</v>
      </c>
      <c r="O474" s="141">
        <v>-7.9326365496036133E-4</v>
      </c>
      <c r="P474" s="141">
        <v>-7.0475878657632208E-4</v>
      </c>
      <c r="Q474" s="141">
        <v>6.6896002195487103E-3</v>
      </c>
      <c r="R474" s="6">
        <f t="shared" si="30"/>
        <v>-67528.451026841736</v>
      </c>
      <c r="S474" s="6">
        <f t="shared" si="31"/>
        <v>-40275.928351361959</v>
      </c>
      <c r="T474" s="6">
        <f t="shared" si="32"/>
        <v>40275.928351361959</v>
      </c>
      <c r="V474" s="23">
        <f t="array" aca="1" ref="V474:Z474" ca="1">MMULT(H474:L474,TRANSPOSE(racar))</f>
        <v>6.9184944016516771E-3</v>
      </c>
      <c r="W474" s="23">
        <f ca="1"/>
        <v>8.9239320076155842E-3</v>
      </c>
      <c r="X474" s="23">
        <f ca="1"/>
        <v>-1.389260163447576E-3</v>
      </c>
      <c r="Y474" s="23">
        <f ca="1"/>
        <v>-1.4092379133750039E-3</v>
      </c>
      <c r="Z474" s="23">
        <f ca="1"/>
        <v>5.7817531936438992E-3</v>
      </c>
      <c r="AA474" s="6">
        <f t="array" aca="1" ref="AA474" ca="1">SUMPRODUCT($V$9:$Z$9,V474:Z474)</f>
        <v>-55326.815704070032</v>
      </c>
      <c r="AB474" s="6">
        <f t="shared" ca="1" si="33"/>
        <v>-38469.057161847544</v>
      </c>
    </row>
    <row r="475" spans="1:28" ht="13.8">
      <c r="A475" s="4">
        <v>465</v>
      </c>
      <c r="B475" s="120">
        <v>0.25651577503429357</v>
      </c>
      <c r="C475" s="120">
        <v>0.14879999999999999</v>
      </c>
      <c r="D475" s="120">
        <v>0.49604331528529777</v>
      </c>
      <c r="E475" s="120">
        <v>0.34936138241923359</v>
      </c>
      <c r="F475" s="120">
        <v>0.82339553937187082</v>
      </c>
      <c r="H475" s="142">
        <v>-0.65412457475247532</v>
      </c>
      <c r="I475" s="142">
        <v>-1.0415938956990707</v>
      </c>
      <c r="J475" s="142">
        <v>-9.9181003824056098E-3</v>
      </c>
      <c r="K475" s="142">
        <v>-0.38704517439781749</v>
      </c>
      <c r="L475" s="142">
        <v>0.92838302387951122</v>
      </c>
      <c r="M475" s="141">
        <f t="array" ref="M475:Q475">MMULT(H475:L475,TRANSPOSE(chol))</f>
        <v>-3.8542244909337618E-3</v>
      </c>
      <c r="N475" s="141">
        <v>-7.501965613383791E-3</v>
      </c>
      <c r="O475" s="141">
        <v>-1.2823629916300719E-3</v>
      </c>
      <c r="P475" s="141">
        <v>-4.043865967945961E-3</v>
      </c>
      <c r="Q475" s="141">
        <v>7.5997745640801143E-4</v>
      </c>
      <c r="R475" s="6">
        <f t="shared" si="30"/>
        <v>-5396.3403098849303</v>
      </c>
      <c r="S475" s="6">
        <f t="shared" si="31"/>
        <v>-22702.166828870919</v>
      </c>
      <c r="T475" s="6">
        <f t="shared" si="32"/>
        <v>22702.166828870919</v>
      </c>
      <c r="V475" s="23">
        <f t="array" aca="1" ref="V475:Z475" ca="1">MMULT(H475:L475,TRANSPOSE(racar))</f>
        <v>-3.6305008704362539E-3</v>
      </c>
      <c r="W475" s="23">
        <f ca="1"/>
        <v>-6.1994850824905389E-3</v>
      </c>
      <c r="X475" s="23">
        <f ca="1"/>
        <v>-2.4480325513415255E-4</v>
      </c>
      <c r="Y475" s="23">
        <f ca="1"/>
        <v>-1.8859393623086313E-3</v>
      </c>
      <c r="Z475" s="23">
        <f ca="1"/>
        <v>3.4262730275113965E-3</v>
      </c>
      <c r="AA475" s="6">
        <f t="array" aca="1" ref="AA475" ca="1">SUMPRODUCT($V$9:$Z$9,V475:Z475)</f>
        <v>-13393.939371969744</v>
      </c>
      <c r="AB475" s="6">
        <f t="shared" ca="1" si="33"/>
        <v>-27602.252489408234</v>
      </c>
    </row>
    <row r="476" spans="1:28" ht="13.8">
      <c r="A476" s="4">
        <v>466</v>
      </c>
      <c r="B476" s="120">
        <v>0.58984910836762683</v>
      </c>
      <c r="C476" s="120">
        <v>0.34880000000000005</v>
      </c>
      <c r="D476" s="120">
        <v>0.63890045814244056</v>
      </c>
      <c r="E476" s="120">
        <v>0.44027047332832453</v>
      </c>
      <c r="F476" s="120">
        <v>0.9003186162949478</v>
      </c>
      <c r="H476" s="142">
        <v>0.22715684495852775</v>
      </c>
      <c r="I476" s="142">
        <v>-0.38856224545811091</v>
      </c>
      <c r="J476" s="142">
        <v>0.35552130936118242</v>
      </c>
      <c r="K476" s="142">
        <v>-0.15028350453902226</v>
      </c>
      <c r="L476" s="142">
        <v>1.2833691765578936</v>
      </c>
      <c r="M476" s="141">
        <f t="array" ref="M476:Q476">MMULT(H476:L476,TRANSPOSE(chol))</f>
        <v>1.3384506696659435E-3</v>
      </c>
      <c r="N476" s="141">
        <v>-1.6916119405300137E-3</v>
      </c>
      <c r="O476" s="141">
        <v>2.4580814050976546E-3</v>
      </c>
      <c r="P476" s="141">
        <v>-9.6649847620253551E-4</v>
      </c>
      <c r="Q476" s="141">
        <v>7.0176923771673042E-3</v>
      </c>
      <c r="R476" s="6">
        <f t="shared" si="30"/>
        <v>-22690.6164370962</v>
      </c>
      <c r="S476" s="6">
        <f t="shared" si="31"/>
        <v>-43290.142666945372</v>
      </c>
      <c r="T476" s="6">
        <f t="shared" si="32"/>
        <v>43290.142666945372</v>
      </c>
      <c r="V476" s="23">
        <f t="array" aca="1" ref="V476:Z476" ca="1">MMULT(H476:L476,TRANSPOSE(racar))</f>
        <v>2.7147984773833013E-3</v>
      </c>
      <c r="W476" s="23">
        <f ca="1"/>
        <v>-7.1548326918229412E-4</v>
      </c>
      <c r="X476" s="23">
        <f ca="1"/>
        <v>3.1138867836837114E-3</v>
      </c>
      <c r="Y476" s="23">
        <f ca="1"/>
        <v>5.6010370237230273E-4</v>
      </c>
      <c r="Z476" s="23">
        <f ca="1"/>
        <v>8.0311694600942451E-3</v>
      </c>
      <c r="AA476" s="6">
        <f t="array" aca="1" ref="AA476" ca="1">SUMPRODUCT($V$9:$Z$9,V476:Z476)</f>
        <v>-18392.735486218284</v>
      </c>
      <c r="AB476" s="6">
        <f t="shared" ca="1" si="33"/>
        <v>-41922.494002296422</v>
      </c>
    </row>
    <row r="477" spans="1:28" ht="13.8">
      <c r="A477" s="4">
        <v>467</v>
      </c>
      <c r="B477" s="120">
        <v>0.92318244170096009</v>
      </c>
      <c r="C477" s="120">
        <v>0.54880000000000007</v>
      </c>
      <c r="D477" s="120">
        <v>0.78175760099958336</v>
      </c>
      <c r="E477" s="120">
        <v>0.53117956423741552</v>
      </c>
      <c r="F477" s="120">
        <v>0.97724169321802468</v>
      </c>
      <c r="H477" s="142">
        <v>1.4268084440267557</v>
      </c>
      <c r="I477" s="142">
        <v>0.12263012270251474</v>
      </c>
      <c r="J477" s="142">
        <v>0.77814285991215804</v>
      </c>
      <c r="K477" s="142">
        <v>7.8235314073941714E-2</v>
      </c>
      <c r="L477" s="142">
        <v>1.9998486117800041</v>
      </c>
      <c r="M477" s="141">
        <f t="array" ref="M477:Q477">MMULT(H477:L477,TRANSPOSE(chol))</f>
        <v>8.4070225475322662E-3</v>
      </c>
      <c r="N477" s="141">
        <v>4.0544005767657546E-3</v>
      </c>
      <c r="O477" s="141">
        <v>6.9451731008840691E-3</v>
      </c>
      <c r="P477" s="141">
        <v>2.1270238117378402E-3</v>
      </c>
      <c r="Q477" s="141">
        <v>1.5976484147893325E-2</v>
      </c>
      <c r="R477" s="6">
        <f t="shared" si="30"/>
        <v>-44156.260616107902</v>
      </c>
      <c r="S477" s="6">
        <f t="shared" si="31"/>
        <v>-78765.243826563339</v>
      </c>
      <c r="T477" s="6">
        <f t="shared" si="32"/>
        <v>78765.243826563339</v>
      </c>
      <c r="V477" s="23">
        <f t="array" aca="1" ref="V477:Z477" ca="1">MMULT(H477:L477,TRANSPOSE(racar))</f>
        <v>1.1202590987333071E-2</v>
      </c>
      <c r="W477" s="23">
        <f ca="1"/>
        <v>4.6579358158602823E-3</v>
      </c>
      <c r="X477" s="23">
        <f ca="1"/>
        <v>7.214464875370287E-3</v>
      </c>
      <c r="Y477" s="23">
        <f ca="1"/>
        <v>3.3406388936055762E-3</v>
      </c>
      <c r="Z477" s="23">
        <f ca="1"/>
        <v>1.5206886214912932E-2</v>
      </c>
      <c r="AA477" s="6">
        <f t="array" aca="1" ref="AA477" ca="1">SUMPRODUCT($V$9:$Z$9,V477:Z477)</f>
        <v>-23939.893322176446</v>
      </c>
      <c r="AB477" s="6">
        <f t="shared" ca="1" si="33"/>
        <v>-68952.616031803831</v>
      </c>
    </row>
    <row r="478" spans="1:28" ht="13.8">
      <c r="A478" s="4">
        <v>468</v>
      </c>
      <c r="B478" s="120">
        <v>7.1330589849108367E-2</v>
      </c>
      <c r="C478" s="120">
        <v>0.74880000000000013</v>
      </c>
      <c r="D478" s="120">
        <v>0.92461474385672626</v>
      </c>
      <c r="E478" s="120">
        <v>0.62208865514650635</v>
      </c>
      <c r="F478" s="120">
        <v>6.0081929904415125E-2</v>
      </c>
      <c r="H478" s="142">
        <v>-1.4659526765129614</v>
      </c>
      <c r="I478" s="142">
        <v>0.67071830411719924</v>
      </c>
      <c r="J478" s="142">
        <v>1.4368151927987132</v>
      </c>
      <c r="K478" s="142">
        <v>0.31097097146330227</v>
      </c>
      <c r="L478" s="142">
        <v>-1.554086186114005</v>
      </c>
      <c r="M478" s="141">
        <f t="array" ref="M478:Q478">MMULT(H478:L478,TRANSPOSE(chol))</f>
        <v>-8.6376676957966147E-3</v>
      </c>
      <c r="N478" s="141">
        <v>3.9712398600563747E-4</v>
      </c>
      <c r="O478" s="141">
        <v>7.4793175036273873E-3</v>
      </c>
      <c r="P478" s="141">
        <v>2.3122405026587299E-3</v>
      </c>
      <c r="Q478" s="141">
        <v>-9.8667350616352106E-3</v>
      </c>
      <c r="R478" s="6">
        <f t="shared" si="30"/>
        <v>41494.378660536691</v>
      </c>
      <c r="S478" s="6">
        <f t="shared" si="31"/>
        <v>65224.833151682869</v>
      </c>
      <c r="T478" s="6">
        <f t="shared" si="32"/>
        <v>-65224.833151682869</v>
      </c>
      <c r="V478" s="23">
        <f t="array" aca="1" ref="V478:Z478" ca="1">MMULT(H478:L478,TRANSPOSE(racar))</f>
        <v>-8.7162547856415168E-3</v>
      </c>
      <c r="W478" s="23">
        <f ca="1"/>
        <v>1.429546207344019E-3</v>
      </c>
      <c r="X478" s="23">
        <f ca="1"/>
        <v>7.7984382685778123E-3</v>
      </c>
      <c r="Y478" s="23">
        <f ca="1"/>
        <v>6.115063422395216E-4</v>
      </c>
      <c r="Z478" s="23">
        <f ca="1"/>
        <v>-9.6914549432780828E-3</v>
      </c>
      <c r="AA478" s="6">
        <f t="array" aca="1" ref="AA478" ca="1">SUMPRODUCT($V$9:$Z$9,V478:Z478)</f>
        <v>27912.774863149953</v>
      </c>
      <c r="AB478" s="6">
        <f t="shared" ca="1" si="33"/>
        <v>56476.463074767002</v>
      </c>
    </row>
    <row r="479" spans="1:28" ht="13.8">
      <c r="A479" s="4">
        <v>469</v>
      </c>
      <c r="B479" s="120">
        <v>0.40466392318244171</v>
      </c>
      <c r="C479" s="120">
        <v>0.94880000000000009</v>
      </c>
      <c r="D479" s="120">
        <v>8.788004997917534E-2</v>
      </c>
      <c r="E479" s="120">
        <v>0.71299774605559729</v>
      </c>
      <c r="F479" s="120">
        <v>0.13700500682749203</v>
      </c>
      <c r="H479" s="142">
        <v>-0.24129324447311098</v>
      </c>
      <c r="I479" s="142">
        <v>1.6333281471098156</v>
      </c>
      <c r="J479" s="142">
        <v>-1.3539256478858894</v>
      </c>
      <c r="K479" s="142">
        <v>0.56216367529732214</v>
      </c>
      <c r="L479" s="142">
        <v>-1.0938745235445893</v>
      </c>
      <c r="M479" s="141">
        <f t="array" ref="M479:Q479">MMULT(H479:L479,TRANSPOSE(chol))</f>
        <v>-1.4217449828987834E-3</v>
      </c>
      <c r="N479" s="141">
        <v>8.7871470119943521E-3</v>
      </c>
      <c r="O479" s="141">
        <v>-8.475229339966266E-3</v>
      </c>
      <c r="P479" s="141">
        <v>4.3443879874942234E-3</v>
      </c>
      <c r="Q479" s="141">
        <v>-4.192640134907521E-3</v>
      </c>
      <c r="R479" s="6">
        <f t="shared" si="30"/>
        <v>-28277.727347447984</v>
      </c>
      <c r="S479" s="6">
        <f t="shared" si="31"/>
        <v>43089.647825148415</v>
      </c>
      <c r="T479" s="6">
        <f t="shared" si="32"/>
        <v>-43089.647825148415</v>
      </c>
      <c r="V479" s="23">
        <f t="array" aca="1" ref="V479:Z479" ca="1">MMULT(H479:L479,TRANSPOSE(racar))</f>
        <v>-1.7160288161586182E-3</v>
      </c>
      <c r="W479" s="23">
        <f ca="1"/>
        <v>8.3643459397932888E-3</v>
      </c>
      <c r="X479" s="23">
        <f ca="1"/>
        <v>-8.9839349076310891E-3</v>
      </c>
      <c r="Y479" s="23">
        <f ca="1"/>
        <v>2.4180110640737579E-3</v>
      </c>
      <c r="Z479" s="23">
        <f ca="1"/>
        <v>-5.6979942406734808E-3</v>
      </c>
      <c r="AA479" s="6">
        <f t="array" aca="1" ref="AA479" ca="1">SUMPRODUCT($V$9:$Z$9,V479:Z479)</f>
        <v>-29171.462145337689</v>
      </c>
      <c r="AB479" s="6">
        <f t="shared" ca="1" si="33"/>
        <v>42618.275678497579</v>
      </c>
    </row>
    <row r="480" spans="1:28" ht="13.8">
      <c r="A480" s="4">
        <v>470</v>
      </c>
      <c r="B480" s="120">
        <v>0.73799725651577497</v>
      </c>
      <c r="C480" s="120">
        <v>0.1888</v>
      </c>
      <c r="D480" s="120">
        <v>0.23073719283631816</v>
      </c>
      <c r="E480" s="120">
        <v>0.80390683696468823</v>
      </c>
      <c r="F480" s="120">
        <v>0.21392808375056896</v>
      </c>
      <c r="H480" s="142">
        <v>0.63718324977646745</v>
      </c>
      <c r="I480" s="142">
        <v>-0.88232699923812163</v>
      </c>
      <c r="J480" s="142">
        <v>-0.73642123475822052</v>
      </c>
      <c r="K480" s="142">
        <v>0.8556591785197194</v>
      </c>
      <c r="L480" s="142">
        <v>-0.792865538069082</v>
      </c>
      <c r="M480" s="141">
        <f t="array" ref="M480:Q480">MMULT(H480:L480,TRANSPOSE(chol))</f>
        <v>3.754403031609893E-3</v>
      </c>
      <c r="N480" s="141">
        <v>-3.5560881015373018E-3</v>
      </c>
      <c r="O480" s="141">
        <v>-4.1635494877504614E-3</v>
      </c>
      <c r="P480" s="141">
        <v>2.9431194842386666E-3</v>
      </c>
      <c r="Q480" s="141">
        <v>-2.7780411593494748E-3</v>
      </c>
      <c r="R480" s="6">
        <f t="shared" si="30"/>
        <v>54138.010585047545</v>
      </c>
      <c r="S480" s="6">
        <f t="shared" si="31"/>
        <v>28846.277077775554</v>
      </c>
      <c r="T480" s="6">
        <f t="shared" si="32"/>
        <v>-28846.277077775554</v>
      </c>
      <c r="V480" s="23">
        <f t="array" aca="1" ref="V480:Z480" ca="1">MMULT(H480:L480,TRANSPOSE(racar))</f>
        <v>1.3656688837853012E-3</v>
      </c>
      <c r="W480" s="23">
        <f ca="1"/>
        <v>-4.9211437670417706E-3</v>
      </c>
      <c r="X480" s="23">
        <f ca="1"/>
        <v>-4.8825867149578893E-3</v>
      </c>
      <c r="Y480" s="23">
        <f ca="1"/>
        <v>2.5576772023713293E-3</v>
      </c>
      <c r="Z480" s="23">
        <f ca="1"/>
        <v>-4.6148443872367989E-3</v>
      </c>
      <c r="AA480" s="6">
        <f t="array" aca="1" ref="AA480" ca="1">SUMPRODUCT($V$9:$Z$9,V480:Z480)</f>
        <v>56797.526666885926</v>
      </c>
      <c r="AB480" s="6">
        <f t="shared" ca="1" si="33"/>
        <v>37257.511713056483</v>
      </c>
    </row>
    <row r="481" spans="1:28" ht="13.8">
      <c r="A481" s="4">
        <v>471</v>
      </c>
      <c r="B481" s="120">
        <v>0.18244170096021947</v>
      </c>
      <c r="C481" s="120">
        <v>0.38880000000000003</v>
      </c>
      <c r="D481" s="120">
        <v>0.37359433569346101</v>
      </c>
      <c r="E481" s="120">
        <v>0.89481592787377917</v>
      </c>
      <c r="F481" s="120">
        <v>0.29085116067364591</v>
      </c>
      <c r="H481" s="142">
        <v>-0.90609909950951728</v>
      </c>
      <c r="I481" s="142">
        <v>-0.28244801811015474</v>
      </c>
      <c r="J481" s="142">
        <v>-0.32234853065532237</v>
      </c>
      <c r="K481" s="142">
        <v>1.2525537809512919</v>
      </c>
      <c r="L481" s="142">
        <v>-0.55089986307298078</v>
      </c>
      <c r="M481" s="141">
        <f t="array" ref="M481:Q481">MMULT(H481:L481,TRANSPOSE(chol))</f>
        <v>-5.3389055775256876E-3</v>
      </c>
      <c r="N481" s="141">
        <v>-3.7463353398656156E-3</v>
      </c>
      <c r="O481" s="141">
        <v>-3.3751599342932586E-3</v>
      </c>
      <c r="P481" s="141">
        <v>4.9117411480529309E-3</v>
      </c>
      <c r="Q481" s="141">
        <v>-3.9817863994449157E-3</v>
      </c>
      <c r="R481" s="6">
        <f t="shared" si="30"/>
        <v>30957.365371673437</v>
      </c>
      <c r="S481" s="6">
        <f t="shared" si="31"/>
        <v>44516.273279025758</v>
      </c>
      <c r="T481" s="6">
        <f t="shared" si="32"/>
        <v>-44516.273279025758</v>
      </c>
      <c r="V481" s="23">
        <f t="array" aca="1" ref="V481:Z481" ca="1">MMULT(H481:L481,TRANSPOSE(racar))</f>
        <v>-6.0601774654185508E-3</v>
      </c>
      <c r="W481" s="23">
        <f ca="1"/>
        <v>-2.2736578686120674E-3</v>
      </c>
      <c r="X481" s="23">
        <f ca="1"/>
        <v>-2.5750024364300339E-3</v>
      </c>
      <c r="Y481" s="23">
        <f ca="1"/>
        <v>5.2263511209726318E-3</v>
      </c>
      <c r="Z481" s="23">
        <f ca="1"/>
        <v>-3.7325976816432985E-3</v>
      </c>
      <c r="AA481" s="6">
        <f t="array" aca="1" ref="AA481" ca="1">SUMPRODUCT($V$9:$Z$9,V481:Z481)</f>
        <v>22153.305712775382</v>
      </c>
      <c r="AB481" s="6">
        <f t="shared" ca="1" si="33"/>
        <v>44574.76248733727</v>
      </c>
    </row>
    <row r="482" spans="1:28" ht="13.8">
      <c r="A482" s="4">
        <v>472</v>
      </c>
      <c r="B482" s="120">
        <v>0.51577503429355276</v>
      </c>
      <c r="C482" s="120">
        <v>0.5888000000000001</v>
      </c>
      <c r="D482" s="120">
        <v>0.51645147855060392</v>
      </c>
      <c r="E482" s="120">
        <v>0.98572501878287011</v>
      </c>
      <c r="F482" s="120">
        <v>0.36777423759672284</v>
      </c>
      <c r="H482" s="142">
        <v>3.9552457197363979E-2</v>
      </c>
      <c r="I482" s="142">
        <v>0.22445921367989952</v>
      </c>
      <c r="J482" s="142">
        <v>4.1249436071858998E-2</v>
      </c>
      <c r="K482" s="142">
        <v>2.1896454178023528</v>
      </c>
      <c r="L482" s="142">
        <v>-0.33775413563265372</v>
      </c>
      <c r="M482" s="141">
        <f t="array" ref="M482:Q482">MMULT(H482:L482,TRANSPOSE(chol))</f>
        <v>2.3305048470985109E-4</v>
      </c>
      <c r="N482" s="141">
        <v>1.3783962827247384E-3</v>
      </c>
      <c r="O482" s="141">
        <v>3.915746906048133E-4</v>
      </c>
      <c r="P482" s="141">
        <v>1.1294768201069951E-2</v>
      </c>
      <c r="Q482" s="141">
        <v>2.7904172287224185E-3</v>
      </c>
      <c r="R482" s="6">
        <f t="shared" si="30"/>
        <v>31210.013951867535</v>
      </c>
      <c r="S482" s="6">
        <f t="shared" si="31"/>
        <v>36195.479252311263</v>
      </c>
      <c r="T482" s="6">
        <f t="shared" si="32"/>
        <v>-36195.479252311263</v>
      </c>
      <c r="V482" s="23">
        <f t="array" aca="1" ref="V482:Z482" ca="1">MMULT(H482:L482,TRANSPOSE(racar))</f>
        <v>4.3295696559535852E-4</v>
      </c>
      <c r="W482" s="23">
        <f ca="1"/>
        <v>2.8367635441125341E-3</v>
      </c>
      <c r="X482" s="23">
        <f ca="1"/>
        <v>9.2923015647689358E-4</v>
      </c>
      <c r="Y482" s="23">
        <f ca="1"/>
        <v>1.0963288561831944E-2</v>
      </c>
      <c r="Z482" s="23">
        <f ca="1"/>
        <v>7.0926153903524015E-4</v>
      </c>
      <c r="AA482" s="6">
        <f t="array" aca="1" ref="AA482" ca="1">SUMPRODUCT($V$9:$Z$9,V482:Z482)</f>
        <v>36027.927173604257</v>
      </c>
      <c r="AB482" s="6">
        <f t="shared" ca="1" si="33"/>
        <v>46206.931239039593</v>
      </c>
    </row>
    <row r="483" spans="1:28" ht="13.8">
      <c r="A483" s="4">
        <v>473</v>
      </c>
      <c r="B483" s="120">
        <v>0.84910836762688591</v>
      </c>
      <c r="C483" s="120">
        <v>0.78880000000000017</v>
      </c>
      <c r="D483" s="120">
        <v>0.65930862140774671</v>
      </c>
      <c r="E483" s="120">
        <v>8.4898572501878294E-2</v>
      </c>
      <c r="F483" s="120">
        <v>0.44469731451979977</v>
      </c>
      <c r="H483" s="142">
        <v>1.0326167962437816</v>
      </c>
      <c r="I483" s="142">
        <v>0.80226445322457507</v>
      </c>
      <c r="J483" s="142">
        <v>0.41057696510346864</v>
      </c>
      <c r="K483" s="142">
        <v>-1.372855911568563</v>
      </c>
      <c r="L483" s="142">
        <v>-0.13907025982834728</v>
      </c>
      <c r="M483" s="141">
        <f t="array" ref="M483:Q483">MMULT(H483:L483,TRANSPOSE(chol))</f>
        <v>6.0843715393789832E-3</v>
      </c>
      <c r="N483" s="141">
        <v>7.0205493788631848E-3</v>
      </c>
      <c r="O483" s="141">
        <v>4.281903867537044E-3</v>
      </c>
      <c r="P483" s="141">
        <v>-4.5566078051909485E-3</v>
      </c>
      <c r="Q483" s="141">
        <v>1.2726201443269908E-3</v>
      </c>
      <c r="R483" s="6">
        <f t="shared" si="30"/>
        <v>-25345.894317231818</v>
      </c>
      <c r="S483" s="6">
        <f t="shared" si="31"/>
        <v>-27886.429244932682</v>
      </c>
      <c r="T483" s="6">
        <f t="shared" si="32"/>
        <v>27886.429244932682</v>
      </c>
      <c r="V483" s="23">
        <f t="array" aca="1" ref="V483:Z483" ca="1">MMULT(H483:L483,TRANSPOSE(racar))</f>
        <v>6.4419213812110321E-3</v>
      </c>
      <c r="W483" s="23">
        <f ca="1"/>
        <v>4.6773015222237695E-3</v>
      </c>
      <c r="X483" s="23">
        <f ca="1"/>
        <v>2.864319539498607E-3</v>
      </c>
      <c r="Y483" s="23">
        <f ca="1"/>
        <v>-6.1466919840922314E-3</v>
      </c>
      <c r="Z483" s="23">
        <f ca="1"/>
        <v>2.6504139151514641E-5</v>
      </c>
      <c r="AA483" s="6">
        <f t="array" aca="1" ref="AA483" ca="1">SUMPRODUCT($V$9:$Z$9,V483:Z483)</f>
        <v>-15582.614468057316</v>
      </c>
      <c r="AB483" s="6">
        <f t="shared" ca="1" si="33"/>
        <v>-28255.818742775853</v>
      </c>
    </row>
    <row r="484" spans="1:28" ht="13.8">
      <c r="A484" s="4">
        <v>474</v>
      </c>
      <c r="B484" s="120">
        <v>0.2935528120713306</v>
      </c>
      <c r="C484" s="120">
        <v>0.98880000000000012</v>
      </c>
      <c r="D484" s="120">
        <v>0.8021657642648895</v>
      </c>
      <c r="E484" s="120">
        <v>0.17580766341096921</v>
      </c>
      <c r="F484" s="120">
        <v>0.52162039144287664</v>
      </c>
      <c r="H484" s="142">
        <v>-0.5430351168311337</v>
      </c>
      <c r="I484" s="142">
        <v>2.2835158551371979</v>
      </c>
      <c r="J484" s="142">
        <v>0.84938252912522572</v>
      </c>
      <c r="K484" s="142">
        <v>-0.93146065700559921</v>
      </c>
      <c r="L484" s="142">
        <v>5.4220840091070803E-2</v>
      </c>
      <c r="M484" s="141">
        <f t="array" ref="M484:Q484">MMULT(H484:L484,TRANSPOSE(chol))</f>
        <v>-3.1996646013790694E-3</v>
      </c>
      <c r="N484" s="141">
        <v>1.1801854365370524E-2</v>
      </c>
      <c r="O484" s="141">
        <v>5.475737776620887E-3</v>
      </c>
      <c r="P484" s="141">
        <v>-1.0118367753460273E-3</v>
      </c>
      <c r="Q484" s="141">
        <v>1.1681914934497252E-3</v>
      </c>
      <c r="R484" s="6">
        <f t="shared" si="30"/>
        <v>-72527.858069367794</v>
      </c>
      <c r="S484" s="6">
        <f t="shared" si="31"/>
        <v>-11097.660207971581</v>
      </c>
      <c r="T484" s="6">
        <f t="shared" si="32"/>
        <v>11097.660207971581</v>
      </c>
      <c r="V484" s="23">
        <f t="array" aca="1" ref="V484:Z484" ca="1">MMULT(H484:L484,TRANSPOSE(racar))</f>
        <v>-2.8254177030302707E-4</v>
      </c>
      <c r="W484" s="23">
        <f ca="1"/>
        <v>1.2518418652336587E-2</v>
      </c>
      <c r="X484" s="23">
        <f ca="1"/>
        <v>5.5429797938667796E-3</v>
      </c>
      <c r="Y484" s="23">
        <f ca="1"/>
        <v>-2.5743033003623496E-3</v>
      </c>
      <c r="Z484" s="23">
        <f ca="1"/>
        <v>1.5750871736193014E-3</v>
      </c>
      <c r="AA484" s="6">
        <f t="array" aca="1" ref="AA484" ca="1">SUMPRODUCT($V$9:$Z$9,V484:Z484)</f>
        <v>-72022.367673396686</v>
      </c>
      <c r="AB484" s="6">
        <f t="shared" ca="1" si="33"/>
        <v>-20496.62410712197</v>
      </c>
    </row>
    <row r="485" spans="1:28" ht="13.8">
      <c r="A485" s="4">
        <v>475</v>
      </c>
      <c r="B485" s="120">
        <v>0.62688614540466381</v>
      </c>
      <c r="C485" s="120">
        <v>3.6799999999999999E-2</v>
      </c>
      <c r="D485" s="120">
        <v>0.94502290712203241</v>
      </c>
      <c r="E485" s="120">
        <v>0.26671675432006009</v>
      </c>
      <c r="F485" s="120">
        <v>0.59854346836595362</v>
      </c>
      <c r="H485" s="142">
        <v>0.32361740504836273</v>
      </c>
      <c r="I485" s="142">
        <v>-1.7890920021358365</v>
      </c>
      <c r="J485" s="142">
        <v>1.5983990957343344</v>
      </c>
      <c r="K485" s="142">
        <v>-0.6227732965095587</v>
      </c>
      <c r="L485" s="142">
        <v>0.24957884102346276</v>
      </c>
      <c r="M485" s="141">
        <f t="array" ref="M485:Q485">MMULT(H485:L485,TRANSPOSE(chol))</f>
        <v>1.9068143536753904E-3</v>
      </c>
      <c r="N485" s="141">
        <v>-9.4857932619200041E-3</v>
      </c>
      <c r="O485" s="141">
        <v>1.0103263065970876E-2</v>
      </c>
      <c r="P485" s="141">
        <v>-4.6802779228546764E-3</v>
      </c>
      <c r="Q485" s="141">
        <v>-2.7226945393966201E-4</v>
      </c>
      <c r="R485" s="6">
        <f t="shared" si="30"/>
        <v>61135.916858978984</v>
      </c>
      <c r="S485" s="6">
        <f t="shared" si="31"/>
        <v>-19894.98348206115</v>
      </c>
      <c r="T485" s="6">
        <f t="shared" si="32"/>
        <v>19894.98348206115</v>
      </c>
      <c r="V485" s="23">
        <f t="array" aca="1" ref="V485:Z485" ca="1">MMULT(H485:L485,TRANSPOSE(racar))</f>
        <v>1.0353877357149181E-3</v>
      </c>
      <c r="W485" s="23">
        <f ca="1"/>
        <v>-1.0094041281133203E-2</v>
      </c>
      <c r="X485" s="23">
        <f ca="1"/>
        <v>9.9965899611574194E-3</v>
      </c>
      <c r="Y485" s="23">
        <f ca="1"/>
        <v>-3.7225415301450284E-3</v>
      </c>
      <c r="Z485" s="23">
        <f ca="1"/>
        <v>4.0569113099152222E-4</v>
      </c>
      <c r="AA485" s="6">
        <f t="array" aca="1" ref="AA485" ca="1">SUMPRODUCT($V$9:$Z$9,V485:Z485)</f>
        <v>60593.918381821866</v>
      </c>
      <c r="AB485" s="6">
        <f t="shared" ca="1" si="33"/>
        <v>-19270.382648968687</v>
      </c>
    </row>
    <row r="486" spans="1:28" ht="13.8">
      <c r="A486" s="4">
        <v>476</v>
      </c>
      <c r="B486" s="120">
        <v>0.96021947873799707</v>
      </c>
      <c r="C486" s="120">
        <v>0.23680000000000001</v>
      </c>
      <c r="D486" s="120">
        <v>0.10828821324448146</v>
      </c>
      <c r="E486" s="120">
        <v>0.35762584522915097</v>
      </c>
      <c r="F486" s="120">
        <v>0.6754665452890305</v>
      </c>
      <c r="H486" s="142">
        <v>1.7532387011390977</v>
      </c>
      <c r="I486" s="142">
        <v>-0.71663393465749803</v>
      </c>
      <c r="J486" s="142">
        <v>-1.2356829799971389</v>
      </c>
      <c r="K486" s="142">
        <v>-0.36481207555113082</v>
      </c>
      <c r="L486" s="142">
        <v>0.45505883867922797</v>
      </c>
      <c r="M486" s="141">
        <f t="array" ref="M486:Q486">MMULT(H486:L486,TRANSPOSE(chol))</f>
        <v>1.0330410752325336E-2</v>
      </c>
      <c r="N486" s="141">
        <v>1.4859309960931801E-5</v>
      </c>
      <c r="O486" s="141">
        <v>-5.8188408145183786E-3</v>
      </c>
      <c r="P486" s="141">
        <v>-2.3133354329597489E-3</v>
      </c>
      <c r="Q486" s="141">
        <v>4.7721511295482268E-3</v>
      </c>
      <c r="R486" s="6">
        <f t="shared" si="30"/>
        <v>-3634.5012211397443</v>
      </c>
      <c r="S486" s="6">
        <f t="shared" si="31"/>
        <v>-37011.435882357255</v>
      </c>
      <c r="T486" s="6">
        <f t="shared" si="32"/>
        <v>37011.435882357255</v>
      </c>
      <c r="V486" s="23">
        <f t="array" aca="1" ref="V486:Z486" ca="1">MMULT(H486:L486,TRANSPOSE(racar))</f>
        <v>8.9469604379711718E-3</v>
      </c>
      <c r="W486" s="23">
        <f ca="1"/>
        <v>-2.5718787780344534E-3</v>
      </c>
      <c r="X486" s="23">
        <f ca="1"/>
        <v>-7.0886367196000841E-3</v>
      </c>
      <c r="Y486" s="23">
        <f ca="1"/>
        <v>-2.0625575870895693E-3</v>
      </c>
      <c r="Z486" s="23">
        <f ca="1"/>
        <v>3.158459234974622E-3</v>
      </c>
      <c r="AA486" s="6">
        <f t="array" aca="1" ref="AA486" ca="1">SUMPRODUCT($V$9:$Z$9,V486:Z486)</f>
        <v>10187.419162075195</v>
      </c>
      <c r="AB486" s="6">
        <f t="shared" ca="1" si="33"/>
        <v>-26926.538637230828</v>
      </c>
    </row>
    <row r="487" spans="1:28" ht="13.8">
      <c r="A487" s="4">
        <v>477</v>
      </c>
      <c r="B487" s="120">
        <v>0.1083676268861454</v>
      </c>
      <c r="C487" s="120">
        <v>0.43680000000000008</v>
      </c>
      <c r="D487" s="120">
        <v>0.25114535610162431</v>
      </c>
      <c r="E487" s="120">
        <v>0.44853493613824191</v>
      </c>
      <c r="F487" s="120">
        <v>0.75238962221210737</v>
      </c>
      <c r="H487" s="142">
        <v>-1.2352559726986492</v>
      </c>
      <c r="I487" s="142">
        <v>-0.15908741921433409</v>
      </c>
      <c r="J487" s="142">
        <v>-0.67088983531185808</v>
      </c>
      <c r="K487" s="142">
        <v>-0.12936369647240037</v>
      </c>
      <c r="L487" s="142">
        <v>0.68202877554039887</v>
      </c>
      <c r="M487" s="141">
        <f t="array" ref="M487:Q487">MMULT(H487:L487,TRANSPOSE(chol))</f>
        <v>-7.2783595148506897E-3</v>
      </c>
      <c r="N487" s="141">
        <v>-3.8131631250090158E-3</v>
      </c>
      <c r="O487" s="141">
        <v>-6.0123051809551301E-3</v>
      </c>
      <c r="P487" s="141">
        <v>-2.2283749615608474E-3</v>
      </c>
      <c r="Q487" s="141">
        <v>-9.9329725870074591E-4</v>
      </c>
      <c r="R487" s="6">
        <f t="shared" si="30"/>
        <v>-33113.001780663857</v>
      </c>
      <c r="S487" s="6">
        <f t="shared" si="31"/>
        <v>-4688.6516555596036</v>
      </c>
      <c r="T487" s="6">
        <f t="shared" si="32"/>
        <v>4688.6516555596036</v>
      </c>
      <c r="V487" s="23">
        <f t="array" aca="1" ref="V487:Z487" ca="1">MMULT(H487:L487,TRANSPOSE(racar))</f>
        <v>-6.6093030236364213E-3</v>
      </c>
      <c r="W487" s="23">
        <f ca="1"/>
        <v>-1.8011604685325875E-3</v>
      </c>
      <c r="X487" s="23">
        <f ca="1"/>
        <v>-4.6796123946270104E-3</v>
      </c>
      <c r="Y487" s="23">
        <f ca="1"/>
        <v>-4.7273924238179228E-4</v>
      </c>
      <c r="Z487" s="23">
        <f ca="1"/>
        <v>1.9249741042143276E-3</v>
      </c>
      <c r="AA487" s="6">
        <f t="array" aca="1" ref="AA487" ca="1">SUMPRODUCT($V$9:$Z$9,V487:Z487)</f>
        <v>-45196.149890288638</v>
      </c>
      <c r="AB487" s="6">
        <f t="shared" ca="1" si="33"/>
        <v>-12824.09551550986</v>
      </c>
    </row>
    <row r="488" spans="1:28" ht="13.8">
      <c r="A488" s="4">
        <v>478</v>
      </c>
      <c r="B488" s="120">
        <v>0.44170096021947874</v>
      </c>
      <c r="C488" s="120">
        <v>0.63680000000000014</v>
      </c>
      <c r="D488" s="120">
        <v>0.39400249895876716</v>
      </c>
      <c r="E488" s="120">
        <v>0.53944402704733285</v>
      </c>
      <c r="F488" s="120">
        <v>0.82931269913518435</v>
      </c>
      <c r="H488" s="142">
        <v>-0.14665806430301129</v>
      </c>
      <c r="I488" s="142">
        <v>0.34991831705262183</v>
      </c>
      <c r="J488" s="142">
        <v>-0.26890212987531248</v>
      </c>
      <c r="K488" s="142">
        <v>9.9033154622705719E-2</v>
      </c>
      <c r="L488" s="142">
        <v>0.95145273364606098</v>
      </c>
      <c r="M488" s="141">
        <f t="array" ref="M488:Q488">MMULT(H488:L488,TRANSPOSE(chol))</f>
        <v>-8.6413677921136009E-4</v>
      </c>
      <c r="N488" s="141">
        <v>1.659420419432626E-3</v>
      </c>
      <c r="O488" s="141">
        <v>-1.8070734777176098E-3</v>
      </c>
      <c r="P488" s="141">
        <v>7.6418975279524853E-4</v>
      </c>
      <c r="Q488" s="141">
        <v>5.204519775837497E-3</v>
      </c>
      <c r="R488" s="6">
        <f t="shared" si="30"/>
        <v>-42036.007681645839</v>
      </c>
      <c r="S488" s="6">
        <f t="shared" si="31"/>
        <v>-25332.664689345009</v>
      </c>
      <c r="T488" s="6">
        <f t="shared" si="32"/>
        <v>25332.664689345009</v>
      </c>
      <c r="V488" s="23">
        <f t="array" aca="1" ref="V488:Z488" ca="1">MMULT(H488:L488,TRANSPOSE(racar))</f>
        <v>6.564843586210668E-4</v>
      </c>
      <c r="W488" s="23">
        <f ca="1"/>
        <v>2.9559676579803801E-3</v>
      </c>
      <c r="X488" s="23">
        <f ca="1"/>
        <v>-1.0685234929002879E-3</v>
      </c>
      <c r="Y488" s="23">
        <f ca="1"/>
        <v>1.7636548039776663E-3</v>
      </c>
      <c r="Z488" s="23">
        <f ca="1"/>
        <v>6.1208358037915783E-3</v>
      </c>
      <c r="AA488" s="6">
        <f t="array" aca="1" ref="AA488" ca="1">SUMPRODUCT($V$9:$Z$9,V488:Z488)</f>
        <v>-40376.101476006465</v>
      </c>
      <c r="AB488" s="6">
        <f t="shared" ca="1" si="33"/>
        <v>-25837.464988493746</v>
      </c>
    </row>
    <row r="489" spans="1:28" ht="13.8">
      <c r="A489" s="4">
        <v>479</v>
      </c>
      <c r="B489" s="120">
        <v>0.77503429355281195</v>
      </c>
      <c r="C489" s="120">
        <v>0.8368000000000001</v>
      </c>
      <c r="D489" s="120">
        <v>0.53685964181590995</v>
      </c>
      <c r="E489" s="120">
        <v>0.63035311795642368</v>
      </c>
      <c r="F489" s="120">
        <v>0.90623577605826133</v>
      </c>
      <c r="H489" s="142">
        <v>0.75552937648721175</v>
      </c>
      <c r="I489" s="142">
        <v>0.98139092424586383</v>
      </c>
      <c r="J489" s="142">
        <v>9.2525267996380653E-2</v>
      </c>
      <c r="K489" s="142">
        <v>0.33278873251093988</v>
      </c>
      <c r="L489" s="142">
        <v>1.3179259198916402</v>
      </c>
      <c r="M489" s="141">
        <f t="array" ref="M489:Q489">MMULT(H489:L489,TRANSPOSE(chol))</f>
        <v>4.4517205726123908E-3</v>
      </c>
      <c r="N489" s="141">
        <v>7.3954219044219992E-3</v>
      </c>
      <c r="O489" s="141">
        <v>1.9285214620973845E-3</v>
      </c>
      <c r="P489" s="141">
        <v>3.8068193439649732E-3</v>
      </c>
      <c r="Q489" s="141">
        <v>1.1543468042575049E-2</v>
      </c>
      <c r="R489" s="6">
        <f t="shared" si="30"/>
        <v>-59008.662152721707</v>
      </c>
      <c r="S489" s="6">
        <f t="shared" si="31"/>
        <v>-46529.44162934061</v>
      </c>
      <c r="T489" s="6">
        <f t="shared" si="32"/>
        <v>46529.44162934061</v>
      </c>
      <c r="V489" s="23">
        <f t="array" aca="1" ref="V489:Z489" ca="1">MMULT(H489:L489,TRANSPOSE(racar))</f>
        <v>7.1088811442091074E-3</v>
      </c>
      <c r="W489" s="23">
        <f ca="1"/>
        <v>8.3425890108734576E-3</v>
      </c>
      <c r="X489" s="23">
        <f ca="1"/>
        <v>2.2761207525759412E-3</v>
      </c>
      <c r="Y489" s="23">
        <f ca="1"/>
        <v>4.1920500417126257E-3</v>
      </c>
      <c r="Z489" s="23">
        <f ca="1"/>
        <v>1.0796197948627288E-2</v>
      </c>
      <c r="AA489" s="6">
        <f t="array" aca="1" ref="AA489" ca="1">SUMPRODUCT($V$9:$Z$9,V489:Z489)</f>
        <v>-44894.452393395186</v>
      </c>
      <c r="AB489" s="6">
        <f t="shared" ca="1" si="33"/>
        <v>-40628.713286584025</v>
      </c>
    </row>
    <row r="490" spans="1:28" ht="13.8">
      <c r="A490" s="4">
        <v>480</v>
      </c>
      <c r="B490" s="120">
        <v>0.21947873799725651</v>
      </c>
      <c r="C490" s="120">
        <v>7.6800000000000007E-2</v>
      </c>
      <c r="D490" s="120">
        <v>0.67971678467305285</v>
      </c>
      <c r="E490" s="120">
        <v>0.72126220886551473</v>
      </c>
      <c r="F490" s="120">
        <v>0.9831588529813382</v>
      </c>
      <c r="H490" s="142">
        <v>-0.7739548764777483</v>
      </c>
      <c r="I490" s="142">
        <v>-1.4269302516959046</v>
      </c>
      <c r="J490" s="142">
        <v>0.46690698074821546</v>
      </c>
      <c r="K490" s="142">
        <v>0.58659523707852212</v>
      </c>
      <c r="L490" s="142">
        <v>2.1238547157146224</v>
      </c>
      <c r="M490" s="141">
        <f t="array" ref="M490:Q490">MMULT(H490:L490,TRANSPOSE(chol))</f>
        <v>-4.5602870690601028E-3</v>
      </c>
      <c r="N490" s="141">
        <v>-9.9903040595466317E-3</v>
      </c>
      <c r="O490" s="141">
        <v>1.4906746931127883E-3</v>
      </c>
      <c r="P490" s="141">
        <v>3.9216714044459748E-4</v>
      </c>
      <c r="Q490" s="141">
        <v>8.5067557524322601E-3</v>
      </c>
      <c r="R490" s="6">
        <f t="shared" si="30"/>
        <v>-12000.919629845848</v>
      </c>
      <c r="S490" s="6">
        <f t="shared" si="31"/>
        <v>-45324.699330950512</v>
      </c>
      <c r="T490" s="6">
        <f t="shared" si="32"/>
        <v>45324.699330950512</v>
      </c>
      <c r="V490" s="23">
        <f t="array" aca="1" ref="V490:Z490" ca="1">MMULT(H490:L490,TRANSPOSE(racar))</f>
        <v>-2.7078687114418386E-3</v>
      </c>
      <c r="W490" s="23">
        <f ca="1"/>
        <v>-6.3901069597920544E-3</v>
      </c>
      <c r="X490" s="23">
        <f ca="1"/>
        <v>3.8188094668089216E-3</v>
      </c>
      <c r="Y490" s="23">
        <f ca="1"/>
        <v>4.2775609899399509E-3</v>
      </c>
      <c r="Z490" s="23">
        <f ca="1"/>
        <v>1.1825619290367791E-2</v>
      </c>
      <c r="AA490" s="6">
        <f t="array" aca="1" ref="AA490" ca="1">SUMPRODUCT($V$9:$Z$9,V490:Z490)</f>
        <v>-16809.970937739956</v>
      </c>
      <c r="AB490" s="6">
        <f t="shared" ca="1" si="33"/>
        <v>-45939.5336362362</v>
      </c>
    </row>
    <row r="491" spans="1:28" ht="13.8">
      <c r="A491" s="4">
        <v>481</v>
      </c>
      <c r="B491" s="120">
        <v>0.55281207133058974</v>
      </c>
      <c r="C491" s="120">
        <v>0.27680000000000005</v>
      </c>
      <c r="D491" s="120">
        <v>0.82257392753019565</v>
      </c>
      <c r="E491" s="120">
        <v>0.81217129977460556</v>
      </c>
      <c r="F491" s="120">
        <v>6.599908966772873E-2</v>
      </c>
      <c r="H491" s="142">
        <v>0.13276927102041045</v>
      </c>
      <c r="I491" s="142">
        <v>-0.59237425818129652</v>
      </c>
      <c r="J491" s="142">
        <v>0.92521872560995544</v>
      </c>
      <c r="K491" s="142">
        <v>0.88592600761782414</v>
      </c>
      <c r="L491" s="142">
        <v>-1.5062688184211588</v>
      </c>
      <c r="M491" s="141">
        <f t="array" ref="M491:Q491">MMULT(H491:L491,TRANSPOSE(chol))</f>
        <v>7.8230140826604326E-4</v>
      </c>
      <c r="N491" s="141">
        <v>-3.0805901255076241E-3</v>
      </c>
      <c r="O491" s="141">
        <v>5.9209911368613942E-3</v>
      </c>
      <c r="P491" s="141">
        <v>4.1360323476410162E-3</v>
      </c>
      <c r="Q491" s="141">
        <v>-6.2072118616397108E-3</v>
      </c>
      <c r="R491" s="6">
        <f t="shared" si="30"/>
        <v>86675.107076101383</v>
      </c>
      <c r="S491" s="6">
        <f t="shared" si="31"/>
        <v>53295.347627509822</v>
      </c>
      <c r="T491" s="6">
        <f t="shared" si="32"/>
        <v>-53295.347627509822</v>
      </c>
      <c r="V491" s="23">
        <f t="array" aca="1" ref="V491:Z491" ca="1">MMULT(H491:L491,TRANSPOSE(racar))</f>
        <v>-1.1753339580218918E-3</v>
      </c>
      <c r="W491" s="23">
        <f ca="1"/>
        <v>-4.0102416567588438E-3</v>
      </c>
      <c r="X491" s="23">
        <f ca="1"/>
        <v>5.249747244374799E-3</v>
      </c>
      <c r="Y491" s="23">
        <f ca="1"/>
        <v>2.6471894439826921E-3</v>
      </c>
      <c r="Z491" s="23">
        <f ca="1"/>
        <v>-8.3338444626506625E-3</v>
      </c>
      <c r="AA491" s="6">
        <f t="array" aca="1" ref="AA491" ca="1">SUMPRODUCT($V$9:$Z$9,V491:Z491)</f>
        <v>85777.099818406656</v>
      </c>
      <c r="AB491" s="6">
        <f t="shared" ca="1" si="33"/>
        <v>58266.033353422696</v>
      </c>
    </row>
    <row r="492" spans="1:28" ht="13.8">
      <c r="A492" s="4">
        <v>482</v>
      </c>
      <c r="B492" s="120">
        <v>0.886145404663923</v>
      </c>
      <c r="C492" s="120">
        <v>0.4768</v>
      </c>
      <c r="D492" s="120">
        <v>0.96543107038733855</v>
      </c>
      <c r="E492" s="120">
        <v>0.90308039068369661</v>
      </c>
      <c r="F492" s="120">
        <v>0.14292216659080564</v>
      </c>
      <c r="H492" s="142">
        <v>1.2062809232998337</v>
      </c>
      <c r="I492" s="142">
        <v>-5.8186592830167118E-2</v>
      </c>
      <c r="J492" s="142">
        <v>1.8175178396932004</v>
      </c>
      <c r="K492" s="142">
        <v>1.2993051763685994</v>
      </c>
      <c r="L492" s="142">
        <v>-1.0672824000072083</v>
      </c>
      <c r="M492" s="141">
        <f t="array" ref="M492:Q492">MMULT(H492:L492,TRANSPOSE(chol))</f>
        <v>7.1076330976981329E-3</v>
      </c>
      <c r="N492" s="141">
        <v>2.5007665744520239E-3</v>
      </c>
      <c r="O492" s="141">
        <v>1.3261176255528979E-2</v>
      </c>
      <c r="P492" s="141">
        <v>8.3650356163524602E-3</v>
      </c>
      <c r="Q492" s="141">
        <v>1.6621106312840516E-3</v>
      </c>
      <c r="R492" s="6">
        <f t="shared" si="30"/>
        <v>80689.88896613245</v>
      </c>
      <c r="S492" s="6">
        <f t="shared" si="31"/>
        <v>29047.300810054388</v>
      </c>
      <c r="T492" s="6">
        <f t="shared" si="32"/>
        <v>-29047.300810054388</v>
      </c>
      <c r="V492" s="23">
        <f t="array" aca="1" ref="V492:Z492" ca="1">MMULT(H492:L492,TRANSPOSE(racar))</f>
        <v>6.5572597970614136E-3</v>
      </c>
      <c r="W492" s="23">
        <f ca="1"/>
        <v>1.3520530720331485E-3</v>
      </c>
      <c r="X492" s="23">
        <f ca="1"/>
        <v>1.2221592304269897E-2</v>
      </c>
      <c r="Y492" s="23">
        <f ca="1"/>
        <v>6.2171743025622086E-3</v>
      </c>
      <c r="Z492" s="23">
        <f ca="1"/>
        <v>-2.5266787869049467E-3</v>
      </c>
      <c r="AA492" s="6">
        <f t="array" aca="1" ref="AA492" ca="1">SUMPRODUCT($V$9:$Z$9,V492:Z492)</f>
        <v>94883.699390576643</v>
      </c>
      <c r="AB492" s="6">
        <f t="shared" ca="1" si="33"/>
        <v>42426.360562946866</v>
      </c>
    </row>
    <row r="493" spans="1:28" ht="13.8">
      <c r="A493" s="4">
        <v>483</v>
      </c>
      <c r="B493" s="120">
        <v>0.33058984910836764</v>
      </c>
      <c r="C493" s="120">
        <v>0.67680000000000018</v>
      </c>
      <c r="D493" s="120">
        <v>0.12869637650978757</v>
      </c>
      <c r="E493" s="120">
        <v>0.99398948159278744</v>
      </c>
      <c r="F493" s="120">
        <v>0.21984524351388257</v>
      </c>
      <c r="H493" s="142">
        <v>-0.43828499987951347</v>
      </c>
      <c r="I493" s="142">
        <v>0.45876908130398925</v>
      </c>
      <c r="J493" s="142">
        <v>-1.1325750455065724</v>
      </c>
      <c r="K493" s="142">
        <v>2.5115261827103779</v>
      </c>
      <c r="L493" s="142">
        <v>-0.77271598043399492</v>
      </c>
      <c r="M493" s="141">
        <f t="array" ref="M493:Q493">MMULT(H493:L493,TRANSPOSE(chol))</f>
        <v>-2.5824572959726264E-3</v>
      </c>
      <c r="N493" s="141">
        <v>1.5976668330310397E-3</v>
      </c>
      <c r="O493" s="141">
        <v>-7.704904617337565E-3</v>
      </c>
      <c r="P493" s="141">
        <v>1.2202668896866727E-2</v>
      </c>
      <c r="Q493" s="141">
        <v>-9.8480563896962249E-4</v>
      </c>
      <c r="R493" s="6">
        <f t="shared" si="30"/>
        <v>22875.510689671777</v>
      </c>
      <c r="S493" s="6">
        <f t="shared" si="31"/>
        <v>61257.929490321978</v>
      </c>
      <c r="T493" s="6">
        <f t="shared" si="32"/>
        <v>-61257.929490321978</v>
      </c>
      <c r="V493" s="23">
        <f t="array" aca="1" ref="V493:Z493" ca="1">MMULT(H493:L493,TRANSPOSE(racar))</f>
        <v>-3.1635564863961921E-3</v>
      </c>
      <c r="W493" s="23">
        <f ca="1"/>
        <v>3.2008295567725917E-3</v>
      </c>
      <c r="X493" s="23">
        <f ca="1"/>
        <v>-7.0581355453646685E-3</v>
      </c>
      <c r="Y493" s="23">
        <f ca="1"/>
        <v>1.1780752442880637E-2</v>
      </c>
      <c r="Z493" s="23">
        <f ca="1"/>
        <v>-2.8065112281244076E-3</v>
      </c>
      <c r="AA493" s="6">
        <f t="array" aca="1" ref="AA493" ca="1">SUMPRODUCT($V$9:$Z$9,V493:Z493)</f>
        <v>21787.770378317207</v>
      </c>
      <c r="AB493" s="6">
        <f t="shared" ca="1" si="33"/>
        <v>69418.742243378176</v>
      </c>
    </row>
    <row r="494" spans="1:28" ht="13.8">
      <c r="A494" s="4">
        <v>484</v>
      </c>
      <c r="B494" s="120">
        <v>0.6639231824417009</v>
      </c>
      <c r="C494" s="120">
        <v>0.87680000000000013</v>
      </c>
      <c r="D494" s="120">
        <v>0.2715535193669304</v>
      </c>
      <c r="E494" s="120">
        <v>3.0052592036063112E-3</v>
      </c>
      <c r="F494" s="120">
        <v>0.2967683204369595</v>
      </c>
      <c r="H494" s="142">
        <v>0.42319412189440209</v>
      </c>
      <c r="I494" s="142">
        <v>1.1591378494800577</v>
      </c>
      <c r="J494" s="142">
        <v>-0.60812128117816777</v>
      </c>
      <c r="K494" s="142">
        <v>-2.7472070117399952</v>
      </c>
      <c r="L494" s="142">
        <v>-0.53371801857417522</v>
      </c>
      <c r="M494" s="141">
        <f t="array" ref="M494:Q494">MMULT(H494:L494,TRANSPOSE(chol))</f>
        <v>2.4935390168483191E-3</v>
      </c>
      <c r="N494" s="141">
        <v>7.6325962104355624E-3</v>
      </c>
      <c r="O494" s="141">
        <v>-2.9548287884860426E-3</v>
      </c>
      <c r="P494" s="141">
        <v>-1.1906154978087353E-2</v>
      </c>
      <c r="Q494" s="141">
        <v>-5.5429143299822545E-3</v>
      </c>
      <c r="R494" s="6">
        <f t="shared" si="30"/>
        <v>-58092.607148824274</v>
      </c>
      <c r="S494" s="6">
        <f t="shared" si="31"/>
        <v>-23745.556649858623</v>
      </c>
      <c r="T494" s="6">
        <f t="shared" si="32"/>
        <v>23745.556649858623</v>
      </c>
      <c r="V494" s="23">
        <f t="array" aca="1" ref="V494:Z494" ca="1">MMULT(H494:L494,TRANSPOSE(racar))</f>
        <v>2.0678398598004606E-3</v>
      </c>
      <c r="W494" s="23">
        <f ca="1"/>
        <v>4.3127672947806481E-3</v>
      </c>
      <c r="X494" s="23">
        <f ca="1"/>
        <v>-4.7472633534046023E-3</v>
      </c>
      <c r="Y494" s="23">
        <f ca="1"/>
        <v>-1.378095384293122E-2</v>
      </c>
      <c r="Z494" s="23">
        <f ca="1"/>
        <v>-5.1243405097877223E-3</v>
      </c>
      <c r="AA494" s="6">
        <f t="array" aca="1" ref="AA494" ca="1">SUMPRODUCT($V$9:$Z$9,V494:Z494)</f>
        <v>-58387.616597071581</v>
      </c>
      <c r="AB494" s="6">
        <f t="shared" ca="1" si="33"/>
        <v>-34637.510198852891</v>
      </c>
    </row>
    <row r="495" spans="1:28" ht="13.8">
      <c r="A495" s="4">
        <v>485</v>
      </c>
      <c r="B495" s="120">
        <v>0.99725651577503416</v>
      </c>
      <c r="C495" s="120">
        <v>0.1168</v>
      </c>
      <c r="D495" s="120">
        <v>0.41441066222407325</v>
      </c>
      <c r="E495" s="120">
        <v>9.391435011269722E-2</v>
      </c>
      <c r="F495" s="120">
        <v>0.37369139736003643</v>
      </c>
      <c r="H495" s="142">
        <v>2.7769614610693449</v>
      </c>
      <c r="I495" s="142">
        <v>-1.191136507573255</v>
      </c>
      <c r="J495" s="142">
        <v>-0.21621350833260841</v>
      </c>
      <c r="K495" s="142">
        <v>-1.3170296080247856</v>
      </c>
      <c r="L495" s="142">
        <v>-0.3220922692486955</v>
      </c>
      <c r="M495" s="141">
        <f t="array" ref="M495:Q495">MMULT(H495:L495,TRANSPOSE(chol))</f>
        <v>1.6362376964178062E-2</v>
      </c>
      <c r="N495" s="141">
        <v>-2.9750312162842626E-4</v>
      </c>
      <c r="O495" s="141">
        <v>1.9389137997237302E-3</v>
      </c>
      <c r="P495" s="141">
        <v>-6.4028969448500722E-3</v>
      </c>
      <c r="Q495" s="141">
        <v>1.9182354149456864E-3</v>
      </c>
      <c r="R495" s="6">
        <f t="shared" si="30"/>
        <v>41280.70062535457</v>
      </c>
      <c r="S495" s="6">
        <f t="shared" si="31"/>
        <v>-39905.567418441497</v>
      </c>
      <c r="T495" s="6">
        <f t="shared" si="32"/>
        <v>39905.567418441497</v>
      </c>
      <c r="V495" s="23">
        <f t="array" aca="1" ref="V495:Z495" ca="1">MMULT(H495:L495,TRANSPOSE(racar))</f>
        <v>1.3575834661888808E-2</v>
      </c>
      <c r="W495" s="23">
        <f ca="1"/>
        <v>-5.6585997641078294E-3</v>
      </c>
      <c r="X495" s="23">
        <f ca="1"/>
        <v>-8.9536066642560426E-4</v>
      </c>
      <c r="Y495" s="23">
        <f ca="1"/>
        <v>-7.6392618136667881E-3</v>
      </c>
      <c r="Z495" s="23">
        <f ca="1"/>
        <v>-1.3393522498044827E-3</v>
      </c>
      <c r="AA495" s="6">
        <f t="array" aca="1" ref="AA495" ca="1">SUMPRODUCT($V$9:$Z$9,V495:Z495)</f>
        <v>61300.697322188767</v>
      </c>
      <c r="AB495" s="6">
        <f t="shared" ca="1" si="33"/>
        <v>-27516.041739459626</v>
      </c>
    </row>
    <row r="496" spans="1:28" ht="13.8">
      <c r="A496" s="4">
        <v>486</v>
      </c>
      <c r="B496" s="120">
        <v>2.7434842249657062E-3</v>
      </c>
      <c r="C496" s="120">
        <v>0.31680000000000008</v>
      </c>
      <c r="D496" s="120">
        <v>0.55726780508121609</v>
      </c>
      <c r="E496" s="120">
        <v>0.18482344102178813</v>
      </c>
      <c r="F496" s="120">
        <v>0.45061447428311335</v>
      </c>
      <c r="H496" s="142">
        <v>-2.7769614610693623</v>
      </c>
      <c r="I496" s="142">
        <v>-0.47666596837919739</v>
      </c>
      <c r="J496" s="142">
        <v>0.14404569074513618</v>
      </c>
      <c r="K496" s="142">
        <v>-0.89713500451970696</v>
      </c>
      <c r="L496" s="142">
        <v>-0.1241090299594667</v>
      </c>
      <c r="M496" s="141">
        <f t="array" ref="M496:Q496">MMULT(H496:L496,TRANSPOSE(chol))</f>
        <v>-1.6362376964178162E-2</v>
      </c>
      <c r="N496" s="141">
        <v>-9.2539646540753234E-3</v>
      </c>
      <c r="O496" s="141">
        <v>-2.9509533329407796E-3</v>
      </c>
      <c r="P496" s="141">
        <v>-7.2370695844389188E-3</v>
      </c>
      <c r="Q496" s="141">
        <v>-1.1113400728571268E-2</v>
      </c>
      <c r="R496" s="6">
        <f t="shared" si="30"/>
        <v>-6702.414593002075</v>
      </c>
      <c r="S496" s="6">
        <f t="shared" si="31"/>
        <v>28460.698895106994</v>
      </c>
      <c r="T496" s="6">
        <f t="shared" si="32"/>
        <v>-28460.698895106994</v>
      </c>
      <c r="V496" s="23">
        <f t="array" aca="1" ref="V496:Z496" ca="1">MMULT(H496:L496,TRANSPOSE(racar))</f>
        <v>-1.6347862967476059E-2</v>
      </c>
      <c r="W496" s="23">
        <f ca="1"/>
        <v>-6.583775932980475E-3</v>
      </c>
      <c r="X496" s="23">
        <f ca="1"/>
        <v>-1.1364314894322612E-3</v>
      </c>
      <c r="Y496" s="23">
        <f ca="1"/>
        <v>-5.5501741514552075E-3</v>
      </c>
      <c r="Z496" s="23">
        <f ca="1"/>
        <v>-5.8621349741913723E-3</v>
      </c>
      <c r="AA496" s="6">
        <f t="array" aca="1" ref="AA496" ca="1">SUMPRODUCT($V$9:$Z$9,V496:Z496)</f>
        <v>-37209.279383518602</v>
      </c>
      <c r="AB496" s="6">
        <f t="shared" ca="1" si="33"/>
        <v>7088.6747469765323</v>
      </c>
    </row>
    <row r="497" spans="1:28" ht="13.8">
      <c r="A497" s="4">
        <v>487</v>
      </c>
      <c r="B497" s="120">
        <v>0.33607681755829905</v>
      </c>
      <c r="C497" s="120">
        <v>0.51680000000000004</v>
      </c>
      <c r="D497" s="120">
        <v>0.700124947938359</v>
      </c>
      <c r="E497" s="120">
        <v>0.27573253193087904</v>
      </c>
      <c r="F497" s="120">
        <v>0.52753755120619028</v>
      </c>
      <c r="H497" s="142">
        <v>-0.42319412189440225</v>
      </c>
      <c r="I497" s="142">
        <v>4.2123809220730737E-2</v>
      </c>
      <c r="J497" s="142">
        <v>0.52475990980381093</v>
      </c>
      <c r="K497" s="142">
        <v>-0.59556619752748108</v>
      </c>
      <c r="L497" s="142">
        <v>6.9081310445857746E-2</v>
      </c>
      <c r="M497" s="141">
        <f t="array" ref="M497:Q497">MMULT(H497:L497,TRANSPOSE(chol))</f>
        <v>-2.4935390168483204E-3</v>
      </c>
      <c r="N497" s="141">
        <v>-7.529973438392786E-4</v>
      </c>
      <c r="O497" s="141">
        <v>2.8151318097613585E-3</v>
      </c>
      <c r="P497" s="141">
        <v>-2.9116506412339496E-3</v>
      </c>
      <c r="Q497" s="141">
        <v>-1.4815149546889854E-3</v>
      </c>
      <c r="R497" s="6">
        <f t="shared" si="30"/>
        <v>-5989.4008510820095</v>
      </c>
      <c r="S497" s="6">
        <f t="shared" si="31"/>
        <v>-5109.1024441228074</v>
      </c>
      <c r="T497" s="6">
        <f t="shared" si="32"/>
        <v>5109.1024441228074</v>
      </c>
      <c r="V497" s="23">
        <f t="array" aca="1" ref="V497:Z497" ca="1">MMULT(H497:L497,TRANSPOSE(racar))</f>
        <v>-2.0612294549060034E-3</v>
      </c>
      <c r="W497" s="23">
        <f ca="1"/>
        <v>-4.6766129101644566E-4</v>
      </c>
      <c r="X497" s="23">
        <f ca="1"/>
        <v>3.0132074765720344E-3</v>
      </c>
      <c r="Y497" s="23">
        <f ca="1"/>
        <v>-2.8011923281082186E-3</v>
      </c>
      <c r="Z497" s="23">
        <f ca="1"/>
        <v>-4.1257296106555363E-4</v>
      </c>
      <c r="AA497" s="6">
        <f t="array" aca="1" ref="AA497" ca="1">SUMPRODUCT($V$9:$Z$9,V497:Z497)</f>
        <v>-10395.730246737618</v>
      </c>
      <c r="AB497" s="6">
        <f t="shared" ca="1" si="33"/>
        <v>-10524.738756263851</v>
      </c>
    </row>
    <row r="498" spans="1:28" ht="13.8">
      <c r="A498" s="4">
        <v>488</v>
      </c>
      <c r="B498" s="120">
        <v>0.66941015089163236</v>
      </c>
      <c r="C498" s="120">
        <v>0.7168000000000001</v>
      </c>
      <c r="D498" s="120">
        <v>0.84298209079550179</v>
      </c>
      <c r="E498" s="120">
        <v>0.36664162283996998</v>
      </c>
      <c r="F498" s="120">
        <v>0.60446062812926726</v>
      </c>
      <c r="H498" s="142">
        <v>0.43828499987951347</v>
      </c>
      <c r="I498" s="142">
        <v>0.57336142978243354</v>
      </c>
      <c r="J498" s="142">
        <v>1.0067897561077446</v>
      </c>
      <c r="K498" s="142">
        <v>-0.34076135447544276</v>
      </c>
      <c r="L498" s="142">
        <v>0.26491006600520595</v>
      </c>
      <c r="M498" s="141">
        <f t="array" ref="M498:Q498">MMULT(H498:L498,TRANSPOSE(chol))</f>
        <v>2.5824572959726264E-3</v>
      </c>
      <c r="N498" s="141">
        <v>4.3133217037455542E-3</v>
      </c>
      <c r="O498" s="141">
        <v>7.2372670757361859E-3</v>
      </c>
      <c r="P498" s="141">
        <v>1.2039631224195152E-4</v>
      </c>
      <c r="Q498" s="141">
        <v>3.8039606387779475E-3</v>
      </c>
      <c r="R498" s="6">
        <f t="shared" si="30"/>
        <v>-13236.04430484614</v>
      </c>
      <c r="S498" s="6">
        <f t="shared" si="31"/>
        <v>-20519.191540546206</v>
      </c>
      <c r="T498" s="6">
        <f t="shared" si="32"/>
        <v>20519.191540546206</v>
      </c>
      <c r="V498" s="23">
        <f t="array" aca="1" ref="V498:Z498" ca="1">MMULT(H498:L498,TRANSPOSE(racar))</f>
        <v>3.9044266231526691E-3</v>
      </c>
      <c r="W498" s="23">
        <f ca="1"/>
        <v>4.1479941466399687E-3</v>
      </c>
      <c r="X498" s="23">
        <f ca="1"/>
        <v>6.986215298804479E-3</v>
      </c>
      <c r="Y498" s="23">
        <f ca="1"/>
        <v>-5.0826386497277484E-4</v>
      </c>
      <c r="Z498" s="23">
        <f ca="1"/>
        <v>3.129290359931567E-3</v>
      </c>
      <c r="AA498" s="6">
        <f t="array" aca="1" ref="AA498" ca="1">SUMPRODUCT($V$9:$Z$9,V498:Z498)</f>
        <v>-6073.6007200555032</v>
      </c>
      <c r="AB498" s="6">
        <f t="shared" ca="1" si="33"/>
        <v>-19657.141221875256</v>
      </c>
    </row>
    <row r="499" spans="1:28" ht="13.8">
      <c r="A499" s="4">
        <v>489</v>
      </c>
      <c r="B499" s="120">
        <v>0.11385459533607681</v>
      </c>
      <c r="C499" s="120">
        <v>0.91680000000000006</v>
      </c>
      <c r="D499" s="120">
        <v>0.9858392336526447</v>
      </c>
      <c r="E499" s="120">
        <v>0.45755071374906092</v>
      </c>
      <c r="F499" s="120">
        <v>0.68138370505234414</v>
      </c>
      <c r="H499" s="142">
        <v>-1.2062809232998351</v>
      </c>
      <c r="I499" s="142">
        <v>1.3838643322429081</v>
      </c>
      <c r="J499" s="142">
        <v>2.1928035967907635</v>
      </c>
      <c r="K499" s="142">
        <v>-0.10660616500030141</v>
      </c>
      <c r="L499" s="142">
        <v>0.47157161691777671</v>
      </c>
      <c r="M499" s="141">
        <f t="array" ref="M499:Q499">MMULT(H499:L499,TRANSPOSE(chol))</f>
        <v>-7.1076330976981407E-3</v>
      </c>
      <c r="N499" s="141">
        <v>5.0913604259215598E-3</v>
      </c>
      <c r="O499" s="141">
        <v>1.2913739854326976E-2</v>
      </c>
      <c r="P499" s="141">
        <v>1.9828770858211198E-3</v>
      </c>
      <c r="Q499" s="141">
        <v>2.7804566531791685E-3</v>
      </c>
      <c r="R499" s="6">
        <f t="shared" si="30"/>
        <v>-33852.395636550733</v>
      </c>
      <c r="S499" s="6">
        <f t="shared" si="31"/>
        <v>-6332.9197149997362</v>
      </c>
      <c r="T499" s="6">
        <f t="shared" si="32"/>
        <v>6332.9197149997362</v>
      </c>
      <c r="V499" s="23">
        <f t="array" aca="1" ref="V499:Z499" ca="1">MMULT(H499:L499,TRANSPOSE(racar))</f>
        <v>-3.5193526099873609E-3</v>
      </c>
      <c r="W499" s="23">
        <f ca="1"/>
        <v>7.9814805617190818E-3</v>
      </c>
      <c r="X499" s="23">
        <f ca="1"/>
        <v>1.4225271937467619E-2</v>
      </c>
      <c r="Y499" s="23">
        <f ca="1"/>
        <v>1.7296195351477715E-3</v>
      </c>
      <c r="Z499" s="23">
        <f ca="1"/>
        <v>4.2030422204787418E-3</v>
      </c>
      <c r="AA499" s="6">
        <f t="array" aca="1" ref="AA499" ca="1">SUMPRODUCT($V$9:$Z$9,V499:Z499)</f>
        <v>-37954.645434469923</v>
      </c>
      <c r="AB499" s="6">
        <f t="shared" ca="1" si="33"/>
        <v>-15370.637386093878</v>
      </c>
    </row>
    <row r="500" spans="1:28" ht="13.8">
      <c r="A500" s="4">
        <v>490</v>
      </c>
      <c r="B500" s="120">
        <v>0.44718792866941015</v>
      </c>
      <c r="C500" s="120">
        <v>0.15679999999999999</v>
      </c>
      <c r="D500" s="120">
        <v>9.1628488129945861E-3</v>
      </c>
      <c r="E500" s="120">
        <v>0.5484598046581517</v>
      </c>
      <c r="F500" s="120">
        <v>0.75830678197542101</v>
      </c>
      <c r="H500" s="142">
        <v>-0.13276927102041072</v>
      </c>
      <c r="I500" s="142">
        <v>-1.0076968868338412</v>
      </c>
      <c r="J500" s="142">
        <v>-2.3589708011127799</v>
      </c>
      <c r="K500" s="142">
        <v>0.12177098858763583</v>
      </c>
      <c r="L500" s="142">
        <v>0.70086633413366706</v>
      </c>
      <c r="M500" s="141">
        <f t="array" ref="M500:Q500">MMULT(H500:L500,TRANSPOSE(chol))</f>
        <v>-7.8230140826604489E-4</v>
      </c>
      <c r="N500" s="141">
        <v>-6.0829818206951537E-3</v>
      </c>
      <c r="O500" s="141">
        <v>-1.5649525876764336E-2</v>
      </c>
      <c r="P500" s="141">
        <v>-2.4453957460320581E-3</v>
      </c>
      <c r="Q500" s="141">
        <v>8.9035680268734901E-5</v>
      </c>
      <c r="R500" s="6">
        <f t="shared" si="30"/>
        <v>-21856.453784585599</v>
      </c>
      <c r="S500" s="6">
        <f t="shared" si="31"/>
        <v>-11676.031276993755</v>
      </c>
      <c r="T500" s="6">
        <f t="shared" si="32"/>
        <v>11676.031276993755</v>
      </c>
      <c r="V500" s="23">
        <f t="array" aca="1" ref="V500:Z500" ca="1">MMULT(H500:L500,TRANSPOSE(racar))</f>
        <v>-2.1660863647686877E-3</v>
      </c>
      <c r="W500" s="23">
        <f ca="1"/>
        <v>-5.9246144938780677E-3</v>
      </c>
      <c r="X500" s="23">
        <f ca="1"/>
        <v>-1.5162210574315117E-2</v>
      </c>
      <c r="Y500" s="23">
        <f ca="1"/>
        <v>-2.9382333138242174E-4</v>
      </c>
      <c r="Z500" s="23">
        <f ca="1"/>
        <v>1.751836617174281E-3</v>
      </c>
      <c r="AA500" s="6">
        <f t="array" aca="1" ref="AA500" ca="1">SUMPRODUCT($V$9:$Z$9,V500:Z500)</f>
        <v>-27210.596146676977</v>
      </c>
      <c r="AB500" s="6">
        <f t="shared" ca="1" si="33"/>
        <v>-11046.91576762313</v>
      </c>
    </row>
    <row r="501" spans="1:28" ht="13.8">
      <c r="A501" s="4">
        <v>491</v>
      </c>
      <c r="B501" s="120">
        <v>0.78052126200274341</v>
      </c>
      <c r="C501" s="120">
        <v>0.35680000000000001</v>
      </c>
      <c r="D501" s="120">
        <v>0.15201999167013741</v>
      </c>
      <c r="E501" s="120">
        <v>0.63936889556724263</v>
      </c>
      <c r="F501" s="120">
        <v>0.83522985889849799</v>
      </c>
      <c r="H501" s="142">
        <v>0.77395487647774763</v>
      </c>
      <c r="I501" s="142">
        <v>-0.36702549612952989</v>
      </c>
      <c r="J501" s="142">
        <v>-1.0278083592601541</v>
      </c>
      <c r="K501" s="142">
        <v>0.35677238804701683</v>
      </c>
      <c r="L501" s="142">
        <v>0.97504027548707384</v>
      </c>
      <c r="M501" s="141">
        <f t="array" ref="M501:Q501">MMULT(H501:L501,TRANSPOSE(chol))</f>
        <v>4.5602870690600993E-3</v>
      </c>
      <c r="N501" s="141">
        <v>-2.8364070516997313E-4</v>
      </c>
      <c r="O501" s="141">
        <v>-5.680971415901544E-3</v>
      </c>
      <c r="P501" s="141">
        <v>1.1922196132586437E-3</v>
      </c>
      <c r="Q501" s="141">
        <v>6.7769894791279064E-3</v>
      </c>
      <c r="R501" s="6">
        <f t="shared" si="30"/>
        <v>-23326.059696439144</v>
      </c>
      <c r="S501" s="6">
        <f t="shared" si="31"/>
        <v>-32085.027335566836</v>
      </c>
      <c r="T501" s="6">
        <f t="shared" si="32"/>
        <v>32085.027335566836</v>
      </c>
      <c r="V501" s="23">
        <f t="array" aca="1" ref="V501:Z501" ca="1">MMULT(H501:L501,TRANSPOSE(racar))</f>
        <v>4.735527246934771E-3</v>
      </c>
      <c r="W501" s="23">
        <f ca="1"/>
        <v>-3.0828946608426949E-4</v>
      </c>
      <c r="X501" s="23">
        <f ca="1"/>
        <v>-5.5770153021838867E-3</v>
      </c>
      <c r="Y501" s="23">
        <f ca="1"/>
        <v>2.3971928200759076E-3</v>
      </c>
      <c r="Z501" s="23">
        <f ca="1"/>
        <v>6.4995372114821821E-3</v>
      </c>
      <c r="AA501" s="6">
        <f t="array" aca="1" ref="AA501" ca="1">SUMPRODUCT($V$9:$Z$9,V501:Z501)</f>
        <v>-15101.486440131972</v>
      </c>
      <c r="AB501" s="6">
        <f t="shared" ca="1" si="33"/>
        <v>-25037.866033753162</v>
      </c>
    </row>
    <row r="502" spans="1:28" ht="13.8">
      <c r="A502" s="4">
        <v>492</v>
      </c>
      <c r="B502" s="120">
        <v>0.22496570644718791</v>
      </c>
      <c r="C502" s="120">
        <v>0.55680000000000007</v>
      </c>
      <c r="D502" s="120">
        <v>0.29487713452728032</v>
      </c>
      <c r="E502" s="120">
        <v>0.73027798647633357</v>
      </c>
      <c r="F502" s="120">
        <v>0.91215293582157497</v>
      </c>
      <c r="H502" s="142">
        <v>-0.75552937648721163</v>
      </c>
      <c r="I502" s="142">
        <v>0.14286094942554114</v>
      </c>
      <c r="J502" s="142">
        <v>-0.53919216057790442</v>
      </c>
      <c r="K502" s="142">
        <v>0.61365394644601001</v>
      </c>
      <c r="L502" s="142">
        <v>1.3541324398008789</v>
      </c>
      <c r="M502" s="141">
        <f t="array" ref="M502:Q502">MMULT(H502:L502,TRANSPOSE(chol))</f>
        <v>-4.4517205726123908E-3</v>
      </c>
      <c r="N502" s="141">
        <v>-9.5685636804784596E-4</v>
      </c>
      <c r="O502" s="141">
        <v>-4.4252931385014823E-3</v>
      </c>
      <c r="P502" s="141">
        <v>2.3793992625419794E-3</v>
      </c>
      <c r="Q502" s="141">
        <v>6.0156062600327208E-3</v>
      </c>
      <c r="R502" s="6">
        <f t="shared" si="30"/>
        <v>-48589.911064072759</v>
      </c>
      <c r="S502" s="6">
        <f t="shared" si="31"/>
        <v>-22438.790102181698</v>
      </c>
      <c r="T502" s="6">
        <f t="shared" si="32"/>
        <v>22438.790102181698</v>
      </c>
      <c r="V502" s="23">
        <f t="array" aca="1" ref="V502:Z502" ca="1">MMULT(H502:L502,TRANSPOSE(racar))</f>
        <v>-2.5121271869617424E-3</v>
      </c>
      <c r="W502" s="23">
        <f ca="1"/>
        <v>1.8712153257547364E-3</v>
      </c>
      <c r="X502" s="23">
        <f ca="1"/>
        <v>-2.763832702193486E-3</v>
      </c>
      <c r="Y502" s="23">
        <f ca="1"/>
        <v>4.4661818865965684E-3</v>
      </c>
      <c r="Z502" s="23">
        <f ca="1"/>
        <v>8.055510893156953E-3</v>
      </c>
      <c r="AA502" s="6">
        <f t="array" aca="1" ref="AA502" ca="1">SUMPRODUCT($V$9:$Z$9,V502:Z502)</f>
        <v>-51819.247346416552</v>
      </c>
      <c r="AB502" s="6">
        <f t="shared" ca="1" si="33"/>
        <v>-24194.700994438452</v>
      </c>
    </row>
    <row r="503" spans="1:28" ht="13.8">
      <c r="A503" s="4">
        <v>493</v>
      </c>
      <c r="B503" s="120">
        <v>0.55829903978052131</v>
      </c>
      <c r="C503" s="120">
        <v>0.75680000000000014</v>
      </c>
      <c r="D503" s="120">
        <v>0.43773427738442316</v>
      </c>
      <c r="E503" s="120">
        <v>0.82118707738542451</v>
      </c>
      <c r="F503" s="120">
        <v>0.98907601274465184</v>
      </c>
      <c r="H503" s="142">
        <v>0.14665806430301143</v>
      </c>
      <c r="I503" s="142">
        <v>0.696046035974628</v>
      </c>
      <c r="J503" s="142">
        <v>-0.15671615473267</v>
      </c>
      <c r="K503" s="142">
        <v>0.91989841886138335</v>
      </c>
      <c r="L503" s="142">
        <v>2.2930005287655506</v>
      </c>
      <c r="M503" s="141">
        <f t="array" ref="M503:Q503">MMULT(H503:L503,TRANSPOSE(chol))</f>
        <v>8.6413677921136096E-4</v>
      </c>
      <c r="N503" s="141">
        <v>4.3307942232031346E-3</v>
      </c>
      <c r="O503" s="141">
        <v>-5.8036984957639422E-4</v>
      </c>
      <c r="P503" s="141">
        <v>5.6737899650056789E-3</v>
      </c>
      <c r="Q503" s="141">
        <v>1.5479647899051558E-2</v>
      </c>
      <c r="R503" s="6">
        <f t="shared" si="30"/>
        <v>-79185.225971871419</v>
      </c>
      <c r="S503" s="6">
        <f t="shared" si="31"/>
        <v>-59793.843545186843</v>
      </c>
      <c r="T503" s="6">
        <f t="shared" si="32"/>
        <v>59793.843545186843</v>
      </c>
      <c r="V503" s="23">
        <f t="array" aca="1" ref="V503:Z503" ca="1">MMULT(H503:L503,TRANSPOSE(racar))</f>
        <v>4.6308703529002902E-3</v>
      </c>
      <c r="W503" s="23">
        <f ca="1"/>
        <v>7.4743296079199384E-3</v>
      </c>
      <c r="X503" s="23">
        <f ca="1"/>
        <v>1.0982527717416503E-3</v>
      </c>
      <c r="Y503" s="23">
        <f ca="1"/>
        <v>7.8647019857863952E-3</v>
      </c>
      <c r="Z503" s="23">
        <f ca="1"/>
        <v>1.635277459956181E-2</v>
      </c>
      <c r="AA503" s="6">
        <f t="array" aca="1" ref="AA503" ca="1">SUMPRODUCT($V$9:$Z$9,V503:Z503)</f>
        <v>-68655.381541045543</v>
      </c>
      <c r="AB503" s="6">
        <f t="shared" ca="1" si="33"/>
        <v>-54610.898068090821</v>
      </c>
    </row>
    <row r="504" spans="1:28" ht="13.8">
      <c r="A504" s="4">
        <v>494</v>
      </c>
      <c r="B504" s="120">
        <v>0.89163237311385457</v>
      </c>
      <c r="C504" s="120">
        <v>0.95680000000000009</v>
      </c>
      <c r="D504" s="120">
        <v>0.58059142024156596</v>
      </c>
      <c r="E504" s="120">
        <v>0.91209616829451545</v>
      </c>
      <c r="F504" s="120">
        <v>7.1916249431042328E-2</v>
      </c>
      <c r="H504" s="142">
        <v>1.2352559726986492</v>
      </c>
      <c r="I504" s="142">
        <v>1.714701327870584</v>
      </c>
      <c r="J504" s="142">
        <v>0.20340670501053382</v>
      </c>
      <c r="K504" s="142">
        <v>1.353776593321262</v>
      </c>
      <c r="L504" s="142">
        <v>-1.4616669475164299</v>
      </c>
      <c r="M504" s="141">
        <f t="array" ref="M504:Q504">MMULT(H504:L504,TRANSPOSE(chol))</f>
        <v>7.2783595148506897E-3</v>
      </c>
      <c r="N504" s="141">
        <v>1.2722129464971605E-2</v>
      </c>
      <c r="O504" s="141">
        <v>3.5238902654553227E-3</v>
      </c>
      <c r="P504" s="141">
        <v>1.0453157952334296E-2</v>
      </c>
      <c r="Q504" s="141">
        <v>1.0794142395085717E-3</v>
      </c>
      <c r="R504" s="6">
        <f t="shared" si="30"/>
        <v>19108.064740738504</v>
      </c>
      <c r="S504" s="6">
        <f t="shared" si="31"/>
        <v>41823.848217664003</v>
      </c>
      <c r="T504" s="6">
        <f t="shared" si="32"/>
        <v>-41823.848217664003</v>
      </c>
      <c r="V504" s="23">
        <f t="array" aca="1" ref="V504:Z504" ca="1">MMULT(H504:L504,TRANSPOSE(racar))</f>
        <v>7.1858833464487687E-3</v>
      </c>
      <c r="W504" s="23">
        <f ca="1"/>
        <v>1.1089140031329082E-2</v>
      </c>
      <c r="X504" s="23">
        <f ca="1"/>
        <v>2.0102610201946083E-3</v>
      </c>
      <c r="Y504" s="23">
        <f ca="1"/>
        <v>6.9251777253408458E-3</v>
      </c>
      <c r="Z504" s="23">
        <f ca="1"/>
        <v>-4.0659192076193196E-3</v>
      </c>
      <c r="AA504" s="6">
        <f t="array" aca="1" ref="AA504" ca="1">SUMPRODUCT($V$9:$Z$9,V504:Z504)</f>
        <v>35710.629924211309</v>
      </c>
      <c r="AB504" s="6">
        <f t="shared" ca="1" si="33"/>
        <v>54189.785221487356</v>
      </c>
    </row>
    <row r="505" spans="1:28" ht="13.8">
      <c r="A505" s="4">
        <v>495</v>
      </c>
      <c r="B505" s="120">
        <v>3.9780521262002738E-2</v>
      </c>
      <c r="C505" s="120">
        <v>0.1968</v>
      </c>
      <c r="D505" s="120">
        <v>0.72344856309870875</v>
      </c>
      <c r="E505" s="120">
        <v>1.1269722013523668E-2</v>
      </c>
      <c r="F505" s="120">
        <v>0.14883932635411926</v>
      </c>
      <c r="H505" s="142">
        <v>-1.7532387011391</v>
      </c>
      <c r="I505" s="142">
        <v>-0.85310694574580315</v>
      </c>
      <c r="J505" s="142">
        <v>0.59311697063409441</v>
      </c>
      <c r="K505" s="142">
        <v>-2.2811521682384748</v>
      </c>
      <c r="L505" s="142">
        <v>-1.0414243361758184</v>
      </c>
      <c r="M505" s="141">
        <f t="array" ref="M505:Q505">MMULT(H505:L505,TRANSPOSE(chol))</f>
        <v>-1.033041075232535E-2</v>
      </c>
      <c r="N505" s="141">
        <v>-9.004730503679172E-3</v>
      </c>
      <c r="O505" s="141">
        <v>1.1781994119649877E-3</v>
      </c>
      <c r="P505" s="141">
        <v>-1.3658717499252626E-2</v>
      </c>
      <c r="Q505" s="141">
        <v>-1.5867024333996359E-2</v>
      </c>
      <c r="R505" s="6">
        <f t="shared" si="30"/>
        <v>26539.632286462445</v>
      </c>
      <c r="S505" s="6">
        <f t="shared" si="31"/>
        <v>25424.160283201047</v>
      </c>
      <c r="T505" s="6">
        <f t="shared" si="32"/>
        <v>-25424.160283201047</v>
      </c>
      <c r="V505" s="23">
        <f t="array" aca="1" ref="V505:Z505" ca="1">MMULT(H505:L505,TRANSPOSE(racar))</f>
        <v>-1.219129033861735E-2</v>
      </c>
      <c r="W505" s="23">
        <f ca="1"/>
        <v>-9.7542931436353578E-3</v>
      </c>
      <c r="X505" s="23">
        <f ca="1"/>
        <v>1.1311757878735959E-3</v>
      </c>
      <c r="Y505" s="23">
        <f ca="1"/>
        <v>-1.3612644403935172E-2</v>
      </c>
      <c r="Z505" s="23">
        <f ca="1"/>
        <v>-1.2009538873048266E-2</v>
      </c>
      <c r="AA505" s="6">
        <f t="array" aca="1" ref="AA505" ca="1">SUMPRODUCT($V$9:$Z$9,V505:Z505)</f>
        <v>539.31991572811967</v>
      </c>
      <c r="AB505" s="6">
        <f t="shared" ca="1" si="33"/>
        <v>4268.61756547197</v>
      </c>
    </row>
    <row r="506" spans="1:28" ht="13.8">
      <c r="A506" s="4">
        <v>496</v>
      </c>
      <c r="B506" s="120">
        <v>0.37311385459533608</v>
      </c>
      <c r="C506" s="120">
        <v>0.39680000000000004</v>
      </c>
      <c r="D506" s="120">
        <v>0.86630570595585166</v>
      </c>
      <c r="E506" s="120">
        <v>0.10217881292261458</v>
      </c>
      <c r="F506" s="120">
        <v>0.22576240327719618</v>
      </c>
      <c r="H506" s="142">
        <v>-0.32361740504836306</v>
      </c>
      <c r="I506" s="142">
        <v>-0.26163870613332435</v>
      </c>
      <c r="J506" s="142">
        <v>1.1090964224196966</v>
      </c>
      <c r="K506" s="142">
        <v>-1.2692339779042165</v>
      </c>
      <c r="L506" s="142">
        <v>-0.75287537575893015</v>
      </c>
      <c r="M506" s="141">
        <f t="array" ref="M506:Q506">MMULT(H506:L506,TRANSPOSE(chol))</f>
        <v>-1.9068143536753925E-3</v>
      </c>
      <c r="N506" s="141">
        <v>-2.2586960041082573E-3</v>
      </c>
      <c r="O506" s="141">
        <v>6.5988385075931352E-3</v>
      </c>
      <c r="P506" s="141">
        <v>-6.3131497371076853E-3</v>
      </c>
      <c r="Q506" s="141">
        <v>-6.8690068706218441E-3</v>
      </c>
      <c r="R506" s="6">
        <f t="shared" si="30"/>
        <v>27677.283519670164</v>
      </c>
      <c r="S506" s="6">
        <f t="shared" si="31"/>
        <v>9176.5289159659806</v>
      </c>
      <c r="T506" s="6">
        <f t="shared" si="32"/>
        <v>-9176.5289159659806</v>
      </c>
      <c r="V506" s="23">
        <f t="array" aca="1" ref="V506:Z506" ca="1">MMULT(H506:L506,TRANSPOSE(racar))</f>
        <v>-2.6940376530651452E-3</v>
      </c>
      <c r="W506" s="23">
        <f ca="1"/>
        <v>-3.4481424726488636E-3</v>
      </c>
      <c r="X506" s="23">
        <f ca="1"/>
        <v>5.9917073222777763E-3</v>
      </c>
      <c r="Y506" s="23">
        <f ca="1"/>
        <v>-7.1954557491117361E-3</v>
      </c>
      <c r="Z506" s="23">
        <f ca="1"/>
        <v>-6.1825673998349411E-3</v>
      </c>
      <c r="AA506" s="6">
        <f t="array" aca="1" ref="AA506" ca="1">SUMPRODUCT($V$9:$Z$9,V506:Z506)</f>
        <v>20810.252680416517</v>
      </c>
      <c r="AB506" s="6">
        <f t="shared" ca="1" si="33"/>
        <v>1339.5944972379802</v>
      </c>
    </row>
    <row r="507" spans="1:28" ht="13.8">
      <c r="A507" s="4">
        <v>497</v>
      </c>
      <c r="B507" s="120">
        <v>0.70644718792866945</v>
      </c>
      <c r="C507" s="120">
        <v>0.59680000000000011</v>
      </c>
      <c r="D507" s="120">
        <v>2.9571012078300707E-2</v>
      </c>
      <c r="E507" s="120">
        <v>0.19308790383170549</v>
      </c>
      <c r="F507" s="120">
        <v>0.30268548020027314</v>
      </c>
      <c r="H507" s="142">
        <v>0.54303511683113403</v>
      </c>
      <c r="I507" s="142">
        <v>0.24507288171578595</v>
      </c>
      <c r="J507" s="142">
        <v>-1.8871360859857556</v>
      </c>
      <c r="K507" s="142">
        <v>-0.86657337376842625</v>
      </c>
      <c r="L507" s="142">
        <v>-0.51669231669159688</v>
      </c>
      <c r="M507" s="141">
        <f t="array" ref="M507:Q507">MMULT(H507:L507,TRANSPOSE(chol))</f>
        <v>3.1996646013790712E-3</v>
      </c>
      <c r="N507" s="141">
        <v>2.6793172279657891E-3</v>
      </c>
      <c r="O507" s="141">
        <v>-1.1304008259473863E-2</v>
      </c>
      <c r="P507" s="141">
        <v>-4.627959090048683E-3</v>
      </c>
      <c r="Q507" s="141">
        <v>-4.0428066764909062E-3</v>
      </c>
      <c r="R507" s="6">
        <f t="shared" si="30"/>
        <v>-24734.508761636193</v>
      </c>
      <c r="S507" s="6">
        <f t="shared" si="31"/>
        <v>1228.9107759396975</v>
      </c>
      <c r="T507" s="6">
        <f t="shared" si="32"/>
        <v>-1228.9107759396975</v>
      </c>
      <c r="V507" s="23">
        <f t="array" aca="1" ref="V507:Z507" ca="1">MMULT(H507:L507,TRANSPOSE(racar))</f>
        <v>1.4371788503006592E-3</v>
      </c>
      <c r="W507" s="23">
        <f ca="1"/>
        <v>2.2988170587759957E-4</v>
      </c>
      <c r="X507" s="23">
        <f ca="1"/>
        <v>-1.2540194106719731E-2</v>
      </c>
      <c r="Y507" s="23">
        <f ca="1"/>
        <v>-5.3927810604967822E-3</v>
      </c>
      <c r="Z507" s="23">
        <f ca="1"/>
        <v>-4.5207091150934412E-3</v>
      </c>
      <c r="AA507" s="6">
        <f t="array" aca="1" ref="AA507" ca="1">SUMPRODUCT($V$9:$Z$9,V507:Z507)</f>
        <v>-24202.218401620146</v>
      </c>
      <c r="AB507" s="6">
        <f t="shared" ca="1" si="33"/>
        <v>378.41104002221255</v>
      </c>
    </row>
    <row r="508" spans="1:28" ht="13.8">
      <c r="A508" s="4">
        <v>498</v>
      </c>
      <c r="B508" s="120">
        <v>0.15089163237311384</v>
      </c>
      <c r="C508" s="120">
        <v>0.79680000000000017</v>
      </c>
      <c r="D508" s="120">
        <v>0.17242815493544353</v>
      </c>
      <c r="E508" s="120">
        <v>0.28399699474079637</v>
      </c>
      <c r="F508" s="120">
        <v>0.37960855712335007</v>
      </c>
      <c r="H508" s="142">
        <v>-1.0326167962437811</v>
      </c>
      <c r="I508" s="142">
        <v>0.83024549081414578</v>
      </c>
      <c r="J508" s="142">
        <v>-0.9446133481228618</v>
      </c>
      <c r="K508" s="142">
        <v>-0.57100834001159528</v>
      </c>
      <c r="L508" s="142">
        <v>-0.30650901856519736</v>
      </c>
      <c r="M508" s="141">
        <f t="array" ref="M508:Q508">MMULT(H508:L508,TRANSPOSE(chol))</f>
        <v>-6.0843715393789806E-3</v>
      </c>
      <c r="N508" s="141">
        <v>2.3287988496174692E-3</v>
      </c>
      <c r="O508" s="141">
        <v>-7.1721584539537996E-3</v>
      </c>
      <c r="P508" s="141">
        <v>-2.8997051886908106E-3</v>
      </c>
      <c r="Q508" s="141">
        <v>-5.2807321893000823E-3</v>
      </c>
      <c r="R508" s="6">
        <f t="shared" si="30"/>
        <v>-40886.754652129348</v>
      </c>
      <c r="S508" s="6">
        <f t="shared" si="31"/>
        <v>15989.018876519947</v>
      </c>
      <c r="T508" s="6">
        <f t="shared" si="32"/>
        <v>-15989.018876519947</v>
      </c>
      <c r="V508" s="23">
        <f t="array" aca="1" ref="V508:Z508" ca="1">MMULT(H508:L508,TRANSPOSE(racar))</f>
        <v>-5.9544871541805811E-3</v>
      </c>
      <c r="W508" s="23">
        <f ca="1"/>
        <v>2.7842407222094397E-3</v>
      </c>
      <c r="X508" s="23">
        <f ca="1"/>
        <v>-6.881607530431556E-3</v>
      </c>
      <c r="Y508" s="23">
        <f ca="1"/>
        <v>-3.1014448013579016E-3</v>
      </c>
      <c r="Z508" s="23">
        <f ca="1"/>
        <v>-3.6663858357594064E-3</v>
      </c>
      <c r="AA508" s="6">
        <f t="array" aca="1" ref="AA508" ca="1">SUMPRODUCT($V$9:$Z$9,V508:Z508)</f>
        <v>-51770.141398160951</v>
      </c>
      <c r="AB508" s="6">
        <f t="shared" ca="1" si="33"/>
        <v>6124.750022715185</v>
      </c>
    </row>
    <row r="509" spans="1:28" ht="13.8">
      <c r="A509" s="4">
        <v>499</v>
      </c>
      <c r="B509" s="120">
        <v>0.48422496570644719</v>
      </c>
      <c r="C509" s="120">
        <v>0.99680000000000013</v>
      </c>
      <c r="D509" s="120">
        <v>0.31528529779258646</v>
      </c>
      <c r="E509" s="120">
        <v>0.37490608564988731</v>
      </c>
      <c r="F509" s="120">
        <v>0.45653163404642699</v>
      </c>
      <c r="H509" s="142">
        <v>-3.955245719736411E-2</v>
      </c>
      <c r="I509" s="142">
        <v>2.7265513165044086</v>
      </c>
      <c r="J509" s="142">
        <v>-0.48092388618800258</v>
      </c>
      <c r="K509" s="142">
        <v>-0.31888704127276724</v>
      </c>
      <c r="L509" s="142">
        <v>-0.10917553052348315</v>
      </c>
      <c r="M509" s="141">
        <f t="array" ref="M509:Q509">MMULT(H509:L509,TRANSPOSE(chol))</f>
        <v>-2.3305048470985185E-4</v>
      </c>
      <c r="N509" s="141">
        <v>1.5521975548610347E-2</v>
      </c>
      <c r="O509" s="141">
        <v>-2.2422978714345372E-3</v>
      </c>
      <c r="P509" s="141">
        <v>2.3226882338057038E-3</v>
      </c>
      <c r="Q509" s="141">
        <v>2.4731580074454861E-3</v>
      </c>
      <c r="R509" s="6">
        <f t="shared" si="30"/>
        <v>-88237.818058867066</v>
      </c>
      <c r="S509" s="6">
        <f t="shared" si="31"/>
        <v>-3076.8554139159878</v>
      </c>
      <c r="T509" s="6">
        <f t="shared" si="32"/>
        <v>3076.8554139159878</v>
      </c>
      <c r="V509" s="23">
        <f t="array" aca="1" ref="V509:Z509" ca="1">MMULT(H509:L509,TRANSPOSE(racar))</f>
        <v>2.1749215421012691E-3</v>
      </c>
      <c r="W509" s="23">
        <f ca="1"/>
        <v>1.5642266131292177E-2</v>
      </c>
      <c r="X509" s="23">
        <f ca="1"/>
        <v>-2.5771094138552285E-3</v>
      </c>
      <c r="Y509" s="23">
        <f ca="1"/>
        <v>3.2717751132204666E-4</v>
      </c>
      <c r="Z509" s="23">
        <f ca="1"/>
        <v>1.5102389365727064E-3</v>
      </c>
      <c r="AA509" s="6">
        <f t="array" aca="1" ref="AA509" ca="1">SUMPRODUCT($V$9:$Z$9,V509:Z509)</f>
        <v>-82398.087028728129</v>
      </c>
      <c r="AB509" s="6">
        <f t="shared" ca="1" si="33"/>
        <v>-6868.8734381214654</v>
      </c>
    </row>
    <row r="510" spans="1:28" ht="13.8">
      <c r="A510" s="4">
        <v>500</v>
      </c>
      <c r="B510" s="120">
        <v>0.81755829903978039</v>
      </c>
      <c r="C510" s="120">
        <v>6.4000000000000003E-3</v>
      </c>
      <c r="D510" s="120">
        <v>0.45814244064972931</v>
      </c>
      <c r="E510" s="120">
        <v>0.46581517655897825</v>
      </c>
      <c r="F510" s="120">
        <v>0.53345471096950392</v>
      </c>
      <c r="H510" s="142">
        <v>0.90609909950951473</v>
      </c>
      <c r="I510" s="142">
        <v>-2.4892858647872389</v>
      </c>
      <c r="J510" s="142">
        <v>-0.10511459125462318</v>
      </c>
      <c r="K510" s="142">
        <v>-8.5793777448420941E-2</v>
      </c>
      <c r="L510" s="142">
        <v>8.395705279695756E-2</v>
      </c>
      <c r="M510" s="141">
        <f t="array" ref="M510:Q510">MMULT(H510:L510,TRANSPOSE(chol))</f>
        <v>5.3389055775256728E-3</v>
      </c>
      <c r="N510" s="141">
        <v>-1.2127323110126599E-2</v>
      </c>
      <c r="O510" s="141">
        <v>-2.8049484055311566E-4</v>
      </c>
      <c r="P510" s="141">
        <v>-3.6517086816501821E-3</v>
      </c>
      <c r="Q510" s="141">
        <v>-9.5889444297827587E-4</v>
      </c>
      <c r="R510" s="6">
        <f t="shared" si="30"/>
        <v>73934.321337646135</v>
      </c>
      <c r="S510" s="6">
        <f t="shared" si="31"/>
        <v>-11388.155169159523</v>
      </c>
      <c r="T510" s="6">
        <f t="shared" si="32"/>
        <v>11388.155169159523</v>
      </c>
      <c r="V510" s="23">
        <f t="array" aca="1" ref="V510:Z510" ca="1">MMULT(H510:L510,TRANSPOSE(racar))</f>
        <v>2.514391206094944E-3</v>
      </c>
      <c r="W510" s="23">
        <f ca="1"/>
        <v>-1.384758508347636E-2</v>
      </c>
      <c r="X510" s="23">
        <f ca="1"/>
        <v>-8.4853066369383688E-4</v>
      </c>
      <c r="Y510" s="23">
        <f ca="1"/>
        <v>-2.2772791910176718E-3</v>
      </c>
      <c r="Z510" s="23">
        <f ca="1"/>
        <v>-1.1318277744795245E-3</v>
      </c>
      <c r="AA510" s="6">
        <f t="array" aca="1" ref="AA510" ca="1">SUMPRODUCT($V$9:$Z$9,V510:Z510)</f>
        <v>75590.184231752122</v>
      </c>
      <c r="AB510" s="6">
        <f t="shared" ca="1" si="33"/>
        <v>-4144.9851877090869</v>
      </c>
    </row>
    <row r="511" spans="1:28" ht="13.8">
      <c r="A511" s="4">
        <v>501</v>
      </c>
      <c r="B511" s="120">
        <v>0.26200274348422498</v>
      </c>
      <c r="C511" s="120">
        <v>0.2064</v>
      </c>
      <c r="D511" s="120">
        <v>0.6009995835068721</v>
      </c>
      <c r="E511" s="120">
        <v>0.55672426746806902</v>
      </c>
      <c r="F511" s="120">
        <v>0.6103777878925809</v>
      </c>
      <c r="H511" s="142">
        <v>-0.63718324977646745</v>
      </c>
      <c r="I511" s="142">
        <v>-0.8189761869837513</v>
      </c>
      <c r="J511" s="142">
        <v>0.25593525299173275</v>
      </c>
      <c r="K511" s="142">
        <v>0.14266917165008763</v>
      </c>
      <c r="L511" s="142">
        <v>0.28030381486948203</v>
      </c>
      <c r="M511" s="141">
        <f t="array" ref="M511:Q511">MMULT(H511:L511,TRANSPOSE(chol))</f>
        <v>-3.754403031609893E-3</v>
      </c>
      <c r="N511" s="141">
        <v>-6.1872374985882245E-3</v>
      </c>
      <c r="O511" s="141">
        <v>5.1985803356619344E-4</v>
      </c>
      <c r="P511" s="141">
        <v>-8.944813486592687E-4</v>
      </c>
      <c r="Q511" s="141">
        <v>-1.127876448737681E-3</v>
      </c>
      <c r="R511" s="6">
        <f t="shared" si="30"/>
        <v>17564.329940685268</v>
      </c>
      <c r="S511" s="6">
        <f t="shared" si="31"/>
        <v>2156.7066322201395</v>
      </c>
      <c r="T511" s="6">
        <f t="shared" si="32"/>
        <v>-2156.7066322201395</v>
      </c>
      <c r="V511" s="23">
        <f t="array" aca="1" ref="V511:Z511" ca="1">MMULT(H511:L511,TRANSPOSE(racar))</f>
        <v>-3.9068815838186246E-3</v>
      </c>
      <c r="W511" s="23">
        <f ca="1"/>
        <v>-5.0438971604811729E-3</v>
      </c>
      <c r="X511" s="23">
        <f ca="1"/>
        <v>1.3197979807342201E-3</v>
      </c>
      <c r="Y511" s="23">
        <f ca="1"/>
        <v>3.4898339690833419E-4</v>
      </c>
      <c r="Z511" s="23">
        <f ca="1"/>
        <v>3.8570900120871209E-4</v>
      </c>
      <c r="AA511" s="6">
        <f t="array" aca="1" ref="AA511" ca="1">SUMPRODUCT($V$9:$Z$9,V511:Z511)</f>
        <v>10282.938960143045</v>
      </c>
      <c r="AB511" s="6">
        <f t="shared" ca="1" si="33"/>
        <v>-540.49260650300175</v>
      </c>
    </row>
    <row r="512" spans="1:28" ht="13.8">
      <c r="A512" s="4">
        <v>502</v>
      </c>
      <c r="B512" s="120">
        <v>0.59533607681755829</v>
      </c>
      <c r="C512" s="120">
        <v>0.40640000000000004</v>
      </c>
      <c r="D512" s="120">
        <v>0.7438567263640149</v>
      </c>
      <c r="E512" s="120">
        <v>0.64763335837715996</v>
      </c>
      <c r="F512" s="120">
        <v>0.68730086481565777</v>
      </c>
      <c r="H512" s="142">
        <v>0.24129324447311098</v>
      </c>
      <c r="I512" s="142">
        <v>-0.23681540499383541</v>
      </c>
      <c r="J512" s="142">
        <v>0.6552814725408086</v>
      </c>
      <c r="K512" s="142">
        <v>0.3789388371701955</v>
      </c>
      <c r="L512" s="142">
        <v>0.48821399823689321</v>
      </c>
      <c r="M512" s="141">
        <f t="array" ref="M512:Q512">MMULT(H512:L512,TRANSPOSE(chol))</f>
        <v>1.4217449828987834E-3</v>
      </c>
      <c r="N512" s="141">
        <v>-7.89349522778559E-4</v>
      </c>
      <c r="O512" s="141">
        <v>4.4508407374534093E-3</v>
      </c>
      <c r="P512" s="141">
        <v>2.088510524958996E-3</v>
      </c>
      <c r="Q512" s="141">
        <v>4.2462591573890381E-3</v>
      </c>
      <c r="R512" s="6">
        <f t="shared" si="30"/>
        <v>7204.6603137398633</v>
      </c>
      <c r="S512" s="6">
        <f t="shared" si="31"/>
        <v>-13968.792058991627</v>
      </c>
      <c r="T512" s="6">
        <f t="shared" si="32"/>
        <v>13968.792058991627</v>
      </c>
      <c r="V512" s="23">
        <f t="array" aca="1" ref="V512:Z512" ca="1">MMULT(H512:L512,TRANSPOSE(racar))</f>
        <v>2.1746231298986618E-3</v>
      </c>
      <c r="W512" s="23">
        <f ca="1"/>
        <v>-1.3311539244021731E-4</v>
      </c>
      <c r="X512" s="23">
        <f ca="1"/>
        <v>4.7806503743835962E-3</v>
      </c>
      <c r="Y512" s="23">
        <f ca="1"/>
        <v>2.576528578333204E-3</v>
      </c>
      <c r="Z512" s="23">
        <f ca="1"/>
        <v>4.0051057175355363E-3</v>
      </c>
      <c r="AA512" s="6">
        <f t="array" aca="1" ref="AA512" ca="1">SUMPRODUCT($V$9:$Z$9,V512:Z512)</f>
        <v>11685.569379497832</v>
      </c>
      <c r="AB512" s="6">
        <f t="shared" ca="1" si="33"/>
        <v>-10401.344795045976</v>
      </c>
    </row>
    <row r="513" spans="1:28" ht="13.8">
      <c r="A513" s="4">
        <v>503</v>
      </c>
      <c r="B513" s="120">
        <v>0.92866941015089155</v>
      </c>
      <c r="C513" s="120">
        <v>0.60640000000000005</v>
      </c>
      <c r="D513" s="120">
        <v>0.8867138692211578</v>
      </c>
      <c r="E513" s="120">
        <v>0.7385424492862509</v>
      </c>
      <c r="F513" s="120">
        <v>0.76422394173873465</v>
      </c>
      <c r="H513" s="142">
        <v>1.4659526765129614</v>
      </c>
      <c r="I513" s="142">
        <v>0.2699483363959107</v>
      </c>
      <c r="J513" s="142">
        <v>1.2092358155709393</v>
      </c>
      <c r="K513" s="142">
        <v>0.63885832491903549</v>
      </c>
      <c r="L513" s="142">
        <v>0.71995595188739525</v>
      </c>
      <c r="M513" s="141">
        <f t="array" ref="M513:Q513">MMULT(H513:L513,TRANSPOSE(chol))</f>
        <v>8.6376676957966147E-3</v>
      </c>
      <c r="N513" s="141">
        <v>4.9900529933362388E-3</v>
      </c>
      <c r="O513" s="141">
        <v>9.8128697149836158E-3</v>
      </c>
      <c r="P513" s="141">
        <v>5.4278218028263846E-3</v>
      </c>
      <c r="Q513" s="141">
        <v>1.0823678735335612E-2</v>
      </c>
      <c r="R513" s="6">
        <f t="shared" si="30"/>
        <v>2653.1140131515203</v>
      </c>
      <c r="S513" s="6">
        <f t="shared" si="31"/>
        <v>-35129.703733173985</v>
      </c>
      <c r="T513" s="6">
        <f t="shared" si="32"/>
        <v>35129.703733173985</v>
      </c>
      <c r="V513" s="23">
        <f t="array" aca="1" ref="V513:Z513" ca="1">MMULT(H513:L513,TRANSPOSE(racar))</f>
        <v>1.0242740472674719E-2</v>
      </c>
      <c r="W513" s="23">
        <f ca="1"/>
        <v>4.7811857444381373E-3</v>
      </c>
      <c r="X513" s="23">
        <f ca="1"/>
        <v>9.4394574613644363E-3</v>
      </c>
      <c r="Y513" s="23">
        <f ca="1"/>
        <v>5.0080981227280134E-3</v>
      </c>
      <c r="Z513" s="23">
        <f ca="1"/>
        <v>8.2748964840026317E-3</v>
      </c>
      <c r="AA513" s="6">
        <f t="array" aca="1" ref="AA513" ca="1">SUMPRODUCT($V$9:$Z$9,V513:Z513)</f>
        <v>22377.922705250756</v>
      </c>
      <c r="AB513" s="6">
        <f t="shared" ca="1" si="33"/>
        <v>-22931.656508751141</v>
      </c>
    </row>
    <row r="514" spans="1:28" ht="13.8">
      <c r="A514" s="4">
        <v>504</v>
      </c>
      <c r="B514" s="120">
        <v>7.6817558299039773E-2</v>
      </c>
      <c r="C514" s="120">
        <v>0.80640000000000001</v>
      </c>
      <c r="D514" s="120">
        <v>4.9979175343606824E-2</v>
      </c>
      <c r="E514" s="120">
        <v>0.82945154019534184</v>
      </c>
      <c r="F514" s="120">
        <v>0.84114701866181163</v>
      </c>
      <c r="H514" s="142">
        <v>-1.4268084440267561</v>
      </c>
      <c r="I514" s="142">
        <v>0.86470631956071331</v>
      </c>
      <c r="J514" s="142">
        <v>-1.6450555757189174</v>
      </c>
      <c r="K514" s="142">
        <v>0.95200012278665269</v>
      </c>
      <c r="L514" s="142">
        <v>0.99918317934458334</v>
      </c>
      <c r="M514" s="141">
        <f t="array" ref="M514:Q514">MMULT(H514:L514,TRANSPOSE(chol))</f>
        <v>-8.4070225475322679E-3</v>
      </c>
      <c r="N514" s="141">
        <v>1.600053321720976E-3</v>
      </c>
      <c r="O514" s="141">
        <v>-1.2184182496301318E-2</v>
      </c>
      <c r="P514" s="141">
        <v>4.0165159573218728E-3</v>
      </c>
      <c r="Q514" s="141">
        <v>2.9415206826637567E-3</v>
      </c>
      <c r="R514" s="6">
        <f t="shared" si="30"/>
        <v>-73748.979496473825</v>
      </c>
      <c r="S514" s="6">
        <f t="shared" si="31"/>
        <v>2074.8565386193386</v>
      </c>
      <c r="T514" s="6">
        <f t="shared" si="32"/>
        <v>-2074.8565386193386</v>
      </c>
      <c r="V514" s="23">
        <f t="array" aca="1" ref="V514:Z514" ca="1">MMULT(H514:L514,TRANSPOSE(racar))</f>
        <v>-6.5387532730424632E-3</v>
      </c>
      <c r="W514" s="23">
        <f ca="1"/>
        <v>5.0472041993346135E-3</v>
      </c>
      <c r="X514" s="23">
        <f ca="1"/>
        <v>-1.0223018979304013E-2</v>
      </c>
      <c r="Y514" s="23">
        <f ca="1"/>
        <v>5.8533048484552992E-3</v>
      </c>
      <c r="Z514" s="23">
        <f ca="1"/>
        <v>5.3794052891886473E-3</v>
      </c>
      <c r="AA514" s="6">
        <f t="array" aca="1" ref="AA514" ca="1">SUMPRODUCT($V$9:$Z$9,V514:Z514)</f>
        <v>-83075.842993335813</v>
      </c>
      <c r="AB514" s="6">
        <f t="shared" ca="1" si="33"/>
        <v>-3028.6558491757896</v>
      </c>
    </row>
    <row r="515" spans="1:28" ht="13.8">
      <c r="A515" s="4">
        <v>505</v>
      </c>
      <c r="B515" s="120">
        <v>0.41015089163237312</v>
      </c>
      <c r="C515" s="120">
        <v>4.6400000000000004E-2</v>
      </c>
      <c r="D515" s="120">
        <v>0.19283631820074965</v>
      </c>
      <c r="E515" s="120">
        <v>0.92036063110443278</v>
      </c>
      <c r="F515" s="120">
        <v>0.91807009558488861</v>
      </c>
      <c r="H515" s="142">
        <v>-0.22715684495852792</v>
      </c>
      <c r="I515" s="142">
        <v>-1.6808091026708036</v>
      </c>
      <c r="J515" s="142">
        <v>-0.86749173855361505</v>
      </c>
      <c r="K515" s="142">
        <v>1.4075014830645083</v>
      </c>
      <c r="L515" s="142">
        <v>1.3922067186670799</v>
      </c>
      <c r="M515" s="141">
        <f t="array" ref="M515:Q515">MMULT(H515:L515,TRANSPOSE(chol))</f>
        <v>-1.3384506696659446E-3</v>
      </c>
      <c r="N515" s="141">
        <v>-1.0159631856389118E-2</v>
      </c>
      <c r="O515" s="141">
        <v>-6.4249712286074409E-3</v>
      </c>
      <c r="P515" s="141">
        <v>3.7144677385652506E-3</v>
      </c>
      <c r="Q515" s="141">
        <v>6.1890110257370083E-3</v>
      </c>
      <c r="R515" s="6">
        <f t="shared" si="30"/>
        <v>12723.832809308748</v>
      </c>
      <c r="S515" s="6">
        <f t="shared" si="31"/>
        <v>-17293.952275831376</v>
      </c>
      <c r="T515" s="6">
        <f t="shared" si="32"/>
        <v>17293.952275831376</v>
      </c>
      <c r="V515" s="23">
        <f t="array" aca="1" ref="V515:Z515" ca="1">MMULT(H515:L515,TRANSPOSE(racar))</f>
        <v>-1.446148134884786E-3</v>
      </c>
      <c r="W515" s="23">
        <f ca="1"/>
        <v>-7.8010320469985182E-3</v>
      </c>
      <c r="X515" s="23">
        <f ca="1"/>
        <v>-4.7942011895532348E-3</v>
      </c>
      <c r="Y515" s="23">
        <f ca="1"/>
        <v>7.0147591614532134E-3</v>
      </c>
      <c r="Z515" s="23">
        <f ca="1"/>
        <v>7.7218534792538544E-3</v>
      </c>
      <c r="AA515" s="6">
        <f t="array" aca="1" ref="AA515" ca="1">SUMPRODUCT($V$9:$Z$9,V515:Z515)</f>
        <v>10771.295728422418</v>
      </c>
      <c r="AB515" s="6">
        <f t="shared" ca="1" si="33"/>
        <v>-10691.881387905461</v>
      </c>
    </row>
    <row r="516" spans="1:28" ht="13.8">
      <c r="A516" s="4">
        <v>506</v>
      </c>
      <c r="B516" s="120">
        <v>0.74348422496570643</v>
      </c>
      <c r="C516" s="120">
        <v>0.24640000000000001</v>
      </c>
      <c r="D516" s="120">
        <v>0.33569346105789255</v>
      </c>
      <c r="E516" s="120">
        <v>1.9534184823441023E-2</v>
      </c>
      <c r="F516" s="120">
        <v>0.99499317250796548</v>
      </c>
      <c r="H516" s="142">
        <v>0.65412457475247532</v>
      </c>
      <c r="I516" s="142">
        <v>-0.68586221377237566</v>
      </c>
      <c r="J516" s="142">
        <v>-0.42424530663958759</v>
      </c>
      <c r="K516" s="142">
        <v>-2.0634660555141875</v>
      </c>
      <c r="L516" s="142">
        <v>2.5753574180030108</v>
      </c>
      <c r="M516" s="141">
        <f t="array" ref="M516:Q516">MMULT(H516:L516,TRANSPOSE(chol))</f>
        <v>3.8542244909337618E-3</v>
      </c>
      <c r="N516" s="141">
        <v>-2.3911371979286281E-3</v>
      </c>
      <c r="O516" s="141">
        <v>-2.0726322074805931E-3</v>
      </c>
      <c r="P516" s="141">
        <v>-1.1077397824305063E-2</v>
      </c>
      <c r="Q516" s="141">
        <v>1.0534438390084336E-2</v>
      </c>
      <c r="R516" s="6">
        <f t="shared" si="30"/>
        <v>-84162.541661539857</v>
      </c>
      <c r="S516" s="6">
        <f t="shared" si="31"/>
        <v>-109006.51575328154</v>
      </c>
      <c r="T516" s="6">
        <f t="shared" si="32"/>
        <v>109006.51575328154</v>
      </c>
      <c r="V516" s="23">
        <f t="array" aca="1" ref="V516:Z516" ca="1">MMULT(H516:L516,TRANSPOSE(racar))</f>
        <v>5.7165814156018187E-3</v>
      </c>
      <c r="W516" s="23">
        <f ca="1"/>
        <v>-2.4443003000421807E-3</v>
      </c>
      <c r="X516" s="23">
        <f ca="1"/>
        <v>-1.6451972575907423E-3</v>
      </c>
      <c r="Y516" s="23">
        <f ca="1"/>
        <v>-8.1446592549553384E-3</v>
      </c>
      <c r="Z516" s="23">
        <f ca="1"/>
        <v>1.3702554190000407E-2</v>
      </c>
      <c r="AA516" s="6">
        <f t="array" aca="1" ref="AA516" ca="1">SUMPRODUCT($V$9:$Z$9,V516:Z516)</f>
        <v>-78465.74880793989</v>
      </c>
      <c r="AB516" s="6">
        <f t="shared" ca="1" si="33"/>
        <v>-113142.89543738973</v>
      </c>
    </row>
    <row r="517" spans="1:28" ht="13.8">
      <c r="A517" s="4">
        <v>507</v>
      </c>
      <c r="B517" s="120">
        <v>0.18792866941015088</v>
      </c>
      <c r="C517" s="120">
        <v>0.44640000000000002</v>
      </c>
      <c r="D517" s="120">
        <v>0.4785506039150354</v>
      </c>
      <c r="E517" s="120">
        <v>0.11044327573253193</v>
      </c>
      <c r="F517" s="120">
        <v>1.3654984069185255E-3</v>
      </c>
      <c r="H517" s="142">
        <v>-0.88555505710472493</v>
      </c>
      <c r="I517" s="142">
        <v>-0.13476206488943729</v>
      </c>
      <c r="J517" s="142">
        <v>-5.379159275833225E-2</v>
      </c>
      <c r="K517" s="142">
        <v>-1.2241741157801895</v>
      </c>
      <c r="L517" s="142">
        <v>-2.9964983886124248</v>
      </c>
      <c r="M517" s="141">
        <f t="array" ref="M517:Q517">MMULT(H517:L517,TRANSPOSE(chol))</f>
        <v>-5.2178562324383315E-3</v>
      </c>
      <c r="N517" s="141">
        <v>-2.8522756109391287E-3</v>
      </c>
      <c r="O517" s="141">
        <v>-1.5754220728059814E-3</v>
      </c>
      <c r="P517" s="141">
        <v>-7.0064926117515405E-3</v>
      </c>
      <c r="Q517" s="141">
        <v>-2.133467457711535E-2</v>
      </c>
      <c r="R517" s="6">
        <f t="shared" si="30"/>
        <v>72897.689484035247</v>
      </c>
      <c r="S517" s="6">
        <f t="shared" si="31"/>
        <v>86129.775372093689</v>
      </c>
      <c r="T517" s="6">
        <f t="shared" si="32"/>
        <v>-86129.775372093689</v>
      </c>
      <c r="V517" s="23">
        <f t="array" aca="1" ref="V517:Z517" ca="1">MMULT(H517:L517,TRANSPOSE(racar))</f>
        <v>-9.2836412614896221E-3</v>
      </c>
      <c r="W517" s="23">
        <f ca="1"/>
        <v>-5.9824815210574537E-3</v>
      </c>
      <c r="X517" s="23">
        <f ca="1"/>
        <v>-3.2899306448645697E-3</v>
      </c>
      <c r="Y517" s="23">
        <f ca="1"/>
        <v>-9.967248015982224E-3</v>
      </c>
      <c r="Z517" s="23">
        <f ca="1"/>
        <v>-2.1638537111382819E-2</v>
      </c>
      <c r="AA517" s="6">
        <f t="array" aca="1" ref="AA517" ca="1">SUMPRODUCT($V$9:$Z$9,V517:Z517)</f>
        <v>54169.302976890322</v>
      </c>
      <c r="AB517" s="6">
        <f t="shared" ca="1" si="33"/>
        <v>74273.21320219792</v>
      </c>
    </row>
    <row r="518" spans="1:28" ht="13.8">
      <c r="A518" s="4">
        <v>508</v>
      </c>
      <c r="B518" s="120">
        <v>0.52126200274348422</v>
      </c>
      <c r="C518" s="120">
        <v>0.64640000000000009</v>
      </c>
      <c r="D518" s="120">
        <v>0.62140774677217825</v>
      </c>
      <c r="E518" s="120">
        <v>0.20135236664162284</v>
      </c>
      <c r="F518" s="120">
        <v>7.8288575329995447E-2</v>
      </c>
      <c r="H518" s="142">
        <v>5.3321193168734522E-2</v>
      </c>
      <c r="I518" s="142">
        <v>0.375619219899819</v>
      </c>
      <c r="J518" s="142">
        <v>0.30918013188114302</v>
      </c>
      <c r="K518" s="142">
        <v>-0.83680046981334721</v>
      </c>
      <c r="L518" s="142">
        <v>-1.4166777995462518</v>
      </c>
      <c r="M518" s="141">
        <f t="array" ref="M518:Q518">MMULT(H518:L518,TRANSPOSE(chol))</f>
        <v>3.1417845549452646E-4</v>
      </c>
      <c r="N518" s="141">
        <v>2.2764341361756831E-3</v>
      </c>
      <c r="O518" s="141">
        <v>2.1793638388016181E-3</v>
      </c>
      <c r="P518" s="141">
        <v>-3.3582689344609572E-3</v>
      </c>
      <c r="Q518" s="141">
        <v>-8.2311766152827169E-3</v>
      </c>
      <c r="R518" s="6">
        <f t="shared" si="30"/>
        <v>25343.726668508527</v>
      </c>
      <c r="S518" s="6">
        <f t="shared" si="31"/>
        <v>30234.216946363187</v>
      </c>
      <c r="T518" s="6">
        <f t="shared" si="32"/>
        <v>-30234.216946363187</v>
      </c>
      <c r="V518" s="23">
        <f t="array" aca="1" ref="V518:Z518" ca="1">MMULT(H518:L518,TRANSPOSE(racar))</f>
        <v>-1.1378338222584414E-3</v>
      </c>
      <c r="W518" s="23">
        <f ca="1"/>
        <v>1.5612541757479442E-4</v>
      </c>
      <c r="X518" s="23">
        <f ca="1"/>
        <v>9.0455787886556491E-4</v>
      </c>
      <c r="Y518" s="23">
        <f ca="1"/>
        <v>-5.4545907118351295E-3</v>
      </c>
      <c r="Z518" s="23">
        <f ca="1"/>
        <v>-9.2176976105894787E-3</v>
      </c>
      <c r="AA518" s="6">
        <f t="array" aca="1" ref="AA518" ca="1">SUMPRODUCT($V$9:$Z$9,V518:Z518)</f>
        <v>22266.321164998368</v>
      </c>
      <c r="AB518" s="6">
        <f t="shared" ca="1" si="33"/>
        <v>26111.91557343673</v>
      </c>
    </row>
    <row r="519" spans="1:28" ht="13.8">
      <c r="A519" s="4">
        <v>509</v>
      </c>
      <c r="B519" s="120">
        <v>0.85459533607681748</v>
      </c>
      <c r="C519" s="120">
        <v>0.84640000000000004</v>
      </c>
      <c r="D519" s="120">
        <v>0.76426488962932104</v>
      </c>
      <c r="E519" s="120">
        <v>0.29226145755071375</v>
      </c>
      <c r="F519" s="120">
        <v>0.15521165225307237</v>
      </c>
      <c r="H519" s="142">
        <v>1.0563478378369251</v>
      </c>
      <c r="I519" s="142">
        <v>1.0211149096363459</v>
      </c>
      <c r="J519" s="142">
        <v>0.72008896596925731</v>
      </c>
      <c r="K519" s="142">
        <v>-0.54679014398706582</v>
      </c>
      <c r="L519" s="142">
        <v>-1.0143342119352823</v>
      </c>
      <c r="M519" s="141">
        <f t="array" ref="M519:Q519">MMULT(H519:L519,TRANSPOSE(chol))</f>
        <v>6.2241992805065387E-3</v>
      </c>
      <c r="N519" s="141">
        <v>8.3296540780731908E-3</v>
      </c>
      <c r="O519" s="141">
        <v>6.3721827280782076E-3</v>
      </c>
      <c r="P519" s="141">
        <v>9.207556803418615E-5</v>
      </c>
      <c r="Q519" s="141">
        <v>-1.2336634723704356E-3</v>
      </c>
      <c r="R519" s="6">
        <f t="shared" si="30"/>
        <v>8797.7803202483083</v>
      </c>
      <c r="S519" s="6">
        <f t="shared" si="31"/>
        <v>7254.206326451028</v>
      </c>
      <c r="T519" s="6">
        <f t="shared" si="32"/>
        <v>-7254.206326451028</v>
      </c>
      <c r="V519" s="23">
        <f t="array" aca="1" ref="V519:Z519" ca="1">MMULT(H519:L519,TRANSPOSE(racar))</f>
        <v>5.9801574284766785E-3</v>
      </c>
      <c r="W519" s="23">
        <f ca="1"/>
        <v>5.830800684979303E-3</v>
      </c>
      <c r="X519" s="23">
        <f ca="1"/>
        <v>4.6740057664082678E-3</v>
      </c>
      <c r="Y519" s="23">
        <f ca="1"/>
        <v>-2.6508273886621586E-3</v>
      </c>
      <c r="Z519" s="23">
        <f ca="1"/>
        <v>-4.0720798109514962E-3</v>
      </c>
      <c r="AA519" s="6">
        <f t="array" aca="1" ref="AA519" ca="1">SUMPRODUCT($V$9:$Z$9,V519:Z519)</f>
        <v>19467.712658491964</v>
      </c>
      <c r="AB519" s="6">
        <f t="shared" ca="1" si="33"/>
        <v>10432.536992325391</v>
      </c>
    </row>
    <row r="520" spans="1:28" ht="13.8">
      <c r="A520" s="4">
        <v>510</v>
      </c>
      <c r="B520" s="120">
        <v>0.29903978052126201</v>
      </c>
      <c r="C520" s="120">
        <v>8.6400000000000005E-2</v>
      </c>
      <c r="D520" s="120">
        <v>0.90712203248646395</v>
      </c>
      <c r="E520" s="120">
        <v>0.38317054845980469</v>
      </c>
      <c r="F520" s="120">
        <v>0.2321347291761493</v>
      </c>
      <c r="H520" s="142">
        <v>-0.5271642087013978</v>
      </c>
      <c r="I520" s="142">
        <v>-1.3632618524625049</v>
      </c>
      <c r="J520" s="142">
        <v>1.323238925365728</v>
      </c>
      <c r="K520" s="142">
        <v>-0.2971642724443524</v>
      </c>
      <c r="L520" s="142">
        <v>-0.73183471365211927</v>
      </c>
      <c r="M520" s="141">
        <f t="array" ref="M520:Q520">MMULT(H520:L520,TRANSPOSE(chol))</f>
        <v>-3.1061502385680787E-3</v>
      </c>
      <c r="N520" s="141">
        <v>-9.0458740224845218E-3</v>
      </c>
      <c r="O520" s="141">
        <v>7.338125730161532E-3</v>
      </c>
      <c r="P520" s="141">
        <v>-3.2128322910352069E-3</v>
      </c>
      <c r="Q520" s="141">
        <v>-7.0337618789593596E-3</v>
      </c>
      <c r="R520" s="6">
        <f t="shared" si="30"/>
        <v>73460.794781695586</v>
      </c>
      <c r="S520" s="6">
        <f t="shared" si="31"/>
        <v>24266.939619423079</v>
      </c>
      <c r="T520" s="6">
        <f t="shared" si="32"/>
        <v>-24266.939619423079</v>
      </c>
      <c r="V520" s="23">
        <f t="array" aca="1" ref="V520:Z520" ca="1">MMULT(H520:L520,TRANSPOSE(racar))</f>
        <v>-4.6738387656830296E-3</v>
      </c>
      <c r="W520" s="23">
        <f ca="1"/>
        <v>-9.3195277771475019E-3</v>
      </c>
      <c r="X520" s="23">
        <f ca="1"/>
        <v>7.3333801547719674E-3</v>
      </c>
      <c r="Y520" s="23">
        <f ca="1"/>
        <v>-3.0950127230563078E-3</v>
      </c>
      <c r="Z520" s="23">
        <f ca="1"/>
        <v>-6.2422359408279039E-3</v>
      </c>
      <c r="AA520" s="6">
        <f t="array" aca="1" ref="AA520" ca="1">SUMPRODUCT($V$9:$Z$9,V520:Z520)</f>
        <v>63802.576750019092</v>
      </c>
      <c r="AB520" s="6">
        <f t="shared" ca="1" si="33"/>
        <v>20421.547079914286</v>
      </c>
    </row>
    <row r="521" spans="1:28" ht="13.8">
      <c r="A521" s="4">
        <v>511</v>
      </c>
      <c r="B521" s="120">
        <v>0.63237311385459538</v>
      </c>
      <c r="C521" s="120">
        <v>0.28640000000000004</v>
      </c>
      <c r="D521" s="120">
        <v>7.0387338608912955E-2</v>
      </c>
      <c r="E521" s="120">
        <v>0.47407963936889563</v>
      </c>
      <c r="F521" s="120">
        <v>0.30905780609922623</v>
      </c>
      <c r="H521" s="142">
        <v>0.33814519683907657</v>
      </c>
      <c r="I521" s="142">
        <v>-0.56393260404839596</v>
      </c>
      <c r="J521" s="142">
        <v>-1.4729123288973656</v>
      </c>
      <c r="K521" s="142">
        <v>-6.5018489716597225E-2</v>
      </c>
      <c r="L521" s="142">
        <v>-0.4985227870792262</v>
      </c>
      <c r="M521" s="141">
        <f t="array" ref="M521:Q521">MMULT(H521:L521,TRANSPOSE(chol))</f>
        <v>1.9924148234943756E-3</v>
      </c>
      <c r="N521" s="141">
        <v>-2.4352014176437465E-3</v>
      </c>
      <c r="O521" s="141">
        <v>-9.1860800164685098E-3</v>
      </c>
      <c r="P521" s="141">
        <v>-1.8059261704355279E-3</v>
      </c>
      <c r="Q521" s="141">
        <v>-3.9300177355264159E-3</v>
      </c>
      <c r="R521" s="6">
        <f t="shared" si="30"/>
        <v>13017.893782276315</v>
      </c>
      <c r="S521" s="6">
        <f t="shared" si="31"/>
        <v>13509.428711733523</v>
      </c>
      <c r="T521" s="6">
        <f t="shared" si="32"/>
        <v>-13509.428711733523</v>
      </c>
      <c r="V521" s="23">
        <f t="array" aca="1" ref="V521:Z521" ca="1">MMULT(H521:L521,TRANSPOSE(racar))</f>
        <v>-1.6712701035518225E-4</v>
      </c>
      <c r="W521" s="23">
        <f ca="1"/>
        <v>-3.9933753323751382E-3</v>
      </c>
      <c r="X521" s="23">
        <f ca="1"/>
        <v>-9.8834007488765342E-3</v>
      </c>
      <c r="Y521" s="23">
        <f ca="1"/>
        <v>-1.8482688075227465E-3</v>
      </c>
      <c r="Z521" s="23">
        <f ca="1"/>
        <v>-4.350155502899267E-3</v>
      </c>
      <c r="AA521" s="6">
        <f t="array" aca="1" ref="AA521" ca="1">SUMPRODUCT($V$9:$Z$9,V521:Z521)</f>
        <v>11482.172440576011</v>
      </c>
      <c r="AB521" s="6">
        <f t="shared" ca="1" si="33"/>
        <v>15642.896697819815</v>
      </c>
    </row>
    <row r="522" spans="1:28" ht="13.8">
      <c r="A522" s="4">
        <v>512</v>
      </c>
      <c r="B522" s="120">
        <v>0.96570644718792864</v>
      </c>
      <c r="C522" s="120">
        <v>0.48640000000000005</v>
      </c>
      <c r="D522" s="120">
        <v>0.21324448146605576</v>
      </c>
      <c r="E522" s="120">
        <v>0.56498873027798635</v>
      </c>
      <c r="F522" s="120">
        <v>0.38598088302230316</v>
      </c>
      <c r="H522" s="142">
        <v>1.8211299495844913</v>
      </c>
      <c r="I522" s="142">
        <v>-3.4096750130524781E-2</v>
      </c>
      <c r="J522" s="142">
        <v>-0.79521411422873156</v>
      </c>
      <c r="K522" s="142">
        <v>0.16362985643975653</v>
      </c>
      <c r="L522" s="142">
        <v>-0.28980977923395684</v>
      </c>
      <c r="M522" s="141">
        <f t="array" ref="M522:Q522">MMULT(H522:L522,TRANSPOSE(chol))</f>
        <v>1.0730438702012627E-2</v>
      </c>
      <c r="N522" s="141">
        <v>4.0832362668621917E-3</v>
      </c>
      <c r="O522" s="141">
        <v>-2.6763380945864046E-3</v>
      </c>
      <c r="P522" s="141">
        <v>1.6837128822408736E-3</v>
      </c>
      <c r="Q522" s="141">
        <v>3.3616852394023787E-3</v>
      </c>
      <c r="R522" s="6">
        <f t="shared" si="30"/>
        <v>11175.656899468839</v>
      </c>
      <c r="S522" s="6">
        <f t="shared" si="31"/>
        <v>-10920.375538763368</v>
      </c>
      <c r="T522" s="6">
        <f t="shared" si="32"/>
        <v>10920.375538763368</v>
      </c>
      <c r="V522" s="23">
        <f t="array" aca="1" ref="V522:Z522" ca="1">MMULT(H522:L522,TRANSPOSE(racar))</f>
        <v>9.40917818433251E-3</v>
      </c>
      <c r="W522" s="23">
        <f ca="1"/>
        <v>1.3127772677868374E-3</v>
      </c>
      <c r="X522" s="23">
        <f ca="1"/>
        <v>-4.2990022284041295E-3</v>
      </c>
      <c r="Y522" s="23">
        <f ca="1"/>
        <v>5.0840935185977681E-4</v>
      </c>
      <c r="Z522" s="23">
        <f ca="1"/>
        <v>1.82221052013708E-4</v>
      </c>
      <c r="AA522" s="6">
        <f t="array" aca="1" ref="AA522" ca="1">SUMPRODUCT($V$9:$Z$9,V522:Z522)</f>
        <v>27521.425217512857</v>
      </c>
      <c r="AB522" s="6">
        <f t="shared" ca="1" si="33"/>
        <v>1315.6672172721285</v>
      </c>
    </row>
    <row r="523" spans="1:28" ht="13.8">
      <c r="A523" s="4">
        <v>513</v>
      </c>
      <c r="B523" s="120">
        <v>1.5089163237311385E-2</v>
      </c>
      <c r="C523" s="120">
        <v>0.68640000000000001</v>
      </c>
      <c r="D523" s="120">
        <v>0.3561016243231987</v>
      </c>
      <c r="E523" s="120">
        <v>0.6558978211870774</v>
      </c>
      <c r="F523" s="120">
        <v>0.46290395994538008</v>
      </c>
      <c r="H523" s="142">
        <v>-2.1677419408845098</v>
      </c>
      <c r="I523" s="142">
        <v>0.48567163178703937</v>
      </c>
      <c r="J523" s="142">
        <v>-0.3688986781618378</v>
      </c>
      <c r="K523" s="142">
        <v>0.40129308024126725</v>
      </c>
      <c r="L523" s="142">
        <v>-9.3120388803201018E-2</v>
      </c>
      <c r="M523" s="141">
        <f t="array" ref="M523:Q523">MMULT(H523:L523,TRANSPOSE(chol))</f>
        <v>-1.2772741464029132E-2</v>
      </c>
      <c r="N523" s="141">
        <v>-2.3113966631509025E-3</v>
      </c>
      <c r="O523" s="141">
        <v>-5.1105885894788894E-3</v>
      </c>
      <c r="P523" s="141">
        <v>8.7563506576573535E-4</v>
      </c>
      <c r="Q523" s="141">
        <v>-5.6721931177515384E-3</v>
      </c>
      <c r="R523" s="6">
        <f t="shared" si="30"/>
        <v>-23658.92278443087</v>
      </c>
      <c r="S523" s="6">
        <f t="shared" si="31"/>
        <v>35422.032038397199</v>
      </c>
      <c r="T523" s="6">
        <f t="shared" si="32"/>
        <v>-35422.032038397199</v>
      </c>
      <c r="V523" s="23">
        <f t="array" aca="1" ref="V523:Z523" ca="1">MMULT(H523:L523,TRANSPOSE(racar))</f>
        <v>-1.1923204623426085E-2</v>
      </c>
      <c r="W523" s="23">
        <f ca="1"/>
        <v>7.3979152134980442E-4</v>
      </c>
      <c r="X523" s="23">
        <f ca="1"/>
        <v>-3.3699160624337176E-3</v>
      </c>
      <c r="Y523" s="23">
        <f ca="1"/>
        <v>1.8129089378879754E-3</v>
      </c>
      <c r="Z523" s="23">
        <f ca="1"/>
        <v>-2.6787780421692184E-3</v>
      </c>
      <c r="AA523" s="6">
        <f t="array" aca="1" ref="AA523" ca="1">SUMPRODUCT($V$9:$Z$9,V523:Z523)</f>
        <v>-43367.512837600989</v>
      </c>
      <c r="AB523" s="6">
        <f t="shared" ca="1" si="33"/>
        <v>23127.980120033611</v>
      </c>
    </row>
    <row r="524" spans="1:28" ht="13.8">
      <c r="A524" s="4">
        <v>514</v>
      </c>
      <c r="B524" s="120">
        <v>0.34842249657064472</v>
      </c>
      <c r="C524" s="120">
        <v>0.88639999999999997</v>
      </c>
      <c r="D524" s="120">
        <v>0.49895876718034154</v>
      </c>
      <c r="E524" s="120">
        <v>0.74680691209616823</v>
      </c>
      <c r="F524" s="120">
        <v>0.53982703686845712</v>
      </c>
      <c r="H524" s="142">
        <v>-0.38958290770575732</v>
      </c>
      <c r="I524" s="142">
        <v>1.2076030122782691</v>
      </c>
      <c r="J524" s="142">
        <v>-2.6099865894444411E-3</v>
      </c>
      <c r="K524" s="142">
        <v>0.6644752636823793</v>
      </c>
      <c r="L524" s="142">
        <v>9.9997983616691086E-2</v>
      </c>
      <c r="M524" s="141">
        <f t="array" ref="M524:Q524">MMULT(H524:L524,TRANSPOSE(chol))</f>
        <v>-2.2954954485495502E-3</v>
      </c>
      <c r="N524" s="141">
        <v>6.0006413627848353E-3</v>
      </c>
      <c r="O524" s="141">
        <v>-1.4102406400183542E-4</v>
      </c>
      <c r="P524" s="141">
        <v>4.8765936462612722E-3</v>
      </c>
      <c r="Q524" s="141">
        <v>2.4982793324630744E-3</v>
      </c>
      <c r="R524" s="6">
        <f t="shared" ref="R524:R587" si="34">SUMPRODUCT($M$9:$Q$9,M524:Q524)</f>
        <v>-32836.554333103886</v>
      </c>
      <c r="S524" s="6">
        <f t="shared" ref="S524:S587" si="35">P524*$P$9+Q524*$Q$9</f>
        <v>8463.0894264735998</v>
      </c>
      <c r="T524" s="6">
        <f t="shared" ref="T524:T587" si="36">-S524</f>
        <v>-8463.0894264735998</v>
      </c>
      <c r="V524" s="23">
        <f t="array" aca="1" ref="V524:Z524" ca="1">MMULT(H524:L524,TRANSPOSE(racar))</f>
        <v>-6.7251531443920367E-4</v>
      </c>
      <c r="W524" s="23">
        <f ca="1"/>
        <v>7.4226485569632529E-3</v>
      </c>
      <c r="X524" s="23">
        <f ca="1"/>
        <v>4.1100951555027093E-4</v>
      </c>
      <c r="Y524" s="23">
        <f ca="1"/>
        <v>4.425915021979367E-3</v>
      </c>
      <c r="Z524" s="23">
        <f ca="1"/>
        <v>2.1828766397144609E-3</v>
      </c>
      <c r="AA524" s="6">
        <f t="array" aca="1" ref="AA524" ca="1">SUMPRODUCT($V$9:$Z$9,V524:Z524)</f>
        <v>-31599.027582980394</v>
      </c>
      <c r="AB524" s="6">
        <f t="shared" ref="AB524:AB587" ca="1" si="37">Y524*$Y$9+Z524*$Z$9</f>
        <v>8149.1067761826907</v>
      </c>
    </row>
    <row r="525" spans="1:28" ht="13.8">
      <c r="A525" s="4">
        <v>515</v>
      </c>
      <c r="B525" s="120">
        <v>0.68175582990397798</v>
      </c>
      <c r="C525" s="120">
        <v>0.12639999999999998</v>
      </c>
      <c r="D525" s="120">
        <v>0.64181591003748428</v>
      </c>
      <c r="E525" s="120">
        <v>0.83771600300525928</v>
      </c>
      <c r="F525" s="120">
        <v>0.61675011379153399</v>
      </c>
      <c r="H525" s="142">
        <v>0.47261435351781284</v>
      </c>
      <c r="I525" s="142">
        <v>-1.1435748421305387</v>
      </c>
      <c r="J525" s="142">
        <v>0.36331688708261767</v>
      </c>
      <c r="K525" s="142">
        <v>0.9851141696352782</v>
      </c>
      <c r="L525" s="142">
        <v>0.29695643110438885</v>
      </c>
      <c r="M525" s="141">
        <f t="array" ref="M525:Q525">MMULT(H525:L525,TRANSPOSE(chol))</f>
        <v>2.7847322763931794E-3</v>
      </c>
      <c r="N525" s="141">
        <v>-5.4388818866038203E-3</v>
      </c>
      <c r="O525" s="141">
        <v>2.5883345514884195E-3</v>
      </c>
      <c r="P525" s="141">
        <v>3.7044830424797781E-3</v>
      </c>
      <c r="Q525" s="141">
        <v>3.3945582852916139E-3</v>
      </c>
      <c r="R525" s="6">
        <f t="shared" si="34"/>
        <v>44688.462802548289</v>
      </c>
      <c r="S525" s="6">
        <f t="shared" si="35"/>
        <v>-1861.4109264807812</v>
      </c>
      <c r="T525" s="6">
        <f t="shared" si="36"/>
        <v>1861.4109264807812</v>
      </c>
      <c r="V525" s="23">
        <f t="array" aca="1" ref="V525:Z525" ca="1">MMULT(H525:L525,TRANSPOSE(racar))</f>
        <v>2.2205989778048239E-3</v>
      </c>
      <c r="W525" s="23">
        <f ca="1"/>
        <v>-5.0618805173619549E-3</v>
      </c>
      <c r="X525" s="23">
        <f ca="1"/>
        <v>2.8572083754727592E-3</v>
      </c>
      <c r="Y525" s="23">
        <f ca="1"/>
        <v>4.62550642875532E-3</v>
      </c>
      <c r="Z525" s="23">
        <f ca="1"/>
        <v>2.6316055882877514E-3</v>
      </c>
      <c r="AA525" s="6">
        <f t="array" aca="1" ref="AA525" ca="1">SUMPRODUCT($V$9:$Z$9,V525:Z525)</f>
        <v>49270.342982589616</v>
      </c>
      <c r="AB525" s="6">
        <f t="shared" ca="1" si="37"/>
        <v>6576.378568152164</v>
      </c>
    </row>
    <row r="526" spans="1:28" ht="13.8">
      <c r="A526" s="4">
        <v>516</v>
      </c>
      <c r="B526" s="120">
        <v>0.12620027434842249</v>
      </c>
      <c r="C526" s="120">
        <v>0.32640000000000002</v>
      </c>
      <c r="D526" s="120">
        <v>0.78467305289462708</v>
      </c>
      <c r="E526" s="120">
        <v>0.92862509391435011</v>
      </c>
      <c r="F526" s="120">
        <v>0.69367319071461087</v>
      </c>
      <c r="H526" s="142">
        <v>-1.1445380948488721</v>
      </c>
      <c r="I526" s="142">
        <v>-0.44987579719279891</v>
      </c>
      <c r="J526" s="142">
        <v>0.78807319323466973</v>
      </c>
      <c r="K526" s="142">
        <v>1.4656274376429181</v>
      </c>
      <c r="L526" s="142">
        <v>0.50628923563078831</v>
      </c>
      <c r="M526" s="141">
        <f t="array" ref="M526:Q526">MMULT(H526:L526,TRANSPOSE(chol))</f>
        <v>-6.7438327900193277E-3</v>
      </c>
      <c r="N526" s="141">
        <v>-5.2653718766693617E-3</v>
      </c>
      <c r="O526" s="141">
        <v>3.3772495855101657E-3</v>
      </c>
      <c r="P526" s="141">
        <v>6.1842458788739438E-3</v>
      </c>
      <c r="Q526" s="141">
        <v>2.1081947252450184E-3</v>
      </c>
      <c r="R526" s="6">
        <f t="shared" si="34"/>
        <v>20463.100302830382</v>
      </c>
      <c r="S526" s="6">
        <f t="shared" si="35"/>
        <v>16603.664691774007</v>
      </c>
      <c r="T526" s="6">
        <f t="shared" si="36"/>
        <v>-16603.664691774007</v>
      </c>
      <c r="V526" s="23">
        <f t="array" aca="1" ref="V526:Z526" ca="1">MMULT(H526:L526,TRANSPOSE(racar))</f>
        <v>-5.543546346697052E-3</v>
      </c>
      <c r="W526" s="23">
        <f ca="1"/>
        <v>-1.8974395842812383E-3</v>
      </c>
      <c r="X526" s="23">
        <f ca="1"/>
        <v>5.2285080151353251E-3</v>
      </c>
      <c r="Y526" s="23">
        <f ca="1"/>
        <v>7.7505267901866312E-3</v>
      </c>
      <c r="Z526" s="23">
        <f ca="1"/>
        <v>3.415672229212614E-3</v>
      </c>
      <c r="AA526" s="6">
        <f t="array" aca="1" ref="AA526" ca="1">SUMPRODUCT($V$9:$Z$9,V526:Z526)</f>
        <v>13235.853457583886</v>
      </c>
      <c r="AB526" s="6">
        <f t="shared" ca="1" si="37"/>
        <v>16524.325733653575</v>
      </c>
    </row>
    <row r="527" spans="1:28" ht="13.8">
      <c r="A527" s="4">
        <v>517</v>
      </c>
      <c r="B527" s="120">
        <v>0.45953360768175583</v>
      </c>
      <c r="C527" s="120">
        <v>0.52639999999999998</v>
      </c>
      <c r="D527" s="120">
        <v>0.92753019575176998</v>
      </c>
      <c r="E527" s="120">
        <v>2.7798647633358379E-2</v>
      </c>
      <c r="F527" s="120">
        <v>0.77059626763768785</v>
      </c>
      <c r="H527" s="142">
        <v>-0.1016087733574845</v>
      </c>
      <c r="I527" s="142">
        <v>6.6223358748744757E-2</v>
      </c>
      <c r="J527" s="142">
        <v>1.4576406875030876</v>
      </c>
      <c r="K527" s="142">
        <v>-1.914178943560547</v>
      </c>
      <c r="L527" s="142">
        <v>0.74081195623560014</v>
      </c>
      <c r="M527" s="141">
        <f t="array" ref="M527:Q527">MMULT(H527:L527,TRANSPOSE(chol))</f>
        <v>-5.986979206771848E-4</v>
      </c>
      <c r="N527" s="141">
        <v>1.4054312866849849E-4</v>
      </c>
      <c r="O527" s="141">
        <v>9.241015619847557E-3</v>
      </c>
      <c r="P527" s="141">
        <v>-8.6389579919817199E-3</v>
      </c>
      <c r="Q527" s="141">
        <v>1.4323583451557975E-3</v>
      </c>
      <c r="R527" s="6">
        <f t="shared" si="34"/>
        <v>-28786.911157246628</v>
      </c>
      <c r="S527" s="6">
        <f t="shared" si="35"/>
        <v>-47439.918810777643</v>
      </c>
      <c r="T527" s="6">
        <f t="shared" si="36"/>
        <v>47439.918810777643</v>
      </c>
      <c r="V527" s="23">
        <f t="array" aca="1" ref="V527:Z527" ca="1">MMULT(H527:L527,TRANSPOSE(racar))</f>
        <v>9.2600635844496603E-4</v>
      </c>
      <c r="W527" s="23">
        <f ca="1"/>
        <v>-9.8133919980168465E-5</v>
      </c>
      <c r="X527" s="23">
        <f ca="1"/>
        <v>9.2134371776509023E-3</v>
      </c>
      <c r="Y527" s="23">
        <f ca="1"/>
        <v>-8.3209853226492488E-3</v>
      </c>
      <c r="Z527" s="23">
        <f ca="1"/>
        <v>3.3650385596181924E-3</v>
      </c>
      <c r="AA527" s="6">
        <f t="array" aca="1" ref="AA527" ca="1">SUMPRODUCT($V$9:$Z$9,V527:Z527)</f>
        <v>-29900.859587086514</v>
      </c>
      <c r="AB527" s="6">
        <f t="shared" ca="1" si="37"/>
        <v>-56690.747391252211</v>
      </c>
    </row>
    <row r="528" spans="1:28" ht="13.8">
      <c r="A528" s="4">
        <v>518</v>
      </c>
      <c r="B528" s="120">
        <v>0.79286694101508914</v>
      </c>
      <c r="C528" s="120">
        <v>0.72640000000000005</v>
      </c>
      <c r="D528" s="120">
        <v>9.0795501874219073E-2</v>
      </c>
      <c r="E528" s="120">
        <v>0.11870773854244929</v>
      </c>
      <c r="F528" s="120">
        <v>0.84751934456076483</v>
      </c>
      <c r="H528" s="142">
        <v>0.81640923242884011</v>
      </c>
      <c r="I528" s="142">
        <v>0.60196114721590344</v>
      </c>
      <c r="J528" s="142">
        <v>-1.3358723381451976</v>
      </c>
      <c r="K528" s="142">
        <v>-1.181471479072425</v>
      </c>
      <c r="L528" s="142">
        <v>1.0258520849077646</v>
      </c>
      <c r="M528" s="141">
        <f t="array" ref="M528:Q528">MMULT(H528:L528,TRANSPOSE(chol))</f>
        <v>4.8104360846592123E-3</v>
      </c>
      <c r="N528" s="141">
        <v>5.3654652813010691E-3</v>
      </c>
      <c r="O528" s="141">
        <v>-7.2824220754328789E-3</v>
      </c>
      <c r="P528" s="141">
        <v>-5.1083469006468953E-3</v>
      </c>
      <c r="Q528" s="141">
        <v>5.5094287232096383E-3</v>
      </c>
      <c r="R528" s="6">
        <f t="shared" si="34"/>
        <v>-76454.613953148204</v>
      </c>
      <c r="S528" s="6">
        <f t="shared" si="35"/>
        <v>-53876.819650061116</v>
      </c>
      <c r="T528" s="6">
        <f t="shared" si="36"/>
        <v>53876.819650061116</v>
      </c>
      <c r="V528" s="23">
        <f t="array" aca="1" ref="V528:Z528" ca="1">MMULT(H528:L528,TRANSPOSE(racar))</f>
        <v>5.6112580920906138E-3</v>
      </c>
      <c r="W528" s="23">
        <f ca="1"/>
        <v>4.1883222252958449E-3</v>
      </c>
      <c r="X528" s="23">
        <f ca="1"/>
        <v>-7.8134467423452494E-3</v>
      </c>
      <c r="Y528" s="23">
        <f ca="1"/>
        <v>-4.675135024610191E-3</v>
      </c>
      <c r="Z528" s="23">
        <f ca="1"/>
        <v>5.9460855556099229E-3</v>
      </c>
      <c r="AA528" s="6">
        <f t="array" aca="1" ref="AA528" ca="1">SUMPRODUCT($V$9:$Z$9,V528:Z528)</f>
        <v>-68519.727657350042</v>
      </c>
      <c r="AB528" s="6">
        <f t="shared" ca="1" si="37"/>
        <v>-54314.327861291284</v>
      </c>
    </row>
    <row r="529" spans="1:28" ht="13.8">
      <c r="A529" s="4">
        <v>519</v>
      </c>
      <c r="B529" s="120">
        <v>0.23731138545953359</v>
      </c>
      <c r="C529" s="120">
        <v>0.9264</v>
      </c>
      <c r="D529" s="120">
        <v>0.23365264473136188</v>
      </c>
      <c r="E529" s="120">
        <v>0.2096168294515402</v>
      </c>
      <c r="F529" s="120">
        <v>0.9244424214838417</v>
      </c>
      <c r="H529" s="142">
        <v>-0.7149777841236663</v>
      </c>
      <c r="I529" s="142">
        <v>1.4494928344086748</v>
      </c>
      <c r="J529" s="142">
        <v>-0.72687050114933027</v>
      </c>
      <c r="K529" s="142">
        <v>-0.80775148474372427</v>
      </c>
      <c r="L529" s="142">
        <v>1.4356036447511518</v>
      </c>
      <c r="M529" s="141">
        <f t="array" ref="M529:Q529">MMULT(H529:L529,TRANSPOSE(chol))</f>
        <v>-4.2127829963975209E-3</v>
      </c>
      <c r="N529" s="141">
        <v>6.6214661306402732E-3</v>
      </c>
      <c r="O529" s="141">
        <v>-5.1455285041201795E-3</v>
      </c>
      <c r="P529" s="141">
        <v>-2.7476059831987383E-3</v>
      </c>
      <c r="Q529" s="141">
        <v>5.7474904294444115E-3</v>
      </c>
      <c r="R529" s="6">
        <f t="shared" si="34"/>
        <v>-109615.36562513128</v>
      </c>
      <c r="S529" s="6">
        <f t="shared" si="35"/>
        <v>-44399.678134212401</v>
      </c>
      <c r="T529" s="6">
        <f t="shared" si="36"/>
        <v>44399.678134212401</v>
      </c>
      <c r="V529" s="23">
        <f t="array" aca="1" ref="V529:Z529" ca="1">MMULT(H529:L529,TRANSPOSE(racar))</f>
        <v>-1.1651952526299718E-3</v>
      </c>
      <c r="W529" s="23">
        <f ca="1"/>
        <v>8.534884582054085E-3</v>
      </c>
      <c r="X529" s="23">
        <f ca="1"/>
        <v>-4.0634532826802168E-3</v>
      </c>
      <c r="Y529" s="23">
        <f ca="1"/>
        <v>-1.6529916216942199E-3</v>
      </c>
      <c r="Z529" s="23">
        <f ca="1"/>
        <v>8.2695561648679968E-3</v>
      </c>
      <c r="AA529" s="6">
        <f t="array" aca="1" ref="AA529" ca="1">SUMPRODUCT($V$9:$Z$9,V529:Z529)</f>
        <v>-111718.52648006671</v>
      </c>
      <c r="AB529" s="6">
        <f t="shared" ca="1" si="37"/>
        <v>-53363.448961070651</v>
      </c>
    </row>
    <row r="530" spans="1:28" ht="13.8">
      <c r="A530" s="4">
        <v>520</v>
      </c>
      <c r="B530" s="120">
        <v>0.57064471879286705</v>
      </c>
      <c r="C530" s="120">
        <v>0.16639999999999999</v>
      </c>
      <c r="D530" s="120">
        <v>0.37650978758850479</v>
      </c>
      <c r="E530" s="120">
        <v>0.30052592036063114</v>
      </c>
      <c r="F530" s="120">
        <v>7.2826581702321357E-3</v>
      </c>
      <c r="H530" s="142">
        <v>0.1780158062483933</v>
      </c>
      <c r="I530" s="142">
        <v>-0.96848942072934441</v>
      </c>
      <c r="J530" s="142">
        <v>-0.31466031968762725</v>
      </c>
      <c r="K530" s="142">
        <v>-0.52288851024584915</v>
      </c>
      <c r="L530" s="142">
        <v>-2.4430104297934219</v>
      </c>
      <c r="M530" s="141">
        <f t="array" ref="M530:Q530">MMULT(H530:L530,TRANSPOSE(chol))</f>
        <v>1.0489024670499592E-3</v>
      </c>
      <c r="N530" s="141">
        <v>-5.1282924756721601E-3</v>
      </c>
      <c r="O530" s="141">
        <v>-2.0998648065500788E-3</v>
      </c>
      <c r="P530" s="141">
        <v>-4.1503686948382405E-3</v>
      </c>
      <c r="Q530" s="141">
        <v>-1.5406113825748115E-2</v>
      </c>
      <c r="R530" s="6">
        <f t="shared" si="34"/>
        <v>92149.538465925914</v>
      </c>
      <c r="S530" s="6">
        <f t="shared" si="35"/>
        <v>66353.198638849382</v>
      </c>
      <c r="T530" s="6">
        <f t="shared" si="36"/>
        <v>-66353.198638849382</v>
      </c>
      <c r="V530" s="23">
        <f t="array" aca="1" ref="V530:Z530" ca="1">MMULT(H530:L530,TRANSPOSE(racar))</f>
        <v>-3.4770599715449107E-3</v>
      </c>
      <c r="W530" s="23">
        <f ca="1"/>
        <v>-8.7151609224590428E-3</v>
      </c>
      <c r="X530" s="23">
        <f ca="1"/>
        <v>-4.008615465790317E-3</v>
      </c>
      <c r="Y530" s="23">
        <f ca="1"/>
        <v>-6.3560982068064471E-3</v>
      </c>
      <c r="Z530" s="23">
        <f ca="1"/>
        <v>-1.7020291243858822E-2</v>
      </c>
      <c r="AA530" s="6">
        <f t="array" aca="1" ref="AA530" ca="1">SUMPRODUCT($V$9:$Z$9,V530:Z530)</f>
        <v>83872.64131356102</v>
      </c>
      <c r="AB530" s="6">
        <f t="shared" ca="1" si="37"/>
        <v>65207.100090888009</v>
      </c>
    </row>
    <row r="531" spans="1:28" ht="13.8">
      <c r="A531" s="4">
        <v>521</v>
      </c>
      <c r="B531" s="120">
        <v>0.9039780521262003</v>
      </c>
      <c r="C531" s="120">
        <v>0.3664</v>
      </c>
      <c r="D531" s="120">
        <v>0.51936693044564763</v>
      </c>
      <c r="E531" s="120">
        <v>0.39143501126972208</v>
      </c>
      <c r="F531" s="120">
        <v>8.4205735093309059E-2</v>
      </c>
      <c r="H531" s="142">
        <v>1.3045565380903046</v>
      </c>
      <c r="I531" s="142">
        <v>-0.34140328823572713</v>
      </c>
      <c r="J531" s="142">
        <v>4.8564779006834161E-2</v>
      </c>
      <c r="K531" s="142">
        <v>-0.27558084642516806</v>
      </c>
      <c r="L531" s="142">
        <v>-1.3773260324681773</v>
      </c>
      <c r="M531" s="141">
        <f t="array" ref="M531:Q531">MMULT(H531:L531,TRANSPOSE(chol))</f>
        <v>7.686691423905088E-3</v>
      </c>
      <c r="N531" s="141">
        <v>1.1096765993717241E-3</v>
      </c>
      <c r="O531" s="141">
        <v>1.9462524582728193E-3</v>
      </c>
      <c r="P531" s="141">
        <v>-8.7471530129040894E-4</v>
      </c>
      <c r="Q531" s="141">
        <v>-4.6128393154817437E-3</v>
      </c>
      <c r="R531" s="6">
        <f t="shared" si="34"/>
        <v>55829.860322412947</v>
      </c>
      <c r="S531" s="6">
        <f t="shared" si="35"/>
        <v>21549.967428281085</v>
      </c>
      <c r="T531" s="6">
        <f t="shared" si="36"/>
        <v>-21549.967428281085</v>
      </c>
      <c r="V531" s="23">
        <f t="array" aca="1" ref="V531:Z531" ca="1">MMULT(H531:L531,TRANSPOSE(racar))</f>
        <v>5.1486665778013386E-3</v>
      </c>
      <c r="W531" s="23">
        <f ca="1"/>
        <v>-2.3552054379600341E-3</v>
      </c>
      <c r="X531" s="23">
        <f ca="1"/>
        <v>-6.5598360751849554E-5</v>
      </c>
      <c r="Y531" s="23">
        <f ca="1"/>
        <v>-3.0171261330180768E-3</v>
      </c>
      <c r="Z531" s="23">
        <f ca="1"/>
        <v>-7.6311575617728084E-3</v>
      </c>
      <c r="AA531" s="6">
        <f t="array" aca="1" ref="AA531" ca="1">SUMPRODUCT($V$9:$Z$9,V531:Z531)</f>
        <v>63871.215409493729</v>
      </c>
      <c r="AB531" s="6">
        <f t="shared" ca="1" si="37"/>
        <v>28470.826535628999</v>
      </c>
    </row>
    <row r="532" spans="1:28" ht="13.8">
      <c r="A532" s="4">
        <v>522</v>
      </c>
      <c r="B532" s="120">
        <v>5.2126200274348417E-2</v>
      </c>
      <c r="C532" s="120">
        <v>0.56640000000000001</v>
      </c>
      <c r="D532" s="120">
        <v>0.66222407330279043</v>
      </c>
      <c r="E532" s="120">
        <v>0.48234410217881302</v>
      </c>
      <c r="F532" s="120">
        <v>0.16112881201638599</v>
      </c>
      <c r="H532" s="142">
        <v>-1.624578503770054</v>
      </c>
      <c r="I532" s="142">
        <v>0.16721612135851929</v>
      </c>
      <c r="J532" s="142">
        <v>0.41854067581653442</v>
      </c>
      <c r="K532" s="142">
        <v>-4.427122994771187E-2</v>
      </c>
      <c r="L532" s="142">
        <v>-0.98982917093455391</v>
      </c>
      <c r="M532" s="141">
        <f t="array" ref="M532:Q532">MMULT(H532:L532,TRANSPOSE(chol))</f>
        <v>-9.5723207755104671E-3</v>
      </c>
      <c r="N532" s="141">
        <v>-2.8590925620170121E-3</v>
      </c>
      <c r="O532" s="141">
        <v>5.6581745023694075E-4</v>
      </c>
      <c r="P532" s="141">
        <v>-9.555085359429365E-4</v>
      </c>
      <c r="Q532" s="141">
        <v>-9.5844146278022575E-3</v>
      </c>
      <c r="R532" s="6">
        <f t="shared" si="34"/>
        <v>20673.905207409734</v>
      </c>
      <c r="S532" s="6">
        <f t="shared" si="35"/>
        <v>48717.569086990581</v>
      </c>
      <c r="T532" s="6">
        <f t="shared" si="36"/>
        <v>-48717.569086990581</v>
      </c>
      <c r="V532" s="23">
        <f t="array" aca="1" ref="V532:Z532" ca="1">MMULT(H532:L532,TRANSPOSE(racar))</f>
        <v>-1.0023732165976997E-2</v>
      </c>
      <c r="W532" s="23">
        <f ca="1"/>
        <v>-1.6975477239627519E-3</v>
      </c>
      <c r="X532" s="23">
        <f ca="1"/>
        <v>1.2017475983896648E-3</v>
      </c>
      <c r="Y532" s="23">
        <f ca="1"/>
        <v>-1.3647012903511989E-3</v>
      </c>
      <c r="Z532" s="23">
        <f ca="1"/>
        <v>-7.960312851197044E-3</v>
      </c>
      <c r="AA532" s="6">
        <f t="array" aca="1" ref="AA532" ca="1">SUMPRODUCT($V$9:$Z$9,V532:Z532)</f>
        <v>3367.0444250584696</v>
      </c>
      <c r="AB532" s="6">
        <f t="shared" ca="1" si="37"/>
        <v>37850.5761820197</v>
      </c>
    </row>
    <row r="533" spans="1:28" ht="13.8">
      <c r="A533" s="4">
        <v>523</v>
      </c>
      <c r="B533" s="120">
        <v>0.38545953360768176</v>
      </c>
      <c r="C533" s="120">
        <v>0.76640000000000008</v>
      </c>
      <c r="D533" s="120">
        <v>0.80508121615993322</v>
      </c>
      <c r="E533" s="120">
        <v>0.57325319308790379</v>
      </c>
      <c r="F533" s="120">
        <v>0.23805188893946291</v>
      </c>
      <c r="H533" s="142">
        <v>-0.29117292680565438</v>
      </c>
      <c r="I533" s="142">
        <v>0.72704237100343805</v>
      </c>
      <c r="J533" s="142">
        <v>0.85991197364405125</v>
      </c>
      <c r="K533" s="142">
        <v>0.18466268752631831</v>
      </c>
      <c r="L533" s="142">
        <v>-0.71258309130983344</v>
      </c>
      <c r="M533" s="141">
        <f t="array" ref="M533:Q533">MMULT(H533:L533,TRANSPOSE(chol))</f>
        <v>-1.7156454120621921E-3</v>
      </c>
      <c r="N533" s="141">
        <v>3.4796826639177454E-3</v>
      </c>
      <c r="O533" s="141">
        <v>5.3683597987142749E-3</v>
      </c>
      <c r="P533" s="141">
        <v>2.328586725788364E-3</v>
      </c>
      <c r="Q533" s="141">
        <v>-2.5140715325770685E-3</v>
      </c>
      <c r="R533" s="6">
        <f t="shared" si="34"/>
        <v>11902.263430040013</v>
      </c>
      <c r="S533" s="6">
        <f t="shared" si="35"/>
        <v>24573.897468250296</v>
      </c>
      <c r="T533" s="6">
        <f t="shared" si="36"/>
        <v>-24573.897468250296</v>
      </c>
      <c r="V533" s="23">
        <f t="array" aca="1" ref="V533:Z533" ca="1">MMULT(H533:L533,TRANSPOSE(racar))</f>
        <v>-1.2970326423515752E-3</v>
      </c>
      <c r="W533" s="23">
        <f ca="1"/>
        <v>3.6382665964987881E-3</v>
      </c>
      <c r="X533" s="23">
        <f ca="1"/>
        <v>5.2228588514434187E-3</v>
      </c>
      <c r="Y533" s="23">
        <f ca="1"/>
        <v>9.8392254777109967E-4</v>
      </c>
      <c r="Z533" s="23">
        <f ca="1"/>
        <v>-3.3140009375245642E-3</v>
      </c>
      <c r="AA533" s="6">
        <f t="array" aca="1" ref="AA533" ca="1">SUMPRODUCT($V$9:$Z$9,V533:Z533)</f>
        <v>10951.084735610038</v>
      </c>
      <c r="AB533" s="6">
        <f t="shared" ca="1" si="37"/>
        <v>22855.437178103002</v>
      </c>
    </row>
    <row r="534" spans="1:28" ht="13.8">
      <c r="A534" s="4">
        <v>524</v>
      </c>
      <c r="B534" s="120">
        <v>0.71879286694101518</v>
      </c>
      <c r="C534" s="120">
        <v>0.96640000000000004</v>
      </c>
      <c r="D534" s="120">
        <v>0.94793835901707613</v>
      </c>
      <c r="E534" s="120">
        <v>0.66416228399699473</v>
      </c>
      <c r="F534" s="120">
        <v>0.31497496586253981</v>
      </c>
      <c r="H534" s="142">
        <v>0.57925923672471791</v>
      </c>
      <c r="I534" s="142">
        <v>1.8303340685028078</v>
      </c>
      <c r="J534" s="142">
        <v>1.6251843598040892</v>
      </c>
      <c r="K534" s="142">
        <v>0.42384969664384647</v>
      </c>
      <c r="L534" s="142">
        <v>-0.48179732234661604</v>
      </c>
      <c r="M534" s="141">
        <f t="array" ref="M534:Q534">MMULT(H534:L534,TRANSPOSE(chol))</f>
        <v>3.4131038994045329E-3</v>
      </c>
      <c r="N534" s="141">
        <v>1.1843176723169037E-2</v>
      </c>
      <c r="O534" s="141">
        <v>1.1808621106029661E-2</v>
      </c>
      <c r="P534" s="141">
        <v>6.3424877379230221E-3</v>
      </c>
      <c r="Q534" s="141">
        <v>4.0737693033899604E-3</v>
      </c>
      <c r="R534" s="6">
        <f t="shared" si="34"/>
        <v>-9720.3594511916381</v>
      </c>
      <c r="S534" s="6">
        <f t="shared" si="35"/>
        <v>6440.1834366705334</v>
      </c>
      <c r="T534" s="6">
        <f t="shared" si="36"/>
        <v>-6440.1834366705334</v>
      </c>
      <c r="V534" s="23">
        <f t="array" aca="1" ref="V534:Z534" ca="1">MMULT(H534:L534,TRANSPOSE(racar))</f>
        <v>5.5184550709964867E-3</v>
      </c>
      <c r="W534" s="23">
        <f ca="1"/>
        <v>1.1765019356139751E-2</v>
      </c>
      <c r="X534" s="23">
        <f ca="1"/>
        <v>1.1215338109730027E-2</v>
      </c>
      <c r="Y534" s="23">
        <f ca="1"/>
        <v>3.8164023362626254E-3</v>
      </c>
      <c r="Z534" s="23">
        <f ca="1"/>
        <v>1.243430796235733E-3</v>
      </c>
      <c r="AA534" s="6">
        <f t="array" aca="1" ref="AA534" ca="1">SUMPRODUCT($V$9:$Z$9,V534:Z534)</f>
        <v>3036.7323208945727</v>
      </c>
      <c r="AB534" s="6">
        <f t="shared" ca="1" si="37"/>
        <v>10565.285248425373</v>
      </c>
    </row>
    <row r="535" spans="1:28" ht="13.8">
      <c r="A535" s="4">
        <v>525</v>
      </c>
      <c r="B535" s="120">
        <v>0.16323731138545952</v>
      </c>
      <c r="C535" s="120">
        <v>1.44E-2</v>
      </c>
      <c r="D535" s="120">
        <v>0.11120366513952519</v>
      </c>
      <c r="E535" s="120">
        <v>0.75507137490608567</v>
      </c>
      <c r="F535" s="120">
        <v>0.39189804278561674</v>
      </c>
      <c r="H535" s="142">
        <v>-0.98123955429397602</v>
      </c>
      <c r="I535" s="142">
        <v>-2.1862133501995178</v>
      </c>
      <c r="J535" s="142">
        <v>-1.2201518122482773</v>
      </c>
      <c r="K535" s="142">
        <v>0.6905358866807344</v>
      </c>
      <c r="L535" s="142">
        <v>-0.27437547841162818</v>
      </c>
      <c r="M535" s="141">
        <f t="array" ref="M535:Q535">MMULT(H535:L535,TRANSPOSE(chol))</f>
        <v>-5.78164720850592E-3</v>
      </c>
      <c r="N535" s="141">
        <v>-1.4825689868091272E-2</v>
      </c>
      <c r="O535" s="141">
        <v>-9.8644838298769591E-3</v>
      </c>
      <c r="P535" s="141">
        <v>-1.4184423733754345E-3</v>
      </c>
      <c r="Q535" s="141">
        <v>-7.4446804319769112E-3</v>
      </c>
      <c r="R535" s="6">
        <f t="shared" si="34"/>
        <v>59826.206854128977</v>
      </c>
      <c r="S535" s="6">
        <f t="shared" si="35"/>
        <v>34748.778755718988</v>
      </c>
      <c r="T535" s="6">
        <f t="shared" si="36"/>
        <v>-34748.778755718988</v>
      </c>
      <c r="V535" s="23">
        <f t="array" aca="1" ref="V535:Z535" ca="1">MMULT(H535:L535,TRANSPOSE(racar))</f>
        <v>-8.7154015524096295E-3</v>
      </c>
      <c r="W535" s="23">
        <f ca="1"/>
        <v>-1.4079544928946962E-2</v>
      </c>
      <c r="X535" s="23">
        <f ca="1"/>
        <v>-8.9958283207276519E-3</v>
      </c>
      <c r="Y535" s="23">
        <f ca="1"/>
        <v>7.6604949386392066E-4</v>
      </c>
      <c r="Z535" s="23">
        <f ca="1"/>
        <v>-5.3714478769742707E-3</v>
      </c>
      <c r="AA535" s="6">
        <f t="array" aca="1" ref="AA535" ca="1">SUMPRODUCT($V$9:$Z$9,V535:Z535)</f>
        <v>43172.357873701934</v>
      </c>
      <c r="AB535" s="6">
        <f t="shared" ca="1" si="37"/>
        <v>33255.095177158626</v>
      </c>
    </row>
    <row r="536" spans="1:28" ht="13.8">
      <c r="A536" s="4">
        <v>526</v>
      </c>
      <c r="B536" s="120">
        <v>0.49657064471879286</v>
      </c>
      <c r="C536" s="120">
        <v>0.21440000000000001</v>
      </c>
      <c r="D536" s="120">
        <v>0.25406080799666808</v>
      </c>
      <c r="E536" s="120">
        <v>0.84598046581517661</v>
      </c>
      <c r="F536" s="120">
        <v>0.46882111970869367</v>
      </c>
      <c r="H536" s="142">
        <v>-8.5962247802424587E-3</v>
      </c>
      <c r="I536" s="142">
        <v>-0.79124677664254106</v>
      </c>
      <c r="J536" s="142">
        <v>-0.66176534972267398</v>
      </c>
      <c r="K536" s="142">
        <v>1.019345292898777</v>
      </c>
      <c r="L536" s="142">
        <v>-7.8233594420649977E-2</v>
      </c>
      <c r="M536" s="141">
        <f t="array" ref="M536:Q536">MMULT(H536:L536,TRANSPOSE(chol))</f>
        <v>-5.0650566201582389E-5</v>
      </c>
      <c r="N536" s="141">
        <v>-4.551648444569489E-3</v>
      </c>
      <c r="O536" s="141">
        <v>-4.5191801767163848E-3</v>
      </c>
      <c r="P536" s="141">
        <v>3.4492213648840112E-3</v>
      </c>
      <c r="Q536" s="141">
        <v>-3.0236539027053857E-4</v>
      </c>
      <c r="R536" s="6">
        <f t="shared" si="34"/>
        <v>29488.406339849826</v>
      </c>
      <c r="S536" s="6">
        <f t="shared" si="35"/>
        <v>17448.169756927702</v>
      </c>
      <c r="T536" s="6">
        <f t="shared" si="36"/>
        <v>-17448.169756927702</v>
      </c>
      <c r="V536" s="23">
        <f t="array" aca="1" ref="V536:Z536" ca="1">MMULT(H536:L536,TRANSPOSE(racar))</f>
        <v>-1.1626023659140027E-3</v>
      </c>
      <c r="W536" s="23">
        <f ca="1"/>
        <v>-4.1329698176572295E-3</v>
      </c>
      <c r="X536" s="23">
        <f ca="1"/>
        <v>-4.1994189376951133E-3</v>
      </c>
      <c r="Y536" s="23">
        <f ca="1"/>
        <v>4.1992383899206306E-3</v>
      </c>
      <c r="Z536" s="23">
        <f ca="1"/>
        <v>-6.1791067334682995E-4</v>
      </c>
      <c r="AA536" s="6">
        <f t="array" aca="1" ref="AA536" ca="1">SUMPRODUCT($V$9:$Z$9,V536:Z536)</f>
        <v>28208.198080458696</v>
      </c>
      <c r="AB536" s="6">
        <f t="shared" ca="1" si="37"/>
        <v>22625.795698719663</v>
      </c>
    </row>
    <row r="537" spans="1:28" ht="13.8">
      <c r="A537" s="4">
        <v>527</v>
      </c>
      <c r="B537" s="120">
        <v>0.82990397805212612</v>
      </c>
      <c r="C537" s="120">
        <v>0.41440000000000005</v>
      </c>
      <c r="D537" s="120">
        <v>0.39691795085381093</v>
      </c>
      <c r="E537" s="120">
        <v>0.93688955672426755</v>
      </c>
      <c r="F537" s="120">
        <v>0.54574419663177076</v>
      </c>
      <c r="H537" s="142">
        <v>0.95378586871998061</v>
      </c>
      <c r="I537" s="142">
        <v>-0.21624086670673476</v>
      </c>
      <c r="J537" s="142">
        <v>-0.26133276461217925</v>
      </c>
      <c r="K537" s="142">
        <v>1.5291757258427625</v>
      </c>
      <c r="L537" s="142">
        <v>0.11491612137967867</v>
      </c>
      <c r="M537" s="141">
        <f t="array" ref="M537:Q537">MMULT(H537:L537,TRANSPOSE(chol))</f>
        <v>5.6198849519117113E-3</v>
      </c>
      <c r="N537" s="141">
        <v>1.0023890137303502E-3</v>
      </c>
      <c r="O537" s="141">
        <v>-4.7122297415569999E-4</v>
      </c>
      <c r="P537" s="141">
        <v>7.8467144464952794E-3</v>
      </c>
      <c r="Q537" s="141">
        <v>5.7427298946116662E-3</v>
      </c>
      <c r="R537" s="6">
        <f t="shared" si="34"/>
        <v>23636.086311433381</v>
      </c>
      <c r="S537" s="6">
        <f t="shared" si="35"/>
        <v>4074.8490381536212</v>
      </c>
      <c r="T537" s="6">
        <f t="shared" si="36"/>
        <v>-4074.8490381536212</v>
      </c>
      <c r="V537" s="23">
        <f t="array" aca="1" ref="V537:Z537" ca="1">MMULT(H537:L537,TRANSPOSE(racar))</f>
        <v>5.4133496157615603E-3</v>
      </c>
      <c r="W537" s="23">
        <f ca="1"/>
        <v>1.0343929951659113E-3</v>
      </c>
      <c r="X537" s="23">
        <f ca="1"/>
        <v>-5.9708019988334961E-4</v>
      </c>
      <c r="Y537" s="23">
        <f ca="1"/>
        <v>7.8115905216208812E-3</v>
      </c>
      <c r="Z537" s="23">
        <f ca="1"/>
        <v>3.3257576948150921E-3</v>
      </c>
      <c r="AA537" s="6">
        <f t="array" aca="1" ref="AA537" ca="1">SUMPRODUCT($V$9:$Z$9,V537:Z537)</f>
        <v>35452.19601380841</v>
      </c>
      <c r="AB537" s="6">
        <f t="shared" ca="1" si="37"/>
        <v>17301.599941865094</v>
      </c>
    </row>
    <row r="538" spans="1:28" ht="13.8">
      <c r="A538" s="4">
        <v>528</v>
      </c>
      <c r="B538" s="120">
        <v>0.27434842249657065</v>
      </c>
      <c r="C538" s="120">
        <v>0.61440000000000006</v>
      </c>
      <c r="D538" s="120">
        <v>0.53977509371095367</v>
      </c>
      <c r="E538" s="120">
        <v>3.6063110443275731E-2</v>
      </c>
      <c r="F538" s="120">
        <v>0.62266727355484763</v>
      </c>
      <c r="H538" s="142">
        <v>-0.59971401700072036</v>
      </c>
      <c r="I538" s="142">
        <v>0.29080560284911688</v>
      </c>
      <c r="J538" s="142">
        <v>9.9867129670375573E-2</v>
      </c>
      <c r="K538" s="142">
        <v>-1.7983205761069674</v>
      </c>
      <c r="L538" s="142">
        <v>0.31249356484365515</v>
      </c>
      <c r="M538" s="141">
        <f t="array" ref="M538:Q538">MMULT(H538:L538,TRANSPOSE(chol))</f>
        <v>-3.5336272953131334E-3</v>
      </c>
      <c r="N538" s="141">
        <v>2.5648727040434574E-4</v>
      </c>
      <c r="O538" s="141">
        <v>-6.6408956784570956E-5</v>
      </c>
      <c r="P538" s="141">
        <v>-8.8948124283589926E-3</v>
      </c>
      <c r="Q538" s="141">
        <v>-2.9240402967606791E-3</v>
      </c>
      <c r="R538" s="6">
        <f t="shared" si="34"/>
        <v>-42145.32088211197</v>
      </c>
      <c r="S538" s="6">
        <f t="shared" si="35"/>
        <v>-24480.281195962598</v>
      </c>
      <c r="T538" s="6">
        <f t="shared" si="36"/>
        <v>24480.281195962598</v>
      </c>
      <c r="V538" s="23">
        <f t="array" aca="1" ref="V538:Z538" ca="1">MMULT(H538:L538,TRANSPOSE(racar))</f>
        <v>-2.9243568234480774E-3</v>
      </c>
      <c r="W538" s="23">
        <f ca="1"/>
        <v>-2.7573802430634067E-5</v>
      </c>
      <c r="X538" s="23">
        <f ca="1"/>
        <v>-5.2866785513686559E-5</v>
      </c>
      <c r="Y538" s="23">
        <f ca="1"/>
        <v>-8.6232370854044237E-3</v>
      </c>
      <c r="Z538" s="23">
        <f ca="1"/>
        <v>-5.0360648239243695E-4</v>
      </c>
      <c r="AA538" s="6">
        <f t="array" aca="1" ref="AA538" ca="1">SUMPRODUCT($V$9:$Z$9,V538:Z538)</f>
        <v>-50042.674974798945</v>
      </c>
      <c r="AB538" s="6">
        <f t="shared" ca="1" si="37"/>
        <v>-36644.905907603774</v>
      </c>
    </row>
    <row r="539" spans="1:28" ht="13.8">
      <c r="A539" s="4">
        <v>529</v>
      </c>
      <c r="B539" s="120">
        <v>0.60768175582990402</v>
      </c>
      <c r="C539" s="120">
        <v>0.81440000000000001</v>
      </c>
      <c r="D539" s="120">
        <v>0.68263223656809657</v>
      </c>
      <c r="E539" s="120">
        <v>0.12697220135236664</v>
      </c>
      <c r="F539" s="120">
        <v>0.69959035047792451</v>
      </c>
      <c r="H539" s="142">
        <v>0.27328195117776377</v>
      </c>
      <c r="I539" s="142">
        <v>0.89422783910498438</v>
      </c>
      <c r="J539" s="142">
        <v>0.47507217991696926</v>
      </c>
      <c r="K539" s="142">
        <v>-1.1408210410430901</v>
      </c>
      <c r="L539" s="142">
        <v>0.52322268176770026</v>
      </c>
      <c r="M539" s="141">
        <f t="array" ref="M539:Q539">MMULT(H539:L539,TRANSPOSE(chol))</f>
        <v>1.6102284332584096E-3</v>
      </c>
      <c r="N539" s="141">
        <v>5.7632633409430362E-3</v>
      </c>
      <c r="O539" s="141">
        <v>3.7092913596744334E-3</v>
      </c>
      <c r="P539" s="141">
        <v>-3.801836287545499E-3</v>
      </c>
      <c r="Q539" s="141">
        <v>3.2539296740450988E-3</v>
      </c>
      <c r="R539" s="6">
        <f t="shared" si="34"/>
        <v>-48380.24850121839</v>
      </c>
      <c r="S539" s="6">
        <f t="shared" si="35"/>
        <v>-35409.11605881642</v>
      </c>
      <c r="T539" s="6">
        <f t="shared" si="36"/>
        <v>35409.11605881642</v>
      </c>
      <c r="V539" s="23">
        <f t="array" aca="1" ref="V539:Z539" ca="1">MMULT(H539:L539,TRANSPOSE(racar))</f>
        <v>3.2148109924788251E-3</v>
      </c>
      <c r="W539" s="23">
        <f ca="1"/>
        <v>5.349010218588449E-3</v>
      </c>
      <c r="X539" s="23">
        <f ca="1"/>
        <v>3.4097488901316426E-3</v>
      </c>
      <c r="Y539" s="23">
        <f ca="1"/>
        <v>-4.2408869601066948E-3</v>
      </c>
      <c r="Z539" s="23">
        <f ca="1"/>
        <v>3.6179119171546514E-3</v>
      </c>
      <c r="AA539" s="6">
        <f t="array" aca="1" ref="AA539" ca="1">SUMPRODUCT($V$9:$Z$9,V539:Z539)</f>
        <v>-43661.127606525224</v>
      </c>
      <c r="AB539" s="6">
        <f t="shared" ca="1" si="37"/>
        <v>-39432.970740450255</v>
      </c>
    </row>
    <row r="540" spans="1:28" ht="13.8">
      <c r="A540" s="4">
        <v>530</v>
      </c>
      <c r="B540" s="120">
        <v>0.94101508916323728</v>
      </c>
      <c r="C540" s="120">
        <v>5.4400000000000004E-2</v>
      </c>
      <c r="D540" s="120">
        <v>0.82548937942523937</v>
      </c>
      <c r="E540" s="120">
        <v>0.21788129226145755</v>
      </c>
      <c r="F540" s="120">
        <v>0.77651342740100149</v>
      </c>
      <c r="H540" s="142">
        <v>1.563352008272038</v>
      </c>
      <c r="I540" s="142">
        <v>-1.6036102045149512</v>
      </c>
      <c r="J540" s="142">
        <v>0.93648945154246255</v>
      </c>
      <c r="K540" s="142">
        <v>-0.77936865187200877</v>
      </c>
      <c r="L540" s="142">
        <v>0.76047092011289563</v>
      </c>
      <c r="M540" s="141">
        <f t="array" ref="M540:Q540">MMULT(H540:L540,TRANSPOSE(chol))</f>
        <v>9.2115627982829705E-3</v>
      </c>
      <c r="N540" s="141">
        <v>-5.5109481583598251E-3</v>
      </c>
      <c r="O540" s="141">
        <v>7.5762102851054522E-3</v>
      </c>
      <c r="P540" s="141">
        <v>-4.6150327250235653E-3</v>
      </c>
      <c r="Q540" s="141">
        <v>5.5550656170543352E-3</v>
      </c>
      <c r="R540" s="6">
        <f t="shared" si="34"/>
        <v>36449.990517265571</v>
      </c>
      <c r="S540" s="6">
        <f t="shared" si="35"/>
        <v>-51873.656791313624</v>
      </c>
      <c r="T540" s="6">
        <f t="shared" si="36"/>
        <v>51873.656791313624</v>
      </c>
      <c r="V540" s="23">
        <f t="array" aca="1" ref="V540:Z540" ca="1">MMULT(H540:L540,TRANSPOSE(racar))</f>
        <v>8.4707439678099287E-3</v>
      </c>
      <c r="W540" s="23">
        <f ca="1"/>
        <v>-7.4540709764291347E-3</v>
      </c>
      <c r="X540" s="23">
        <f ca="1"/>
        <v>6.7124673325352378E-3</v>
      </c>
      <c r="Y540" s="23">
        <f ca="1"/>
        <v>-3.7969053954499872E-3</v>
      </c>
      <c r="Z540" s="23">
        <f ca="1"/>
        <v>4.8318225724350034E-3</v>
      </c>
      <c r="AA540" s="6">
        <f t="array" aca="1" ref="AA540" ca="1">SUMPRODUCT($V$9:$Z$9,V540:Z540)</f>
        <v>48588.611905546473</v>
      </c>
      <c r="AB540" s="6">
        <f t="shared" ca="1" si="37"/>
        <v>-44126.362084306602</v>
      </c>
    </row>
    <row r="541" spans="1:28" ht="13.8">
      <c r="A541" s="4">
        <v>531</v>
      </c>
      <c r="B541" s="120">
        <v>8.9163237311385452E-2</v>
      </c>
      <c r="C541" s="120">
        <v>0.25440000000000002</v>
      </c>
      <c r="D541" s="120">
        <v>0.96834652228238227</v>
      </c>
      <c r="E541" s="120">
        <v>0.30879038317054847</v>
      </c>
      <c r="F541" s="120">
        <v>0.85343650432407847</v>
      </c>
      <c r="H541" s="142">
        <v>-1.3459257154230291</v>
      </c>
      <c r="I541" s="142">
        <v>-0.66070736449693546</v>
      </c>
      <c r="J541" s="142">
        <v>1.8570295122583562</v>
      </c>
      <c r="K541" s="142">
        <v>-0.49928195405425413</v>
      </c>
      <c r="L541" s="142">
        <v>1.0512865743399475</v>
      </c>
      <c r="M541" s="141">
        <f t="array" ref="M541:Q541">MMULT(H541:L541,TRANSPOSE(chol))</f>
        <v>-7.9304463638657282E-3</v>
      </c>
      <c r="N541" s="141">
        <v>-6.9459335668604696E-3</v>
      </c>
      <c r="O541" s="141">
        <v>9.8988610782907386E-3</v>
      </c>
      <c r="P541" s="141">
        <v>-3.441235258185456E-3</v>
      </c>
      <c r="Q541" s="141">
        <v>1.3420741028882729E-3</v>
      </c>
      <c r="R541" s="6">
        <f t="shared" si="34"/>
        <v>-624.51979076645057</v>
      </c>
      <c r="S541" s="6">
        <f t="shared" si="35"/>
        <v>-23170.494379963948</v>
      </c>
      <c r="T541" s="6">
        <f t="shared" si="36"/>
        <v>23170.494379963948</v>
      </c>
      <c r="V541" s="23">
        <f t="array" aca="1" ref="V541:Z541" ca="1">MMULT(H541:L541,TRANSPOSE(racar))</f>
        <v>-5.9483199985251676E-3</v>
      </c>
      <c r="W541" s="23">
        <f ca="1"/>
        <v>-4.1066085425890313E-3</v>
      </c>
      <c r="X541" s="23">
        <f ca="1"/>
        <v>1.1639672722183157E-2</v>
      </c>
      <c r="Y541" s="23">
        <f ca="1"/>
        <v>-1.4431798682671671E-3</v>
      </c>
      <c r="Z541" s="23">
        <f ca="1"/>
        <v>4.8039873956418865E-3</v>
      </c>
      <c r="AA541" s="6">
        <f t="array" aca="1" ref="AA541" ca="1">SUMPRODUCT($V$9:$Z$9,V541:Z541)</f>
        <v>-11808.128047941002</v>
      </c>
      <c r="AB541" s="6">
        <f t="shared" ca="1" si="37"/>
        <v>-33208.525218922528</v>
      </c>
    </row>
    <row r="542" spans="1:28" ht="13.8">
      <c r="A542" s="4">
        <v>532</v>
      </c>
      <c r="B542" s="120">
        <v>0.42249657064471879</v>
      </c>
      <c r="C542" s="120">
        <v>0.45440000000000003</v>
      </c>
      <c r="D542" s="120">
        <v>0.13161182840483129</v>
      </c>
      <c r="E542" s="120">
        <v>0.39969947407963941</v>
      </c>
      <c r="F542" s="120">
        <v>0.93035958124715534</v>
      </c>
      <c r="H542" s="142">
        <v>-0.19551072636169203</v>
      </c>
      <c r="I542" s="142">
        <v>-0.11455228714160766</v>
      </c>
      <c r="J542" s="142">
        <v>-1.1188042532323232</v>
      </c>
      <c r="K542" s="142">
        <v>-0.25412505415377534</v>
      </c>
      <c r="L542" s="142">
        <v>1.4784744253636153</v>
      </c>
      <c r="M542" s="141">
        <f t="array" ref="M542:Q542">MMULT(H542:L542,TRANSPOSE(chol))</f>
        <v>-1.1519858125933083E-3</v>
      </c>
      <c r="N542" s="141">
        <v>-1.1153653914450193E-3</v>
      </c>
      <c r="O542" s="141">
        <v>-7.4801020266684901E-3</v>
      </c>
      <c r="P542" s="141">
        <v>-2.2497562882501081E-3</v>
      </c>
      <c r="Q542" s="141">
        <v>5.8135372727036311E-3</v>
      </c>
      <c r="R542" s="6">
        <f t="shared" si="34"/>
        <v>-60012.784186421566</v>
      </c>
      <c r="S542" s="6">
        <f t="shared" si="35"/>
        <v>-42488.82292639259</v>
      </c>
      <c r="T542" s="6">
        <f t="shared" si="36"/>
        <v>42488.82292639259</v>
      </c>
      <c r="V542" s="23">
        <f t="array" aca="1" ref="V542:Z542" ca="1">MMULT(H542:L542,TRANSPOSE(racar))</f>
        <v>5.1286640946007853E-5</v>
      </c>
      <c r="W542" s="23">
        <f ca="1"/>
        <v>1.8429793187140441E-4</v>
      </c>
      <c r="X542" s="23">
        <f ca="1"/>
        <v>-6.5244998934447917E-3</v>
      </c>
      <c r="Y542" s="23">
        <f ca="1"/>
        <v>-1.3123780553225004E-4</v>
      </c>
      <c r="Z542" s="23">
        <f ca="1"/>
        <v>7.9156782582583823E-3</v>
      </c>
      <c r="AA542" s="6">
        <f t="array" aca="1" ref="AA542" ca="1">SUMPRODUCT($V$9:$Z$9,V542:Z542)</f>
        <v>-60755.396774769935</v>
      </c>
      <c r="AB542" s="6">
        <f t="shared" ca="1" si="37"/>
        <v>-44444.325840464226</v>
      </c>
    </row>
    <row r="543" spans="1:28" ht="13.8">
      <c r="A543" s="4">
        <v>533</v>
      </c>
      <c r="B543" s="120">
        <v>0.75582990397805216</v>
      </c>
      <c r="C543" s="120">
        <v>0.65440000000000009</v>
      </c>
      <c r="D543" s="120">
        <v>0.27446897126197417</v>
      </c>
      <c r="E543" s="120">
        <v>0.49060856498873034</v>
      </c>
      <c r="F543" s="120">
        <v>1.3199817933545745E-2</v>
      </c>
      <c r="H543" s="142">
        <v>0.69295117595885236</v>
      </c>
      <c r="I543" s="142">
        <v>0.39722709968910141</v>
      </c>
      <c r="J543" s="142">
        <v>-0.59935235397137165</v>
      </c>
      <c r="K543" s="142">
        <v>-2.3543011235192816E-2</v>
      </c>
      <c r="L543" s="142">
        <v>-2.2202819284778155</v>
      </c>
      <c r="M543" s="141">
        <f t="array" ref="M543:Q543">MMULT(H543:L543,TRANSPOSE(chol))</f>
        <v>4.0829980962152389E-3</v>
      </c>
      <c r="N543" s="141">
        <v>3.9029093114382202E-3</v>
      </c>
      <c r="O543" s="141">
        <v>-2.7880595602278796E-3</v>
      </c>
      <c r="P543" s="141">
        <v>6.7430248996357665E-4</v>
      </c>
      <c r="Q543" s="141">
        <v>-9.8977459915859031E-3</v>
      </c>
      <c r="R543" s="6">
        <f t="shared" si="34"/>
        <v>50164.361334172194</v>
      </c>
      <c r="S543" s="6">
        <f t="shared" si="35"/>
        <v>57906.257857701967</v>
      </c>
      <c r="T543" s="6">
        <f t="shared" si="36"/>
        <v>-57906.257857701967</v>
      </c>
      <c r="V543" s="23">
        <f t="array" aca="1" ref="V543:Z543" ca="1">MMULT(H543:L543,TRANSPOSE(racar))</f>
        <v>1.0739919021656411E-3</v>
      </c>
      <c r="W543" s="23">
        <f ca="1"/>
        <v>5.1352437908900716E-4</v>
      </c>
      <c r="X543" s="23">
        <f ca="1"/>
        <v>-4.8662636576555385E-3</v>
      </c>
      <c r="Y543" s="23">
        <f ca="1"/>
        <v>-2.4387436422850864E-3</v>
      </c>
      <c r="Z543" s="23">
        <f ca="1"/>
        <v>-1.3086507071981198E-2</v>
      </c>
      <c r="AA543" s="6">
        <f t="array" aca="1" ref="AA543" ca="1">SUMPRODUCT($V$9:$Z$9,V543:Z543)</f>
        <v>52009.426851849836</v>
      </c>
      <c r="AB543" s="6">
        <f t="shared" ca="1" si="37"/>
        <v>61332.437609906083</v>
      </c>
    </row>
    <row r="544" spans="1:28" ht="13.8">
      <c r="A544" s="4">
        <v>534</v>
      </c>
      <c r="B544" s="120">
        <v>0.20027434842249656</v>
      </c>
      <c r="C544" s="120">
        <v>0.85440000000000005</v>
      </c>
      <c r="D544" s="120">
        <v>0.41732611411911702</v>
      </c>
      <c r="E544" s="120">
        <v>0.58151765589782112</v>
      </c>
      <c r="F544" s="120">
        <v>9.0122894856622671E-2</v>
      </c>
      <c r="H544" s="142">
        <v>-0.84064168823247898</v>
      </c>
      <c r="I544" s="142">
        <v>1.0554928015264635</v>
      </c>
      <c r="J544" s="142">
        <v>-0.20873869882331425</v>
      </c>
      <c r="K544" s="142">
        <v>0.20577753745845237</v>
      </c>
      <c r="L544" s="142">
        <v>-1.3399986318975672</v>
      </c>
      <c r="M544" s="141">
        <f t="array" ref="M544:Q544">MMULT(H544:L544,TRANSPOSE(chol))</f>
        <v>-4.9532182522137591E-3</v>
      </c>
      <c r="N544" s="141">
        <v>4.0698057102566219E-3</v>
      </c>
      <c r="O544" s="141">
        <v>-2.1180429473707007E-3</v>
      </c>
      <c r="P544" s="141">
        <v>1.8933113842862855E-3</v>
      </c>
      <c r="Q544" s="141">
        <v>-7.8713659580113525E-3</v>
      </c>
      <c r="R544" s="6">
        <f t="shared" si="34"/>
        <v>3831.5321453686629</v>
      </c>
      <c r="S544" s="6">
        <f t="shared" si="35"/>
        <v>52256.901969594561</v>
      </c>
      <c r="T544" s="6">
        <f t="shared" si="36"/>
        <v>-52256.901969594561</v>
      </c>
      <c r="V544" s="23">
        <f t="array" aca="1" ref="V544:Z544" ca="1">MMULT(H544:L544,TRANSPOSE(racar))</f>
        <v>-5.444874819139486E-3</v>
      </c>
      <c r="W544" s="23">
        <f ca="1"/>
        <v>4.0594121233134602E-3</v>
      </c>
      <c r="X544" s="23">
        <f ca="1"/>
        <v>-2.3313316083411325E-3</v>
      </c>
      <c r="Y544" s="23">
        <f ca="1"/>
        <v>1.528338032272549E-4</v>
      </c>
      <c r="Z544" s="23">
        <f ca="1"/>
        <v>-8.3123913787338053E-3</v>
      </c>
      <c r="AA544" s="6">
        <f t="array" aca="1" ref="AA544" ca="1">SUMPRODUCT($V$9:$Z$9,V544:Z544)</f>
        <v>-4397.3019035260077</v>
      </c>
      <c r="AB544" s="6">
        <f t="shared" ca="1" si="37"/>
        <v>46740.440366656265</v>
      </c>
    </row>
    <row r="545" spans="1:28" ht="13.8">
      <c r="A545" s="4">
        <v>535</v>
      </c>
      <c r="B545" s="120">
        <v>0.53360768175582984</v>
      </c>
      <c r="C545" s="120">
        <v>9.4399999999999998E-2</v>
      </c>
      <c r="D545" s="120">
        <v>0.56018325697625981</v>
      </c>
      <c r="E545" s="120">
        <v>0.67242674680691206</v>
      </c>
      <c r="F545" s="120">
        <v>0.1670459717796996</v>
      </c>
      <c r="H545" s="142">
        <v>8.4341853701198274E-2</v>
      </c>
      <c r="I545" s="142">
        <v>-1.3141373113403914</v>
      </c>
      <c r="J545" s="142">
        <v>0.15143385363427075</v>
      </c>
      <c r="K545" s="142">
        <v>0.44662407979717272</v>
      </c>
      <c r="L545" s="142">
        <v>-0.96590455362496019</v>
      </c>
      <c r="M545" s="141">
        <f t="array" ref="M545:Q545">MMULT(H545:L545,TRANSPOSE(chol))</f>
        <v>4.9695799652370515E-4</v>
      </c>
      <c r="N545" s="141">
        <v>-7.3278850258522927E-3</v>
      </c>
      <c r="O545" s="141">
        <v>6.523875230957471E-4</v>
      </c>
      <c r="P545" s="141">
        <v>3.4024983961887956E-4</v>
      </c>
      <c r="Q545" s="141">
        <v>-6.0176041675898346E-3</v>
      </c>
      <c r="R545" s="6">
        <f t="shared" si="34"/>
        <v>75893.733308156923</v>
      </c>
      <c r="S545" s="6">
        <f t="shared" si="35"/>
        <v>34886.896814087748</v>
      </c>
      <c r="T545" s="6">
        <f t="shared" si="36"/>
        <v>-34886.896814087748</v>
      </c>
      <c r="V545" s="23">
        <f t="array" aca="1" ref="V545:Z545" ca="1">MMULT(H545:L545,TRANSPOSE(racar))</f>
        <v>-2.0043432283170918E-3</v>
      </c>
      <c r="W545" s="23">
        <f ca="1"/>
        <v>-8.345967142550488E-3</v>
      </c>
      <c r="X545" s="23">
        <f ca="1"/>
        <v>1.9423703587807893E-4</v>
      </c>
      <c r="Y545" s="23">
        <f ca="1"/>
        <v>1.439902295197245E-4</v>
      </c>
      <c r="Z545" s="23">
        <f ca="1"/>
        <v>-6.7801757577508198E-3</v>
      </c>
      <c r="AA545" s="6">
        <f t="array" aca="1" ref="AA545" ca="1">SUMPRODUCT($V$9:$Z$9,V545:Z545)</f>
        <v>71816.489377937134</v>
      </c>
      <c r="AB545" s="6">
        <f t="shared" ca="1" si="37"/>
        <v>38213.2052704448</v>
      </c>
    </row>
    <row r="546" spans="1:28" ht="13.8">
      <c r="A546" s="4">
        <v>536</v>
      </c>
      <c r="B546" s="120">
        <v>0.8669410150891631</v>
      </c>
      <c r="C546" s="120">
        <v>0.29440000000000005</v>
      </c>
      <c r="D546" s="120">
        <v>0.70304039983340272</v>
      </c>
      <c r="E546" s="120">
        <v>0.763335837716003</v>
      </c>
      <c r="F546" s="120">
        <v>0.24396904870277653</v>
      </c>
      <c r="H546" s="142">
        <v>1.1120469370380146</v>
      </c>
      <c r="I546" s="142">
        <v>-0.54057580256859783</v>
      </c>
      <c r="J546" s="142">
        <v>0.53316524114685648</v>
      </c>
      <c r="K546" s="142">
        <v>0.7170741831470826</v>
      </c>
      <c r="L546" s="142">
        <v>-0.69359202350858606</v>
      </c>
      <c r="M546" s="141">
        <f t="array" ref="M546:Q546">MMULT(H546:L546,TRANSPOSE(chol))</f>
        <v>6.5523888036490129E-3</v>
      </c>
      <c r="N546" s="141">
        <v>-4.8325620270970194E-4</v>
      </c>
      <c r="O546" s="141">
        <v>4.7331344790789631E-3</v>
      </c>
      <c r="P546" s="141">
        <v>3.8932824627101953E-3</v>
      </c>
      <c r="Q546" s="141">
        <v>4.8521681487053662E-4</v>
      </c>
      <c r="R546" s="6">
        <f t="shared" si="34"/>
        <v>58942.12699868255</v>
      </c>
      <c r="S546" s="6">
        <f t="shared" si="35"/>
        <v>15116.533901133829</v>
      </c>
      <c r="T546" s="6">
        <f t="shared" si="36"/>
        <v>-15116.533901133829</v>
      </c>
      <c r="V546" s="23">
        <f t="array" aca="1" ref="V546:Z546" ca="1">MMULT(H546:L546,TRANSPOSE(racar))</f>
        <v>5.1971968637081305E-3</v>
      </c>
      <c r="W546" s="23">
        <f ca="1"/>
        <v>-2.0486987419606781E-3</v>
      </c>
      <c r="X546" s="23">
        <f ca="1"/>
        <v>3.7307686776099748E-3</v>
      </c>
      <c r="Y546" s="23">
        <f ca="1"/>
        <v>2.7985050938111322E-3</v>
      </c>
      <c r="Z546" s="23">
        <f ca="1"/>
        <v>-2.3260424144901917E-3</v>
      </c>
      <c r="AA546" s="6">
        <f t="array" aca="1" ref="AA546" ca="1">SUMPRODUCT($V$9:$Z$9,V546:Z546)</f>
        <v>68833.501717463674</v>
      </c>
      <c r="AB546" s="6">
        <f t="shared" ca="1" si="37"/>
        <v>25681.373898743535</v>
      </c>
    </row>
    <row r="547" spans="1:28" ht="13.8">
      <c r="A547" s="4">
        <v>537</v>
      </c>
      <c r="B547" s="120">
        <v>0.31138545953360769</v>
      </c>
      <c r="C547" s="120">
        <v>0.49440000000000006</v>
      </c>
      <c r="D547" s="120">
        <v>0.84589754269054551</v>
      </c>
      <c r="E547" s="120">
        <v>0.85424492862509394</v>
      </c>
      <c r="F547" s="120">
        <v>0.32089212562585345</v>
      </c>
      <c r="H547" s="142">
        <v>-0.49192704428150413</v>
      </c>
      <c r="I547" s="142">
        <v>-1.4037579350310704E-2</v>
      </c>
      <c r="J547" s="142">
        <v>1.0189958965830967</v>
      </c>
      <c r="K547" s="142">
        <v>1.0548145632462409</v>
      </c>
      <c r="L547" s="142">
        <v>-0.46520556867315921</v>
      </c>
      <c r="M547" s="141">
        <f t="array" ref="M547:Q547">MMULT(H547:L547,TRANSPOSE(chol))</f>
        <v>-2.8985262670186136E-3</v>
      </c>
      <c r="N547" s="141">
        <v>-1.2361114181950355E-3</v>
      </c>
      <c r="O547" s="141">
        <v>5.8766667610140062E-3</v>
      </c>
      <c r="P547" s="141">
        <v>5.449962760814683E-3</v>
      </c>
      <c r="Q547" s="141">
        <v>-1.1332055405887244E-3</v>
      </c>
      <c r="R547" s="6">
        <f t="shared" si="34"/>
        <v>38237.828163244361</v>
      </c>
      <c r="S547" s="6">
        <f t="shared" si="35"/>
        <v>31199.565510475659</v>
      </c>
      <c r="T547" s="6">
        <f t="shared" si="36"/>
        <v>-31199.565510475659</v>
      </c>
      <c r="V547" s="23">
        <f t="array" aca="1" ref="V547:Z547" ca="1">MMULT(H547:L547,TRANSPOSE(racar))</f>
        <v>-2.6354946748284314E-3</v>
      </c>
      <c r="W547" s="23">
        <f ca="1"/>
        <v>5.5622864338359204E-5</v>
      </c>
      <c r="X547" s="23">
        <f ca="1"/>
        <v>6.419941342196811E-3</v>
      </c>
      <c r="Y547" s="23">
        <f ca="1"/>
        <v>5.1050426441004325E-3</v>
      </c>
      <c r="Z547" s="23">
        <f ca="1"/>
        <v>-1.7085334357478709E-3</v>
      </c>
      <c r="AA547" s="6">
        <f t="array" aca="1" ref="AA547" ca="1">SUMPRODUCT($V$9:$Z$9,V547:Z547)</f>
        <v>35801.738289313333</v>
      </c>
      <c r="AB547" s="6">
        <f t="shared" ca="1" si="37"/>
        <v>32808.920217893086</v>
      </c>
    </row>
    <row r="548" spans="1:28" ht="13.8">
      <c r="A548" s="4">
        <v>538</v>
      </c>
      <c r="B548" s="120">
        <v>0.644718792866941</v>
      </c>
      <c r="C548" s="120">
        <v>0.69440000000000002</v>
      </c>
      <c r="D548" s="120">
        <v>0.98875468554768842</v>
      </c>
      <c r="E548" s="120">
        <v>0.94515401953418487</v>
      </c>
      <c r="F548" s="120">
        <v>0.39781520254893038</v>
      </c>
      <c r="H548" s="142">
        <v>0.37110085495274769</v>
      </c>
      <c r="I548" s="142">
        <v>0.50836128252912938</v>
      </c>
      <c r="J548" s="142">
        <v>2.2819781735452747</v>
      </c>
      <c r="K548" s="142">
        <v>1.5995792219464766</v>
      </c>
      <c r="L548" s="142">
        <v>-0.25900626698539569</v>
      </c>
      <c r="M548" s="141">
        <f t="array" ref="M548:Q548">MMULT(H548:L548,TRANSPOSE(chol))</f>
        <v>2.1865957326348338E-3</v>
      </c>
      <c r="N548" s="141">
        <v>3.7832269054260564E-3</v>
      </c>
      <c r="O548" s="141">
        <v>1.5310198621601896E-2</v>
      </c>
      <c r="P548" s="141">
        <v>1.0371849118838664E-2</v>
      </c>
      <c r="Q548" s="141">
        <v>5.4032260164924573E-3</v>
      </c>
      <c r="R548" s="6">
        <f t="shared" si="34"/>
        <v>44975.72738978795</v>
      </c>
      <c r="S548" s="6">
        <f t="shared" si="35"/>
        <v>17502.847885519343</v>
      </c>
      <c r="T548" s="6">
        <f t="shared" si="36"/>
        <v>-17502.847885519343</v>
      </c>
      <c r="V548" s="23">
        <f t="array" aca="1" ref="V548:Z548" ca="1">MMULT(H548:L548,TRANSPOSE(racar))</f>
        <v>3.8257234420948812E-3</v>
      </c>
      <c r="W548" s="23">
        <f ca="1"/>
        <v>5.087981850373788E-3</v>
      </c>
      <c r="X548" s="23">
        <f ca="1"/>
        <v>1.5574091372321019E-2</v>
      </c>
      <c r="Y548" s="23">
        <f ca="1"/>
        <v>9.1636314878235821E-3</v>
      </c>
      <c r="Z548" s="23">
        <f ca="1"/>
        <v>2.737753476917518E-3</v>
      </c>
      <c r="AA548" s="6">
        <f t="array" aca="1" ref="AA548" ca="1">SUMPRODUCT($V$9:$Z$9,V548:Z548)</f>
        <v>55745.114982094601</v>
      </c>
      <c r="AB548" s="6">
        <f t="shared" ca="1" si="37"/>
        <v>26741.423730901821</v>
      </c>
    </row>
    <row r="549" spans="1:28" ht="13.8">
      <c r="A549" s="4">
        <v>539</v>
      </c>
      <c r="B549" s="120">
        <v>0.97805212620027426</v>
      </c>
      <c r="C549" s="120">
        <v>0.89439999999999997</v>
      </c>
      <c r="D549" s="120">
        <v>1.2078300708038317E-2</v>
      </c>
      <c r="E549" s="120">
        <v>4.4327573253193087E-2</v>
      </c>
      <c r="F549" s="120">
        <v>0.47473827947200731</v>
      </c>
      <c r="H549" s="142">
        <v>2.01508496220772</v>
      </c>
      <c r="I549" s="142">
        <v>1.2502725562335768</v>
      </c>
      <c r="J549" s="142">
        <v>-2.2546293848712446</v>
      </c>
      <c r="K549" s="142">
        <v>-1.7025348754330583</v>
      </c>
      <c r="L549" s="142">
        <v>-6.3364118695193747E-2</v>
      </c>
      <c r="M549" s="141">
        <f t="array" ref="M549:Q549">MMULT(H549:L549,TRANSPOSE(chol))</f>
        <v>1.1873257957923768E-2</v>
      </c>
      <c r="N549" s="141">
        <v>1.1894462825500635E-2</v>
      </c>
      <c r="O549" s="141">
        <v>-1.1360615503116987E-2</v>
      </c>
      <c r="P549" s="141">
        <v>-6.3220501965198404E-3</v>
      </c>
      <c r="Q549" s="141">
        <v>2.3832697297346702E-3</v>
      </c>
      <c r="R549" s="6">
        <f t="shared" si="34"/>
        <v>-75172.22737432977</v>
      </c>
      <c r="S549" s="6">
        <f t="shared" si="35"/>
        <v>-42111.632503512301</v>
      </c>
      <c r="T549" s="6">
        <f t="shared" si="36"/>
        <v>42111.632503512301</v>
      </c>
      <c r="V549" s="23">
        <f t="array" aca="1" ref="V549:Z549" ca="1">MMULT(H549:L549,TRANSPOSE(racar))</f>
        <v>1.1003248522161876E-2</v>
      </c>
      <c r="W549" s="23">
        <f ca="1"/>
        <v>7.4406129957874179E-3</v>
      </c>
      <c r="X549" s="23">
        <f ca="1"/>
        <v>-1.3843691575668697E-2</v>
      </c>
      <c r="Y549" s="23">
        <f ca="1"/>
        <v>-8.1626185473711189E-3</v>
      </c>
      <c r="Z549" s="23">
        <f ca="1"/>
        <v>1.3990852931582972E-4</v>
      </c>
      <c r="AA549" s="6">
        <f t="array" aca="1" ref="AA549" ca="1">SUMPRODUCT($V$9:$Z$9,V549:Z549)</f>
        <v>-58504.931182232147</v>
      </c>
      <c r="AB549" s="6">
        <f t="shared" ca="1" si="37"/>
        <v>-38102.849912061683</v>
      </c>
    </row>
    <row r="550" spans="1:28" ht="13.8">
      <c r="A550" s="4">
        <v>540</v>
      </c>
      <c r="B550" s="120">
        <v>2.7434842249657063E-2</v>
      </c>
      <c r="C550" s="120">
        <v>0.13439999999999999</v>
      </c>
      <c r="D550" s="120">
        <v>0.15493544356518116</v>
      </c>
      <c r="E550" s="120">
        <v>0.135236664162284</v>
      </c>
      <c r="F550" s="120">
        <v>0.55166135639508429</v>
      </c>
      <c r="H550" s="142">
        <v>-1.9199067077438838</v>
      </c>
      <c r="I550" s="142">
        <v>-1.1058302482191735</v>
      </c>
      <c r="J550" s="142">
        <v>-1.0154929884919865</v>
      </c>
      <c r="K550" s="142">
        <v>-1.1019731876980619</v>
      </c>
      <c r="L550" s="142">
        <v>0.12985987917681166</v>
      </c>
      <c r="M550" s="141">
        <f t="array" ref="M550:Q550">MMULT(H550:L550,TRANSPOSE(chol))</f>
        <v>-1.1312449858797303E-2</v>
      </c>
      <c r="N550" s="141">
        <v>-1.0843636021233193E-2</v>
      </c>
      <c r="O550" s="141">
        <v>-9.4523730294267458E-3</v>
      </c>
      <c r="P550" s="141">
        <v>-9.2587223289773372E-3</v>
      </c>
      <c r="Q550" s="141">
        <v>-9.5565330610804435E-3</v>
      </c>
      <c r="R550" s="6">
        <f t="shared" si="34"/>
        <v>-8905.3611845489868</v>
      </c>
      <c r="S550" s="6">
        <f t="shared" si="35"/>
        <v>10592.279153965676</v>
      </c>
      <c r="T550" s="6">
        <f t="shared" si="36"/>
        <v>-10592.279153965676</v>
      </c>
      <c r="V550" s="23">
        <f t="array" aca="1" ref="V550:Z550" ca="1">MMULT(H550:L550,TRANSPOSE(racar))</f>
        <v>-1.2536684693791222E-2</v>
      </c>
      <c r="W550" s="23">
        <f ca="1"/>
        <v>-9.6395166695729152E-3</v>
      </c>
      <c r="X550" s="23">
        <f ca="1"/>
        <v>-8.274146670569851E-3</v>
      </c>
      <c r="Y550" s="23">
        <f ca="1"/>
        <v>-7.0908099214625946E-3</v>
      </c>
      <c r="Z550" s="23">
        <f ca="1"/>
        <v>-4.8147753965411769E-3</v>
      </c>
      <c r="AA550" s="6">
        <f t="array" aca="1" ref="AA550" ca="1">SUMPRODUCT($V$9:$Z$9,V550:Z550)</f>
        <v>-34157.962085402949</v>
      </c>
      <c r="AB550" s="6">
        <f t="shared" ca="1" si="37"/>
        <v>-5757.9236021892611</v>
      </c>
    </row>
    <row r="551" spans="1:28" ht="13.8">
      <c r="A551" s="4">
        <v>541</v>
      </c>
      <c r="B551" s="120">
        <v>0.3607681755829904</v>
      </c>
      <c r="C551" s="120">
        <v>0.33440000000000003</v>
      </c>
      <c r="D551" s="120">
        <v>0.29779258642232403</v>
      </c>
      <c r="E551" s="120">
        <v>0.22614575507137491</v>
      </c>
      <c r="F551" s="120">
        <v>0.62858443331816116</v>
      </c>
      <c r="H551" s="142">
        <v>-0.35640624772819846</v>
      </c>
      <c r="I551" s="142">
        <v>-0.42779551848052177</v>
      </c>
      <c r="J551" s="142">
        <v>-0.53075989780023314</v>
      </c>
      <c r="K551" s="142">
        <v>-0.75160022141326999</v>
      </c>
      <c r="L551" s="142">
        <v>0.32810650814018982</v>
      </c>
      <c r="M551" s="141">
        <f t="array" ref="M551:Q551">MMULT(H551:L551,TRANSPOSE(chol))</f>
        <v>-2.1000123550405253E-3</v>
      </c>
      <c r="N551" s="141">
        <v>-3.28730549668634E-3</v>
      </c>
      <c r="O551" s="141">
        <v>-4.0245124191154308E-3</v>
      </c>
      <c r="P551" s="141">
        <v>-4.9861883156862227E-3</v>
      </c>
      <c r="Q551" s="141">
        <v>-1.7914766945690283E-3</v>
      </c>
      <c r="R551" s="6">
        <f t="shared" si="34"/>
        <v>-15466.420228110497</v>
      </c>
      <c r="S551" s="6">
        <f t="shared" si="35"/>
        <v>-12879.180282142361</v>
      </c>
      <c r="T551" s="6">
        <f t="shared" si="36"/>
        <v>12879.180282142361</v>
      </c>
      <c r="V551" s="23">
        <f t="array" aca="1" ref="V551:Z551" ca="1">MMULT(H551:L551,TRANSPOSE(racar))</f>
        <v>-2.4505420758527048E-3</v>
      </c>
      <c r="W551" s="23">
        <f ca="1"/>
        <v>-3.3322605427998221E-3</v>
      </c>
      <c r="X551" s="23">
        <f ca="1"/>
        <v>-3.8195307544645041E-3</v>
      </c>
      <c r="Y551" s="23">
        <f ca="1"/>
        <v>-4.0598943623023024E-3</v>
      </c>
      <c r="Z551" s="23">
        <f ca="1"/>
        <v>-7.0483025920637689E-5</v>
      </c>
      <c r="AA551" s="6">
        <f t="array" aca="1" ref="AA551" ca="1">SUMPRODUCT($V$9:$Z$9,V551:Z551)</f>
        <v>-21651.916626845563</v>
      </c>
      <c r="AB551" s="6">
        <f t="shared" ca="1" si="37"/>
        <v>-18175.625415441744</v>
      </c>
    </row>
    <row r="552" spans="1:28" ht="13.8">
      <c r="A552" s="4">
        <v>542</v>
      </c>
      <c r="B552" s="120">
        <v>0.69410150891632372</v>
      </c>
      <c r="C552" s="120">
        <v>0.53439999999999999</v>
      </c>
      <c r="D552" s="120">
        <v>0.44064972927946688</v>
      </c>
      <c r="E552" s="120">
        <v>0.31705484598046579</v>
      </c>
      <c r="F552" s="120">
        <v>0.70550751024123803</v>
      </c>
      <c r="H552" s="142">
        <v>0.50751005629380064</v>
      </c>
      <c r="I552" s="142">
        <v>8.6335146378161615E-2</v>
      </c>
      <c r="J552" s="142">
        <v>-0.14932212399088046</v>
      </c>
      <c r="K552" s="142">
        <v>-0.47595043184057589</v>
      </c>
      <c r="L552" s="142">
        <v>0.54030751080733652</v>
      </c>
      <c r="M552" s="141">
        <f t="array" ref="M552:Q552">MMULT(H552:L552,TRANSPOSE(chol))</f>
        <v>2.990344291991969E-3</v>
      </c>
      <c r="N552" s="141">
        <v>1.6867682373723244E-3</v>
      </c>
      <c r="O552" s="141">
        <v>-2.5035336875792831E-4</v>
      </c>
      <c r="P552" s="141">
        <v>-1.9343156188107152E-3</v>
      </c>
      <c r="Q552" s="141">
        <v>3.5177046253782869E-3</v>
      </c>
      <c r="R552" s="6">
        <f t="shared" si="34"/>
        <v>-23770.429257129879</v>
      </c>
      <c r="S552" s="6">
        <f t="shared" si="35"/>
        <v>-28329.90934437394</v>
      </c>
      <c r="T552" s="6">
        <f t="shared" si="36"/>
        <v>28329.90934437394</v>
      </c>
      <c r="V552" s="23">
        <f t="array" aca="1" ref="V552:Z552" ca="1">MMULT(H552:L552,TRANSPOSE(racar))</f>
        <v>3.4805550002064136E-3</v>
      </c>
      <c r="W552" s="23">
        <f ca="1"/>
        <v>1.1913408084336771E-3</v>
      </c>
      <c r="X552" s="23">
        <f ca="1"/>
        <v>-4.8461281103659692E-4</v>
      </c>
      <c r="Y552" s="23">
        <f ca="1"/>
        <v>-1.692501760646357E-3</v>
      </c>
      <c r="Z552" s="23">
        <f ca="1"/>
        <v>3.5172862979356741E-3</v>
      </c>
      <c r="AA552" s="6">
        <f t="array" aca="1" ref="AA552" ca="1">SUMPRODUCT($V$9:$Z$9,V552:Z552)</f>
        <v>-18461.913576792223</v>
      </c>
      <c r="AB552" s="6">
        <f t="shared" ca="1" si="37"/>
        <v>-27221.76992481271</v>
      </c>
    </row>
    <row r="553" spans="1:28" ht="13.8">
      <c r="A553" s="4">
        <v>543</v>
      </c>
      <c r="B553" s="120">
        <v>0.13854595336076816</v>
      </c>
      <c r="C553" s="120">
        <v>0.73440000000000005</v>
      </c>
      <c r="D553" s="120">
        <v>0.58350687213660968</v>
      </c>
      <c r="E553" s="120">
        <v>0.40796393688955673</v>
      </c>
      <c r="F553" s="120">
        <v>0.78243058716431502</v>
      </c>
      <c r="H553" s="142">
        <v>-1.0868753382752718</v>
      </c>
      <c r="I553" s="142">
        <v>0.62617524868332852</v>
      </c>
      <c r="J553" s="142">
        <v>0.2108731506136266</v>
      </c>
      <c r="K553" s="142">
        <v>-0.23278562773715339</v>
      </c>
      <c r="L553" s="142">
        <v>0.78042828287752519</v>
      </c>
      <c r="M553" s="141">
        <f t="array" ref="M553:Q553">MMULT(H553:L553,TRANSPOSE(chol))</f>
        <v>-6.4040730299081581E-3</v>
      </c>
      <c r="N553" s="141">
        <v>1.0326197238567877E-3</v>
      </c>
      <c r="O553" s="141">
        <v>1.0405583825558737E-4</v>
      </c>
      <c r="P553" s="141">
        <v>-8.9417724018304415E-4</v>
      </c>
      <c r="Q553" s="141">
        <v>1.7273387485731307E-3</v>
      </c>
      <c r="R553" s="6">
        <f t="shared" si="34"/>
        <v>-48014.226775337447</v>
      </c>
      <c r="S553" s="6">
        <f t="shared" si="35"/>
        <v>-13656.661680454425</v>
      </c>
      <c r="T553" s="6">
        <f t="shared" si="36"/>
        <v>13656.661680454425</v>
      </c>
      <c r="V553" s="23">
        <f t="array" aca="1" ref="V553:Z553" ca="1">MMULT(H553:L553,TRANSPOSE(racar))</f>
        <v>-4.3552139084122301E-3</v>
      </c>
      <c r="W553" s="23">
        <f ca="1"/>
        <v>3.2842516425879912E-3</v>
      </c>
      <c r="X553" s="23">
        <f ca="1"/>
        <v>1.371065639149154E-3</v>
      </c>
      <c r="Y553" s="23">
        <f ca="1"/>
        <v>1.1309042573830262E-4</v>
      </c>
      <c r="Z553" s="23">
        <f ca="1"/>
        <v>4.044310009204577E-3</v>
      </c>
      <c r="AA553" s="6">
        <f t="array" aca="1" ref="AA553" ca="1">SUMPRODUCT($V$9:$Z$9,V553:Z553)</f>
        <v>-55233.910648336227</v>
      </c>
      <c r="AB553" s="6">
        <f t="shared" ca="1" si="37"/>
        <v>-21883.873352008955</v>
      </c>
    </row>
    <row r="554" spans="1:28" ht="13.8">
      <c r="A554" s="4">
        <v>544</v>
      </c>
      <c r="B554" s="120">
        <v>0.47187928669410151</v>
      </c>
      <c r="C554" s="120">
        <v>0.93440000000000001</v>
      </c>
      <c r="D554" s="120">
        <v>0.72636401499375247</v>
      </c>
      <c r="E554" s="120">
        <v>0.49887302779864767</v>
      </c>
      <c r="F554" s="120">
        <v>0.859353664087392</v>
      </c>
      <c r="H554" s="142">
        <v>-7.0546647857252745E-2</v>
      </c>
      <c r="I554" s="142">
        <v>1.5093866604562236</v>
      </c>
      <c r="J554" s="142">
        <v>0.60185303313603777</v>
      </c>
      <c r="K554" s="142">
        <v>-2.8249041417901678E-3</v>
      </c>
      <c r="L554" s="142">
        <v>1.0774200028054126</v>
      </c>
      <c r="M554" s="141">
        <f t="array" ref="M554:Q554">MMULT(H554:L554,TRANSPOSE(chol))</f>
        <v>-4.1567406029286227E-4</v>
      </c>
      <c r="N554" s="141">
        <v>8.47848375536122E-3</v>
      </c>
      <c r="O554" s="141">
        <v>4.2650114380493927E-3</v>
      </c>
      <c r="P554" s="141">
        <v>2.6240026421573332E-3</v>
      </c>
      <c r="Q554" s="141">
        <v>8.42996452156544E-3</v>
      </c>
      <c r="R554" s="6">
        <f t="shared" si="34"/>
        <v>-69396.848383794044</v>
      </c>
      <c r="S554" s="6">
        <f t="shared" si="35"/>
        <v>-34693.106550991441</v>
      </c>
      <c r="T554" s="6">
        <f t="shared" si="36"/>
        <v>34693.106550991441</v>
      </c>
      <c r="V554" s="23">
        <f t="array" aca="1" ref="V554:Z554" ca="1">MMULT(H554:L554,TRANSPOSE(racar))</f>
        <v>2.9275845884471708E-3</v>
      </c>
      <c r="W554" s="23">
        <f ca="1"/>
        <v>1.0216583792900828E-2</v>
      </c>
      <c r="X554" s="23">
        <f ca="1"/>
        <v>4.9931657481025685E-3</v>
      </c>
      <c r="Y554" s="23">
        <f ca="1"/>
        <v>2.6820803700785241E-3</v>
      </c>
      <c r="Z554" s="23">
        <f ca="1"/>
        <v>8.7166307499759593E-3</v>
      </c>
      <c r="AA554" s="6">
        <f t="array" aca="1" ref="AA554" ca="1">SUMPRODUCT($V$9:$Z$9,V554:Z554)</f>
        <v>-62460.15068868277</v>
      </c>
      <c r="AB554" s="6">
        <f t="shared" ca="1" si="37"/>
        <v>-36015.331613751783</v>
      </c>
    </row>
    <row r="555" spans="1:28" ht="13.8">
      <c r="A555" s="4">
        <v>545</v>
      </c>
      <c r="B555" s="120">
        <v>0.80521262002743477</v>
      </c>
      <c r="C555" s="120">
        <v>0.1744</v>
      </c>
      <c r="D555" s="120">
        <v>0.86922115785089538</v>
      </c>
      <c r="E555" s="120">
        <v>0.58978211870773845</v>
      </c>
      <c r="F555" s="120">
        <v>0.93627674101046887</v>
      </c>
      <c r="H555" s="142">
        <v>0.86038879572074078</v>
      </c>
      <c r="I555" s="142">
        <v>-0.9369194373672961</v>
      </c>
      <c r="J555" s="142">
        <v>1.1227170501886405</v>
      </c>
      <c r="K555" s="142">
        <v>0.22698454147490368</v>
      </c>
      <c r="L555" s="142">
        <v>1.5242490154592132</v>
      </c>
      <c r="M555" s="141">
        <f t="array" ref="M555:Q555">MMULT(H555:L555,TRANSPOSE(chol))</f>
        <v>5.0695719075326421E-3</v>
      </c>
      <c r="N555" s="141">
        <v>-3.3443454277337519E-3</v>
      </c>
      <c r="O555" s="141">
        <v>8.0495126278838369E-3</v>
      </c>
      <c r="P555" s="141">
        <v>9.9646887125753479E-4</v>
      </c>
      <c r="Q555" s="141">
        <v>1.0691042841211001E-2</v>
      </c>
      <c r="R555" s="6">
        <f t="shared" si="34"/>
        <v>4812.2410816582997</v>
      </c>
      <c r="S555" s="6">
        <f t="shared" si="35"/>
        <v>-54659.762130118135</v>
      </c>
      <c r="T555" s="6">
        <f t="shared" si="36"/>
        <v>54659.762130118135</v>
      </c>
      <c r="V555" s="23">
        <f t="array" aca="1" ref="V555:Z555" ca="1">MMULT(H555:L555,TRANSPOSE(racar))</f>
        <v>6.5027165538120244E-3</v>
      </c>
      <c r="W555" s="23">
        <f ca="1"/>
        <v>-2.5244819401186612E-3</v>
      </c>
      <c r="X555" s="23">
        <f ca="1"/>
        <v>8.5877672799568802E-3</v>
      </c>
      <c r="Y555" s="23">
        <f ca="1"/>
        <v>2.6969491181164525E-3</v>
      </c>
      <c r="Z555" s="23">
        <f ca="1"/>
        <v>1.0725597267640431E-2</v>
      </c>
      <c r="AA555" s="6">
        <f t="array" aca="1" ref="AA555" ca="1">SUMPRODUCT($V$9:$Z$9,V555:Z555)</f>
        <v>16099.201691371607</v>
      </c>
      <c r="AB555" s="6">
        <f t="shared" ca="1" si="37"/>
        <v>-47074.806323128556</v>
      </c>
    </row>
    <row r="556" spans="1:28" ht="13.8">
      <c r="A556" s="4">
        <v>546</v>
      </c>
      <c r="B556" s="120">
        <v>0.24965706447187927</v>
      </c>
      <c r="C556" s="120">
        <v>0.37440000000000001</v>
      </c>
      <c r="D556" s="120">
        <v>3.248646397334444E-2</v>
      </c>
      <c r="E556" s="120">
        <v>0.68069120961682938</v>
      </c>
      <c r="F556" s="120">
        <v>1.9116977696859355E-2</v>
      </c>
      <c r="H556" s="142">
        <v>-0.67556931519421992</v>
      </c>
      <c r="I556" s="142">
        <v>-0.32022206197650277</v>
      </c>
      <c r="J556" s="142">
        <v>-1.8454443414316786</v>
      </c>
      <c r="K556" s="142">
        <v>0.469632528105692</v>
      </c>
      <c r="L556" s="142">
        <v>-2.0723377378322199</v>
      </c>
      <c r="M556" s="141">
        <f t="array" ref="M556:Q556">MMULT(H556:L556,TRANSPOSE(chol))</f>
        <v>-3.9805809175266112E-3</v>
      </c>
      <c r="N556" s="141">
        <v>-3.4210667512678339E-3</v>
      </c>
      <c r="O556" s="141">
        <v>-1.285427456346944E-2</v>
      </c>
      <c r="P556" s="141">
        <v>2.3761004113169015E-4</v>
      </c>
      <c r="Q556" s="141">
        <v>-1.4336926600382488E-2</v>
      </c>
      <c r="R556" s="6">
        <f t="shared" si="34"/>
        <v>48836.88476742967</v>
      </c>
      <c r="S556" s="6">
        <f t="shared" si="35"/>
        <v>80497.438834883666</v>
      </c>
      <c r="T556" s="6">
        <f t="shared" si="36"/>
        <v>-80497.438834883666</v>
      </c>
      <c r="V556" s="23">
        <f t="array" aca="1" ref="V556:Z556" ca="1">MMULT(H556:L556,TRANSPOSE(racar))</f>
        <v>-7.7734003289812153E-3</v>
      </c>
      <c r="W556" s="23">
        <f ca="1"/>
        <v>-4.9629588567703916E-3</v>
      </c>
      <c r="X556" s="23">
        <f ca="1"/>
        <v>-1.3631839315699125E-2</v>
      </c>
      <c r="Y556" s="23">
        <f ca="1"/>
        <v>-1.0539450881289264E-3</v>
      </c>
      <c r="Z556" s="23">
        <f ca="1"/>
        <v>-1.4965527684895289E-2</v>
      </c>
      <c r="AA556" s="6">
        <f t="array" aca="1" ref="AA556" ca="1">SUMPRODUCT($V$9:$Z$9,V556:Z556)</f>
        <v>34978.323818232566</v>
      </c>
      <c r="AB556" s="6">
        <f t="shared" ca="1" si="37"/>
        <v>78072.877000217064</v>
      </c>
    </row>
    <row r="557" spans="1:28" ht="13.8">
      <c r="A557" s="4">
        <v>547</v>
      </c>
      <c r="B557" s="120">
        <v>0.58299039780521267</v>
      </c>
      <c r="C557" s="120">
        <v>0.57440000000000002</v>
      </c>
      <c r="D557" s="120">
        <v>0.17534360683048728</v>
      </c>
      <c r="E557" s="120">
        <v>0.77160030052592032</v>
      </c>
      <c r="F557" s="120">
        <v>9.6040054619936283E-2</v>
      </c>
      <c r="H557" s="142">
        <v>0.20954961939901309</v>
      </c>
      <c r="I557" s="142">
        <v>0.1875875329653591</v>
      </c>
      <c r="J557" s="142">
        <v>-0.93325714980541052</v>
      </c>
      <c r="K557" s="142">
        <v>0.74412740878969685</v>
      </c>
      <c r="L557" s="142">
        <v>-1.3044502569687673</v>
      </c>
      <c r="M557" s="141">
        <f t="array" ref="M557:Q557">MMULT(H557:L557,TRANSPOSE(chol))</f>
        <v>1.2347055994022926E-3</v>
      </c>
      <c r="N557" s="141">
        <v>1.5666191743226934E-3</v>
      </c>
      <c r="O557" s="141">
        <v>-5.6474003491945408E-3</v>
      </c>
      <c r="P557" s="141">
        <v>3.6027000010828082E-3</v>
      </c>
      <c r="Q557" s="141">
        <v>-5.5290076665732348E-3</v>
      </c>
      <c r="R557" s="6">
        <f t="shared" si="34"/>
        <v>31303.590738317074</v>
      </c>
      <c r="S557" s="6">
        <f t="shared" si="35"/>
        <v>47099.895097713917</v>
      </c>
      <c r="T557" s="6">
        <f t="shared" si="36"/>
        <v>-47099.895097713917</v>
      </c>
      <c r="V557" s="23">
        <f t="array" aca="1" ref="V557:Z557" ca="1">MMULT(H557:L557,TRANSPOSE(racar))</f>
        <v>-7.1117356940210668E-4</v>
      </c>
      <c r="W557" s="23">
        <f ca="1"/>
        <v>2.8912824039656381E-4</v>
      </c>
      <c r="X557" s="23">
        <f ca="1"/>
        <v>-6.4766626728506652E-3</v>
      </c>
      <c r="Y557" s="23">
        <f ca="1"/>
        <v>2.1390523208053057E-3</v>
      </c>
      <c r="Z557" s="23">
        <f ca="1"/>
        <v>-7.5059557670491247E-3</v>
      </c>
      <c r="AA557" s="6">
        <f t="array" aca="1" ref="AA557" ca="1">SUMPRODUCT($V$9:$Z$9,V557:Z557)</f>
        <v>31131.758506344318</v>
      </c>
      <c r="AB557" s="6">
        <f t="shared" ca="1" si="37"/>
        <v>51356.711492985225</v>
      </c>
    </row>
    <row r="558" spans="1:28" ht="13.8">
      <c r="A558" s="4">
        <v>548</v>
      </c>
      <c r="B558" s="120">
        <v>0.91632373113854593</v>
      </c>
      <c r="C558" s="120">
        <v>0.77440000000000009</v>
      </c>
      <c r="D558" s="120">
        <v>0.31820074968763018</v>
      </c>
      <c r="E558" s="120">
        <v>0.86250939143501126</v>
      </c>
      <c r="F558" s="120">
        <v>0.17296313154301321</v>
      </c>
      <c r="H558" s="142">
        <v>1.3807607425904322</v>
      </c>
      <c r="I558" s="142">
        <v>0.7534159518148682</v>
      </c>
      <c r="J558" s="142">
        <v>-0.47273605595528118</v>
      </c>
      <c r="K558" s="142">
        <v>1.0916630836011549</v>
      </c>
      <c r="L558" s="142">
        <v>-0.9425204170159871</v>
      </c>
      <c r="M558" s="141">
        <f t="array" ref="M558:Q558">MMULT(H558:L558,TRANSPOSE(chol))</f>
        <v>8.1357008674161468E-3</v>
      </c>
      <c r="N558" s="141">
        <v>7.5587139482356114E-3</v>
      </c>
      <c r="O558" s="141">
        <v>-9.3716952337396684E-4</v>
      </c>
      <c r="P558" s="141">
        <v>7.3734968194442037E-3</v>
      </c>
      <c r="Q558" s="141">
        <v>1.7713733777908842E-3</v>
      </c>
      <c r="R558" s="6">
        <f t="shared" si="34"/>
        <v>20638.208171346931</v>
      </c>
      <c r="S558" s="6">
        <f t="shared" si="35"/>
        <v>23907.767130995693</v>
      </c>
      <c r="T558" s="6">
        <f t="shared" si="36"/>
        <v>-23907.767130995693</v>
      </c>
      <c r="V558" s="23">
        <f t="array" aca="1" ref="V558:Z558" ca="1">MMULT(H558:L558,TRANSPOSE(racar))</f>
        <v>7.2530537028096739E-3</v>
      </c>
      <c r="W558" s="23">
        <f ca="1"/>
        <v>5.6849663433438573E-3</v>
      </c>
      <c r="X558" s="23">
        <f ca="1"/>
        <v>-2.3200362712380894E-3</v>
      </c>
      <c r="Y558" s="23">
        <f ca="1"/>
        <v>5.1714667104120829E-3</v>
      </c>
      <c r="Z558" s="23">
        <f ca="1"/>
        <v>-2.3822619765554907E-3</v>
      </c>
      <c r="AA558" s="6">
        <f t="array" aca="1" ref="AA558" ca="1">SUMPRODUCT($V$9:$Z$9,V558:Z558)</f>
        <v>35721.734219898201</v>
      </c>
      <c r="AB558" s="6">
        <f t="shared" ca="1" si="37"/>
        <v>36844.39634999806</v>
      </c>
    </row>
    <row r="559" spans="1:28" ht="13.8">
      <c r="A559" s="4">
        <v>549</v>
      </c>
      <c r="B559" s="120">
        <v>6.4471879286694095E-2</v>
      </c>
      <c r="C559" s="120">
        <v>0.97440000000000004</v>
      </c>
      <c r="D559" s="120">
        <v>0.46105789254477303</v>
      </c>
      <c r="E559" s="120">
        <v>0.9534184823441022</v>
      </c>
      <c r="F559" s="120">
        <v>0.24988620846609014</v>
      </c>
      <c r="H559" s="142">
        <v>-1.518280272946718</v>
      </c>
      <c r="I559" s="142">
        <v>1.9497996777359021</v>
      </c>
      <c r="J559" s="142">
        <v>-9.7768922861678736E-2</v>
      </c>
      <c r="K559" s="142">
        <v>1.6789436043785513</v>
      </c>
      <c r="L559" s="142">
        <v>-0.6748478800587937</v>
      </c>
      <c r="M559" s="141">
        <f t="array" ref="M559:Q559">MMULT(H559:L559,TRANSPOSE(chol))</f>
        <v>-8.9459916932599429E-3</v>
      </c>
      <c r="N559" s="141">
        <v>7.599457761634381E-3</v>
      </c>
      <c r="O559" s="141">
        <v>-2.0189346043086773E-3</v>
      </c>
      <c r="P559" s="141">
        <v>1.0154548914117396E-2</v>
      </c>
      <c r="Q559" s="141">
        <v>-2.029718570707704E-3</v>
      </c>
      <c r="R559" s="6">
        <f t="shared" si="34"/>
        <v>-26721.910904506993</v>
      </c>
      <c r="S559" s="6">
        <f t="shared" si="35"/>
        <v>57679.483684597639</v>
      </c>
      <c r="T559" s="6">
        <f t="shared" si="36"/>
        <v>-57679.483684597639</v>
      </c>
      <c r="V559" s="23">
        <f t="array" aca="1" ref="V559:Z559" ca="1">MMULT(H559:L559,TRANSPOSE(racar))</f>
        <v>-7.1180936207823056E-3</v>
      </c>
      <c r="W559" s="23">
        <f ca="1"/>
        <v>1.0627574770612059E-2</v>
      </c>
      <c r="X559" s="23">
        <f ca="1"/>
        <v>-7.6200202312714897E-4</v>
      </c>
      <c r="Y559" s="23">
        <f ca="1"/>
        <v>9.0745916697940621E-3</v>
      </c>
      <c r="Z559" s="23">
        <f ca="1"/>
        <v>-2.2750142247415584E-3</v>
      </c>
      <c r="AA559" s="6">
        <f t="array" aca="1" ref="AA559" ca="1">SUMPRODUCT($V$9:$Z$9,V559:Z559)</f>
        <v>-34270.139834437214</v>
      </c>
      <c r="AB559" s="6">
        <f t="shared" ca="1" si="37"/>
        <v>54099.474139915241</v>
      </c>
    </row>
    <row r="560" spans="1:28" ht="13.8">
      <c r="A560" s="4">
        <v>550</v>
      </c>
      <c r="B560" s="120">
        <v>0.39780521262002744</v>
      </c>
      <c r="C560" s="120">
        <v>2.24E-2</v>
      </c>
      <c r="D560" s="120">
        <v>0.60391503540191582</v>
      </c>
      <c r="E560" s="120">
        <v>5.2592036063110442E-2</v>
      </c>
      <c r="F560" s="120">
        <v>0.32680928538916704</v>
      </c>
      <c r="H560" s="142">
        <v>-0.25903216228541537</v>
      </c>
      <c r="I560" s="142">
        <v>-2.0065274788939176</v>
      </c>
      <c r="J560" s="142">
        <v>0.26349389401220363</v>
      </c>
      <c r="K560" s="142">
        <v>-1.6202244451574332</v>
      </c>
      <c r="L560" s="142">
        <v>-0.44874090804314887</v>
      </c>
      <c r="M560" s="141">
        <f t="array" ref="M560:Q560">MMULT(H560:L560,TRANSPOSE(chol))</f>
        <v>-1.5262660085775942E-3</v>
      </c>
      <c r="N560" s="141">
        <v>-1.2099900676218226E-2</v>
      </c>
      <c r="O560" s="141">
        <v>6.8393373115660148E-4</v>
      </c>
      <c r="P560" s="141">
        <v>-1.1210056598380392E-2</v>
      </c>
      <c r="Q560" s="141">
        <v>-9.0881392507780497E-3</v>
      </c>
      <c r="R560" s="6">
        <f t="shared" si="34"/>
        <v>55081.67403364231</v>
      </c>
      <c r="S560" s="6">
        <f t="shared" si="35"/>
        <v>-925.62127141710516</v>
      </c>
      <c r="T560" s="6">
        <f t="shared" si="36"/>
        <v>925.62127141710516</v>
      </c>
      <c r="V560" s="23">
        <f t="array" aca="1" ref="V560:Z560" ca="1">MMULT(H560:L560,TRANSPOSE(racar))</f>
        <v>-4.2945678892091447E-3</v>
      </c>
      <c r="W560" s="23">
        <f ca="1"/>
        <v>-1.394451239492161E-2</v>
      </c>
      <c r="X560" s="23">
        <f ca="1"/>
        <v>1.2596072509844851E-4</v>
      </c>
      <c r="Y560" s="23">
        <f ca="1"/>
        <v>-1.0374246179893125E-2</v>
      </c>
      <c r="Z560" s="23">
        <f ca="1"/>
        <v>-7.0167895777607202E-3</v>
      </c>
      <c r="AA560" s="6">
        <f t="array" aca="1" ref="AA560" ca="1">SUMPRODUCT($V$9:$Z$9,V560:Z560)</f>
        <v>42756.116401086823</v>
      </c>
      <c r="AB560" s="6">
        <f t="shared" ca="1" si="37"/>
        <v>-8576.4382423554416</v>
      </c>
    </row>
    <row r="561" spans="1:28" ht="13.8">
      <c r="A561" s="4">
        <v>551</v>
      </c>
      <c r="B561" s="120">
        <v>0.73113854595336081</v>
      </c>
      <c r="C561" s="120">
        <v>0.22240000000000001</v>
      </c>
      <c r="D561" s="120">
        <v>0.74677217825905862</v>
      </c>
      <c r="E561" s="120">
        <v>0.14350112697220135</v>
      </c>
      <c r="F561" s="120">
        <v>0.40373236231224396</v>
      </c>
      <c r="H561" s="142">
        <v>0.61626003957445852</v>
      </c>
      <c r="I561" s="142">
        <v>-0.76411284209128316</v>
      </c>
      <c r="J561" s="142">
        <v>0.66436669527065062</v>
      </c>
      <c r="K561" s="142">
        <v>-1.0647208897731799</v>
      </c>
      <c r="L561" s="142">
        <v>-0.24369799719132312</v>
      </c>
      <c r="M561" s="141">
        <f t="array" ref="M561:Q561">MMULT(H561:L561,TRANSPOSE(chol))</f>
        <v>3.6311195588554046E-3</v>
      </c>
      <c r="N561" s="141">
        <v>-2.9282346033506451E-3</v>
      </c>
      <c r="O561" s="141">
        <v>4.8377339215610214E-3</v>
      </c>
      <c r="P561" s="141">
        <v>-5.618031556275601E-3</v>
      </c>
      <c r="Q561" s="141">
        <v>-2.123775207302594E-3</v>
      </c>
      <c r="R561" s="6">
        <f t="shared" si="34"/>
        <v>29151.704304182887</v>
      </c>
      <c r="S561" s="6">
        <f t="shared" si="35"/>
        <v>-13928.050093060372</v>
      </c>
      <c r="T561" s="6">
        <f t="shared" si="36"/>
        <v>13928.050093060372</v>
      </c>
      <c r="V561" s="23">
        <f t="array" aca="1" ref="V561:Z561" ca="1">MMULT(H561:L561,TRANSPOSE(racar))</f>
        <v>2.5166744032998731E-3</v>
      </c>
      <c r="W561" s="23">
        <f ca="1"/>
        <v>-4.8527310466962379E-3</v>
      </c>
      <c r="X561" s="23">
        <f ca="1"/>
        <v>3.8924663142066783E-3</v>
      </c>
      <c r="Y561" s="23">
        <f ca="1"/>
        <v>-5.9784773461444519E-3</v>
      </c>
      <c r="Z561" s="23">
        <f ca="1"/>
        <v>-2.3412037423512452E-3</v>
      </c>
      <c r="AA561" s="6">
        <f t="array" aca="1" ref="AA561" ca="1">SUMPRODUCT($V$9:$Z$9,V561:Z561)</f>
        <v>31096.022362387172</v>
      </c>
      <c r="AB561" s="6">
        <f t="shared" ca="1" si="37"/>
        <v>-14372.064487677164</v>
      </c>
    </row>
    <row r="562" spans="1:28" ht="13.8">
      <c r="A562" s="4">
        <v>552</v>
      </c>
      <c r="B562" s="120">
        <v>0.1755829903978052</v>
      </c>
      <c r="C562" s="120">
        <v>0.42240000000000005</v>
      </c>
      <c r="D562" s="120">
        <v>0.88962932111620152</v>
      </c>
      <c r="E562" s="120">
        <v>0.23441021788129227</v>
      </c>
      <c r="F562" s="120">
        <v>0.48065543923532089</v>
      </c>
      <c r="H562" s="142">
        <v>-0.93233005332424779</v>
      </c>
      <c r="I562" s="142">
        <v>-0.19575746995063006</v>
      </c>
      <c r="J562" s="142">
        <v>1.2245591749022326</v>
      </c>
      <c r="K562" s="142">
        <v>-0.72439961563570354</v>
      </c>
      <c r="L562" s="142">
        <v>-4.850864044499225E-2</v>
      </c>
      <c r="M562" s="141">
        <f t="array" ref="M562:Q562">MMULT(H562:L562,TRANSPOSE(chol))</f>
        <v>-5.4934632696159802E-3</v>
      </c>
      <c r="N562" s="141">
        <v>-3.3114867031625072E-3</v>
      </c>
      <c r="O562" s="141">
        <v>6.5464532590872862E-3</v>
      </c>
      <c r="P562" s="141">
        <v>-3.8976632605953556E-3</v>
      </c>
      <c r="Q562" s="141">
        <v>-3.6272893784389817E-3</v>
      </c>
      <c r="R562" s="6">
        <f t="shared" si="34"/>
        <v>9533.7919618044907</v>
      </c>
      <c r="S562" s="6">
        <f t="shared" si="35"/>
        <v>2267.0666081183263</v>
      </c>
      <c r="T562" s="6">
        <f t="shared" si="36"/>
        <v>-2267.0666081183263</v>
      </c>
      <c r="V562" s="23">
        <f t="array" aca="1" ref="V562:Z562" ca="1">MMULT(H562:L562,TRANSPOSE(racar))</f>
        <v>-4.9628655923325488E-3</v>
      </c>
      <c r="W562" s="23">
        <f ca="1"/>
        <v>-2.4548114167838872E-3</v>
      </c>
      <c r="X562" s="23">
        <f ca="1"/>
        <v>7.0856491421307788E-3</v>
      </c>
      <c r="Y562" s="23">
        <f ca="1"/>
        <v>-3.6252450906281283E-3</v>
      </c>
      <c r="Z562" s="23">
        <f ca="1"/>
        <v>-1.7638107474412888E-3</v>
      </c>
      <c r="AA562" s="6">
        <f t="array" aca="1" ref="AA562" ca="1">SUMPRODUCT($V$9:$Z$9,V562:Z562)</f>
        <v>-163.59725185417665</v>
      </c>
      <c r="AB562" s="6">
        <f t="shared" ca="1" si="37"/>
        <v>-6808.783290530675</v>
      </c>
    </row>
    <row r="563" spans="1:28" ht="13.8">
      <c r="A563" s="4">
        <v>553</v>
      </c>
      <c r="B563" s="120">
        <v>0.5089163237311386</v>
      </c>
      <c r="C563" s="120">
        <v>0.62240000000000006</v>
      </c>
      <c r="D563" s="120">
        <v>5.2894627238650557E-2</v>
      </c>
      <c r="E563" s="120">
        <v>0.32531930879038318</v>
      </c>
      <c r="F563" s="120">
        <v>0.55757851615839793</v>
      </c>
      <c r="H563" s="142">
        <v>2.2351770194241085E-2</v>
      </c>
      <c r="I563" s="142">
        <v>0.31179016358641964</v>
      </c>
      <c r="J563" s="142">
        <v>-1.6174125687016916</v>
      </c>
      <c r="K563" s="142">
        <v>-0.45287518917319719</v>
      </c>
      <c r="L563" s="142">
        <v>0.14483269477329697</v>
      </c>
      <c r="M563" s="141">
        <f t="array" ref="M563:Q563">MMULT(H563:L563,TRANSPOSE(chol))</f>
        <v>1.3170081575205529E-4</v>
      </c>
      <c r="N563" s="141">
        <v>1.8381279216262273E-3</v>
      </c>
      <c r="O563" s="141">
        <v>-1.0248178549483912E-2</v>
      </c>
      <c r="P563" s="141">
        <v>-2.7054575424197754E-3</v>
      </c>
      <c r="Q563" s="141">
        <v>-8.8957492226640308E-4</v>
      </c>
      <c r="R563" s="6">
        <f t="shared" si="34"/>
        <v>-40685.177420240347</v>
      </c>
      <c r="S563" s="6">
        <f t="shared" si="35"/>
        <v>-7444.8731589813251</v>
      </c>
      <c r="T563" s="6">
        <f t="shared" si="36"/>
        <v>7444.8731589813251</v>
      </c>
      <c r="V563" s="23">
        <f t="array" aca="1" ref="V563:Z563" ca="1">MMULT(H563:L563,TRANSPOSE(racar))</f>
        <v>-3.3070705036948936E-4</v>
      </c>
      <c r="W563" s="23">
        <f ca="1"/>
        <v>1.2086081968510796E-3</v>
      </c>
      <c r="X563" s="23">
        <f ca="1"/>
        <v>-1.0472030672327565E-2</v>
      </c>
      <c r="Y563" s="23">
        <f ca="1"/>
        <v>-2.4663953124543325E-3</v>
      </c>
      <c r="Z563" s="23">
        <f ca="1"/>
        <v>-3.0560766719713397E-4</v>
      </c>
      <c r="AA563" s="6">
        <f t="array" aca="1" ref="AA563" ca="1">SUMPRODUCT($V$9:$Z$9,V563:Z563)</f>
        <v>-42289.803100270139</v>
      </c>
      <c r="AB563" s="6">
        <f t="shared" ca="1" si="37"/>
        <v>-9586.1718703765364</v>
      </c>
    </row>
    <row r="564" spans="1:28" ht="13.8">
      <c r="A564" s="4">
        <v>554</v>
      </c>
      <c r="B564" s="120">
        <v>0.84224965706447175</v>
      </c>
      <c r="C564" s="120">
        <v>0.82240000000000002</v>
      </c>
      <c r="D564" s="120">
        <v>0.19575177009579339</v>
      </c>
      <c r="E564" s="120">
        <v>0.41622839969947412</v>
      </c>
      <c r="F564" s="120">
        <v>0.6345015930814748</v>
      </c>
      <c r="H564" s="142">
        <v>1.0037467731837972</v>
      </c>
      <c r="I564" s="142">
        <v>0.92455006085179858</v>
      </c>
      <c r="J564" s="142">
        <v>-0.85689387125760175</v>
      </c>
      <c r="K564" s="142">
        <v>-0.21155169330538046</v>
      </c>
      <c r="L564" s="142">
        <v>0.34379984894539217</v>
      </c>
      <c r="M564" s="141">
        <f t="array" ref="M564:Q564">MMULT(H564:L564,TRANSPOSE(chol))</f>
        <v>5.9142639570828742E-3</v>
      </c>
      <c r="N564" s="141">
        <v>7.6530499819489157E-3</v>
      </c>
      <c r="O564" s="141">
        <v>-3.8512679840810014E-3</v>
      </c>
      <c r="P564" s="141">
        <v>6.4135743845849255E-4</v>
      </c>
      <c r="Q564" s="141">
        <v>5.0991552852746548E-3</v>
      </c>
      <c r="R564" s="6">
        <f t="shared" si="34"/>
        <v>-46219.052618854112</v>
      </c>
      <c r="S564" s="6">
        <f t="shared" si="35"/>
        <v>-25310.777053154241</v>
      </c>
      <c r="T564" s="6">
        <f t="shared" si="36"/>
        <v>25310.777053154241</v>
      </c>
      <c r="V564" s="23">
        <f t="array" aca="1" ref="V564:Z564" ca="1">MMULT(H564:L564,TRANSPOSE(racar))</f>
        <v>6.549488130132528E-3</v>
      </c>
      <c r="W564" s="23">
        <f ca="1"/>
        <v>6.5038066025160648E-3</v>
      </c>
      <c r="X564" s="23">
        <f ca="1"/>
        <v>-4.6052178361563152E-3</v>
      </c>
      <c r="Y564" s="23">
        <f ca="1"/>
        <v>-4.771324254721187E-5</v>
      </c>
      <c r="Z564" s="23">
        <f ca="1"/>
        <v>3.667906987910423E-3</v>
      </c>
      <c r="AA564" s="6">
        <f t="array" aca="1" ref="AA564" ca="1">SUMPRODUCT($V$9:$Z$9,V564:Z564)</f>
        <v>-34504.59919479239</v>
      </c>
      <c r="AB564" s="6">
        <f t="shared" ca="1" si="37"/>
        <v>-20534.373871371557</v>
      </c>
    </row>
    <row r="565" spans="1:28" ht="13.8">
      <c r="A565" s="4">
        <v>555</v>
      </c>
      <c r="B565" s="120">
        <v>0.28669410150891633</v>
      </c>
      <c r="C565" s="120">
        <v>6.2400000000000004E-2</v>
      </c>
      <c r="D565" s="120">
        <v>0.33860891295293627</v>
      </c>
      <c r="E565" s="120">
        <v>0.50713749060856506</v>
      </c>
      <c r="F565" s="120">
        <v>0.71142467000455167</v>
      </c>
      <c r="H565" s="142">
        <v>-0.56306855461473015</v>
      </c>
      <c r="I565" s="142">
        <v>-1.5349341662705662</v>
      </c>
      <c r="J565" s="142">
        <v>-0.41626264214171782</v>
      </c>
      <c r="K565" s="142">
        <v>1.7891990330723705E-2</v>
      </c>
      <c r="L565" s="142">
        <v>0.5575515333444574</v>
      </c>
      <c r="M565" s="141">
        <f t="array" ref="M565:Q565">MMULT(H565:L565,TRANSPOSE(chol))</f>
        <v>-3.3177053684185177E-3</v>
      </c>
      <c r="N565" s="141">
        <v>-1.0113390138580132E-2</v>
      </c>
      <c r="O565" s="141">
        <v>-3.9307454623077054E-3</v>
      </c>
      <c r="P565" s="141">
        <v>-2.9632197880424737E-3</v>
      </c>
      <c r="Q565" s="141">
        <v>-1.313491385552948E-3</v>
      </c>
      <c r="R565" s="6">
        <f t="shared" si="34"/>
        <v>20398.840966036343</v>
      </c>
      <c r="S565" s="6">
        <f t="shared" si="35"/>
        <v>-6275.5959587268253</v>
      </c>
      <c r="T565" s="6">
        <f t="shared" si="36"/>
        <v>6275.5959587268253</v>
      </c>
      <c r="V565" s="23">
        <f t="array" aca="1" ref="V565:Z565" ca="1">MMULT(H565:L565,TRANSPOSE(racar))</f>
        <v>-4.2725993447646268E-3</v>
      </c>
      <c r="W565" s="23">
        <f ca="1"/>
        <v>-9.2108851900293363E-3</v>
      </c>
      <c r="X565" s="23">
        <f ca="1"/>
        <v>-3.0650667916840291E-3</v>
      </c>
      <c r="Y565" s="23">
        <f ca="1"/>
        <v>-7.9222004271103051E-4</v>
      </c>
      <c r="Z565" s="23">
        <f ca="1"/>
        <v>8.7535719861928573E-4</v>
      </c>
      <c r="AA565" s="6">
        <f t="array" aca="1" ref="AA565" ca="1">SUMPRODUCT($V$9:$Z$9,V565:Z565)</f>
        <v>11317.801213157736</v>
      </c>
      <c r="AB565" s="6">
        <f t="shared" ca="1" si="37"/>
        <v>-8471.365363056615</v>
      </c>
    </row>
    <row r="566" spans="1:28" ht="13.8">
      <c r="A566" s="4">
        <v>556</v>
      </c>
      <c r="B566" s="120">
        <v>0.62002743484224965</v>
      </c>
      <c r="C566" s="120">
        <v>0.26240000000000002</v>
      </c>
      <c r="D566" s="120">
        <v>0.48146605581007912</v>
      </c>
      <c r="E566" s="120">
        <v>0.59804658151765588</v>
      </c>
      <c r="F566" s="120">
        <v>0.78834774692762866</v>
      </c>
      <c r="H566" s="142">
        <v>0.30555284258779902</v>
      </c>
      <c r="I566" s="142">
        <v>-0.635963825999598</v>
      </c>
      <c r="J566" s="142">
        <v>-4.6474432939649021E-2</v>
      </c>
      <c r="K566" s="142">
        <v>0.248294134460049</v>
      </c>
      <c r="L566" s="142">
        <v>0.80070144444736713</v>
      </c>
      <c r="M566" s="141">
        <f t="array" ref="M566:Q566">MMULT(H566:L566,TRANSPOSE(chol))</f>
        <v>1.8003745687462677E-3</v>
      </c>
      <c r="N566" s="141">
        <v>-2.924294118450502E-3</v>
      </c>
      <c r="O566" s="141">
        <v>-9.8406602643133251E-5</v>
      </c>
      <c r="P566" s="141">
        <v>4.5627506606953484E-4</v>
      </c>
      <c r="Q566" s="141">
        <v>4.6722572967672002E-3</v>
      </c>
      <c r="R566" s="6">
        <f t="shared" si="34"/>
        <v>-939.62874174732497</v>
      </c>
      <c r="S566" s="6">
        <f t="shared" si="35"/>
        <v>-23792.618139059348</v>
      </c>
      <c r="T566" s="6">
        <f t="shared" si="36"/>
        <v>23792.618139059348</v>
      </c>
      <c r="V566" s="23">
        <f t="array" aca="1" ref="V566:Z566" ca="1">MMULT(H566:L566,TRANSPOSE(racar))</f>
        <v>2.1148248284937441E-3</v>
      </c>
      <c r="W566" s="23">
        <f ca="1"/>
        <v>-2.4034100853232202E-3</v>
      </c>
      <c r="X566" s="23">
        <f ca="1"/>
        <v>3.0719872463302319E-4</v>
      </c>
      <c r="Y566" s="23">
        <f ca="1"/>
        <v>1.6958387040884836E-3</v>
      </c>
      <c r="Z566" s="23">
        <f ca="1"/>
        <v>5.0186874136676348E-3</v>
      </c>
      <c r="AA566" s="6">
        <f t="array" aca="1" ref="AA566" ca="1">SUMPRODUCT($V$9:$Z$9,V566:Z566)</f>
        <v>2580.7711016487847</v>
      </c>
      <c r="AB566" s="6">
        <f t="shared" ca="1" si="37"/>
        <v>-20042.897502664498</v>
      </c>
    </row>
    <row r="567" spans="1:28" ht="13.8">
      <c r="A567" s="4">
        <v>557</v>
      </c>
      <c r="B567" s="120">
        <v>0.95336076817558291</v>
      </c>
      <c r="C567" s="120">
        <v>0.46240000000000003</v>
      </c>
      <c r="D567" s="120">
        <v>0.62432319866722197</v>
      </c>
      <c r="E567" s="120">
        <v>0.68895567242674671</v>
      </c>
      <c r="F567" s="120">
        <v>0.86527082385070564</v>
      </c>
      <c r="H567" s="142">
        <v>1.678351685164623</v>
      </c>
      <c r="I567" s="142">
        <v>-9.4389193270265764E-2</v>
      </c>
      <c r="J567" s="142">
        <v>0.3168550343254069</v>
      </c>
      <c r="K567" s="142">
        <v>0.4928923468548464</v>
      </c>
      <c r="L567" s="142">
        <v>1.1043107705091959</v>
      </c>
      <c r="M567" s="141">
        <f t="array" ref="M567:Q567">MMULT(H567:L567,TRANSPOSE(chol))</f>
        <v>9.8891624302744653E-3</v>
      </c>
      <c r="N567" s="141">
        <v>3.4025038486000742E-3</v>
      </c>
      <c r="O567" s="141">
        <v>4.2499998819976494E-3</v>
      </c>
      <c r="P567" s="141">
        <v>3.7741553335263666E-3</v>
      </c>
      <c r="Q567" s="141">
        <v>1.1936173368520604E-2</v>
      </c>
      <c r="R567" s="6">
        <f t="shared" si="34"/>
        <v>-10590.369488253375</v>
      </c>
      <c r="S567" s="6">
        <f t="shared" si="35"/>
        <v>-48853.971740624183</v>
      </c>
      <c r="T567" s="6">
        <f t="shared" si="36"/>
        <v>48853.971740624183</v>
      </c>
      <c r="V567" s="23">
        <f t="array" aca="1" ref="V567:Z567" ca="1">MMULT(H567:L567,TRANSPOSE(racar))</f>
        <v>1.1037969796332328E-2</v>
      </c>
      <c r="W567" s="23">
        <f ca="1"/>
        <v>2.8850466587150604E-3</v>
      </c>
      <c r="X567" s="23">
        <f ca="1"/>
        <v>3.8613438011626468E-3</v>
      </c>
      <c r="Y567" s="23">
        <f ca="1"/>
        <v>4.1179832458207956E-3</v>
      </c>
      <c r="Z567" s="23">
        <f ca="1"/>
        <v>9.829824456640119E-3</v>
      </c>
      <c r="AA567" s="6">
        <f t="array" aca="1" ref="AA567" ca="1">SUMPRODUCT($V$9:$Z$9,V567:Z567)</f>
        <v>9611.8351262210126</v>
      </c>
      <c r="AB567" s="6">
        <f t="shared" ca="1" si="37"/>
        <v>-35614.774371785665</v>
      </c>
    </row>
    <row r="568" spans="1:28" ht="13.8">
      <c r="A568" s="4">
        <v>558</v>
      </c>
      <c r="B568" s="120">
        <v>0.10150891632373113</v>
      </c>
      <c r="C568" s="120">
        <v>0.6624000000000001</v>
      </c>
      <c r="D568" s="120">
        <v>0.76718034152436476</v>
      </c>
      <c r="E568" s="120">
        <v>0.77986476333583776</v>
      </c>
      <c r="F568" s="120">
        <v>0.94219390077378251</v>
      </c>
      <c r="H568" s="142">
        <v>-1.2730005895709571</v>
      </c>
      <c r="I568" s="142">
        <v>0.4190220740598945</v>
      </c>
      <c r="J568" s="142">
        <v>0.72959248533774035</v>
      </c>
      <c r="K568" s="142">
        <v>0.77173655847690736</v>
      </c>
      <c r="L568" s="142">
        <v>1.5734606262665387</v>
      </c>
      <c r="M568" s="141">
        <f t="array" ref="M568:Q568">MMULT(H568:L568,TRANSPOSE(chol))</f>
        <v>-7.5007578658149686E-3</v>
      </c>
      <c r="N568" s="141">
        <v>-5.9101894450379333E-4</v>
      </c>
      <c r="O568" s="141">
        <v>3.1158390413208669E-3</v>
      </c>
      <c r="P568" s="141">
        <v>3.9454644234352609E-3</v>
      </c>
      <c r="Q568" s="141">
        <v>7.4732147919682156E-3</v>
      </c>
      <c r="R568" s="6">
        <f t="shared" si="34"/>
        <v>-47296.154095103062</v>
      </c>
      <c r="S568" s="6">
        <f t="shared" si="35"/>
        <v>-23350.676841729353</v>
      </c>
      <c r="T568" s="6">
        <f t="shared" si="36"/>
        <v>23350.676841729353</v>
      </c>
      <c r="V568" s="23">
        <f t="array" aca="1" ref="V568:Z568" ca="1">MMULT(H568:L568,TRANSPOSE(racar))</f>
        <v>-4.1153914294184647E-3</v>
      </c>
      <c r="W568" s="23">
        <f ca="1"/>
        <v>3.6868983912037266E-3</v>
      </c>
      <c r="X568" s="23">
        <f ca="1"/>
        <v>5.4663773256688119E-3</v>
      </c>
      <c r="Y568" s="23">
        <f ca="1"/>
        <v>6.1218251992273933E-3</v>
      </c>
      <c r="Z568" s="23">
        <f ca="1"/>
        <v>1.0074366200630413E-2</v>
      </c>
      <c r="AA568" s="6">
        <f t="array" aca="1" ref="AA568" ca="1">SUMPRODUCT($V$9:$Z$9,V568:Z568)</f>
        <v>-52298.984237753793</v>
      </c>
      <c r="AB568" s="6">
        <f t="shared" ca="1" si="37"/>
        <v>-27805.635291280967</v>
      </c>
    </row>
    <row r="569" spans="1:28" ht="13.8">
      <c r="A569" s="4">
        <v>559</v>
      </c>
      <c r="B569" s="120">
        <v>0.43484224965706447</v>
      </c>
      <c r="C569" s="120">
        <v>0.86240000000000006</v>
      </c>
      <c r="D569" s="120">
        <v>0.91003748438150767</v>
      </c>
      <c r="E569" s="120">
        <v>0.87077385424492859</v>
      </c>
      <c r="F569" s="120">
        <v>2.5034137460172967E-2</v>
      </c>
      <c r="H569" s="142">
        <v>-0.16405925197813928</v>
      </c>
      <c r="I569" s="142">
        <v>1.0911656491521371</v>
      </c>
      <c r="J569" s="142">
        <v>1.3409858978968368</v>
      </c>
      <c r="K569" s="142">
        <v>1.1300567996660642</v>
      </c>
      <c r="L569" s="142">
        <v>-1.9593802238094826</v>
      </c>
      <c r="M569" s="141">
        <f t="array" ref="M569:Q569">MMULT(H569:L569,TRANSPOSE(chol))</f>
        <v>-9.6666783567593648E-4</v>
      </c>
      <c r="N569" s="141">
        <v>5.8636456202860419E-3</v>
      </c>
      <c r="O569" s="141">
        <v>8.7459864876741726E-3</v>
      </c>
      <c r="P569" s="141">
        <v>7.9758471897159663E-3</v>
      </c>
      <c r="Q569" s="141">
        <v>-6.1314341066112475E-3</v>
      </c>
      <c r="R569" s="6">
        <f t="shared" si="34"/>
        <v>57188.848674666544</v>
      </c>
      <c r="S569" s="6">
        <f t="shared" si="35"/>
        <v>70435.215517194185</v>
      </c>
      <c r="T569" s="6">
        <f t="shared" si="36"/>
        <v>-70435.215517194185</v>
      </c>
      <c r="V569" s="23">
        <f t="array" aca="1" ref="V569:Z569" ca="1">MMULT(H569:L569,TRANSPOSE(racar))</f>
        <v>-1.394992809021397E-3</v>
      </c>
      <c r="W569" s="23">
        <f ca="1"/>
        <v>5.510049570167405E-3</v>
      </c>
      <c r="X569" s="23">
        <f ca="1"/>
        <v>8.0430649428623203E-3</v>
      </c>
      <c r="Y569" s="23">
        <f ca="1"/>
        <v>4.8612919921629943E-3</v>
      </c>
      <c r="Z569" s="23">
        <f ca="1"/>
        <v>-9.2137287737167929E-3</v>
      </c>
      <c r="AA569" s="6">
        <f t="array" aca="1" ref="AA569" ca="1">SUMPRODUCT($V$9:$Z$9,V569:Z569)</f>
        <v>58165.627442878787</v>
      </c>
      <c r="AB569" s="6">
        <f t="shared" ca="1" si="37"/>
        <v>73264.787168270384</v>
      </c>
    </row>
    <row r="570" spans="1:28" ht="13.8">
      <c r="A570" s="4">
        <v>560</v>
      </c>
      <c r="B570" s="120">
        <v>0.76817558299039779</v>
      </c>
      <c r="C570" s="120">
        <v>0.1024</v>
      </c>
      <c r="D570" s="120">
        <v>7.3302790503956688E-2</v>
      </c>
      <c r="E570" s="120">
        <v>0.96168294515401964</v>
      </c>
      <c r="F570" s="120">
        <v>0.10195721438324989</v>
      </c>
      <c r="H570" s="142">
        <v>0.73285178306831622</v>
      </c>
      <c r="I570" s="142">
        <v>-1.2679942611187007</v>
      </c>
      <c r="J570" s="142">
        <v>-1.4516261592814867</v>
      </c>
      <c r="K570" s="142">
        <v>1.7705587314662332</v>
      </c>
      <c r="L570" s="142">
        <v>-1.2704779600839702</v>
      </c>
      <c r="M570" s="141">
        <f t="array" ref="M570:Q570">MMULT(H570:L570,TRANSPOSE(chol))</f>
        <v>4.3180999454044619E-3</v>
      </c>
      <c r="N570" s="141">
        <v>-5.540035196101697E-3</v>
      </c>
      <c r="O570" s="141">
        <v>-8.7526182327090189E-3</v>
      </c>
      <c r="P570" s="141">
        <v>6.5490182632027038E-3</v>
      </c>
      <c r="Q570" s="141">
        <v>-4.5504917427303298E-3</v>
      </c>
      <c r="R570" s="6">
        <f t="shared" si="34"/>
        <v>82112.450266590968</v>
      </c>
      <c r="S570" s="6">
        <f t="shared" si="35"/>
        <v>55153.596320300087</v>
      </c>
      <c r="T570" s="6">
        <f t="shared" si="36"/>
        <v>-55153.596320300087</v>
      </c>
      <c r="V570" s="23">
        <f t="array" aca="1" ref="V570:Z570" ca="1">MMULT(H570:L570,TRANSPOSE(racar))</f>
        <v>6.4443687193680224E-4</v>
      </c>
      <c r="W570" s="23">
        <f ca="1"/>
        <v>-7.0660218444098116E-3</v>
      </c>
      <c r="X570" s="23">
        <f ca="1"/>
        <v>-9.5596424403399417E-3</v>
      </c>
      <c r="Y570" s="23">
        <f ca="1"/>
        <v>6.1011720042626633E-3</v>
      </c>
      <c r="Z570" s="23">
        <f ca="1"/>
        <v>-7.3334850524529325E-3</v>
      </c>
      <c r="AA570" s="6">
        <f t="array" aca="1" ref="AA570" ca="1">SUMPRODUCT($V$9:$Z$9,V570:Z570)</f>
        <v>84440.456030912916</v>
      </c>
      <c r="AB570" s="6">
        <f t="shared" ca="1" si="37"/>
        <v>68520.310362113989</v>
      </c>
    </row>
    <row r="571" spans="1:28" ht="13.8">
      <c r="A571" s="4">
        <v>561</v>
      </c>
      <c r="B571" s="120">
        <v>0.21262002743484223</v>
      </c>
      <c r="C571" s="120">
        <v>0.30240000000000006</v>
      </c>
      <c r="D571" s="120">
        <v>0.21615993336109951</v>
      </c>
      <c r="E571" s="120">
        <v>6.0856498873027798E-2</v>
      </c>
      <c r="F571" s="120">
        <v>0.17888029130632682</v>
      </c>
      <c r="H571" s="142">
        <v>-0.79736332115701158</v>
      </c>
      <c r="I571" s="142">
        <v>-0.5175102723302476</v>
      </c>
      <c r="J571" s="142">
        <v>-0.78522805934174389</v>
      </c>
      <c r="K571" s="142">
        <v>-1.5476233852310886</v>
      </c>
      <c r="L571" s="142">
        <v>-0.91964063875449853</v>
      </c>
      <c r="M571" s="141">
        <f t="array" ref="M571:Q571">MMULT(H571:L571,TRANSPOSE(chol))</f>
        <v>-4.6982140087590508E-3</v>
      </c>
      <c r="N571" s="141">
        <v>-4.8370711069343625E-3</v>
      </c>
      <c r="O571" s="141">
        <v>-6.2777179199548045E-3</v>
      </c>
      <c r="P571" s="141">
        <v>-9.5716618087417649E-3</v>
      </c>
      <c r="Q571" s="141">
        <v>-1.1672863944700289E-2</v>
      </c>
      <c r="R571" s="6">
        <f t="shared" si="34"/>
        <v>8849.7257444740972</v>
      </c>
      <c r="S571" s="6">
        <f t="shared" si="35"/>
        <v>20883.347845194032</v>
      </c>
      <c r="T571" s="6">
        <f t="shared" si="36"/>
        <v>-20883.347845194032</v>
      </c>
      <c r="V571" s="23">
        <f t="array" aca="1" ref="V571:Z571" ca="1">MMULT(H571:L571,TRANSPOSE(racar))</f>
        <v>-6.9366726353817521E-3</v>
      </c>
      <c r="W571" s="23">
        <f ca="1"/>
        <v>-6.4001779873849888E-3</v>
      </c>
      <c r="X571" s="23">
        <f ca="1"/>
        <v>-6.849706574676975E-3</v>
      </c>
      <c r="Y571" s="23">
        <f ca="1"/>
        <v>-9.7927382934559284E-3</v>
      </c>
      <c r="Z571" s="23">
        <f ca="1"/>
        <v>-9.6930539798115167E-3</v>
      </c>
      <c r="AA571" s="6">
        <f t="array" aca="1" ref="AA571" ca="1">SUMPRODUCT($V$9:$Z$9,V571:Z571)</f>
        <v>-6833.4324208939506</v>
      </c>
      <c r="AB571" s="6">
        <f t="shared" ca="1" si="37"/>
        <v>8906.3835062988146</v>
      </c>
    </row>
    <row r="572" spans="1:28" ht="13.8">
      <c r="A572" s="4">
        <v>562</v>
      </c>
      <c r="B572" s="120">
        <v>0.54595336076817558</v>
      </c>
      <c r="C572" s="120">
        <v>0.50240000000000007</v>
      </c>
      <c r="D572" s="120">
        <v>0.35901707621824241</v>
      </c>
      <c r="E572" s="120">
        <v>0.15176558978211871</v>
      </c>
      <c r="F572" s="120">
        <v>0.25580336822940375</v>
      </c>
      <c r="H572" s="142">
        <v>0.11544390745852721</v>
      </c>
      <c r="I572" s="142">
        <v>6.015944146675542E-3</v>
      </c>
      <c r="J572" s="142">
        <v>-0.36108734601929976</v>
      </c>
      <c r="K572" s="142">
        <v>-1.0288904009695496</v>
      </c>
      <c r="L572" s="142">
        <v>-0.65633790097405997</v>
      </c>
      <c r="M572" s="141">
        <f t="array" ref="M572:Q572">MMULT(H572:L572,TRANSPOSE(chol))</f>
        <v>6.8021712167612252E-4</v>
      </c>
      <c r="N572" s="141">
        <v>3.0567360163907668E-4</v>
      </c>
      <c r="O572" s="141">
        <v>-2.1609260189894828E-3</v>
      </c>
      <c r="P572" s="141">
        <v>-5.2335048149815397E-3</v>
      </c>
      <c r="Q572" s="141">
        <v>-5.4365961913432678E-3</v>
      </c>
      <c r="R572" s="6">
        <f t="shared" si="34"/>
        <v>2578.3481477511341</v>
      </c>
      <c r="S572" s="6">
        <f t="shared" si="35"/>
        <v>6179.7956474541752</v>
      </c>
      <c r="T572" s="6">
        <f t="shared" si="36"/>
        <v>-6179.7956474541752</v>
      </c>
      <c r="V572" s="23">
        <f t="array" aca="1" ref="V572:Z572" ca="1">MMULT(H572:L572,TRANSPOSE(racar))</f>
        <v>-5.8695457644568772E-4</v>
      </c>
      <c r="W572" s="23">
        <f ca="1"/>
        <v>-1.5012968627299873E-3</v>
      </c>
      <c r="X572" s="23">
        <f ca="1"/>
        <v>-3.0856972298887175E-3</v>
      </c>
      <c r="Y572" s="23">
        <f ca="1"/>
        <v>-6.097289201874999E-3</v>
      </c>
      <c r="Z572" s="23">
        <f ca="1"/>
        <v>-5.401435715777626E-3</v>
      </c>
      <c r="AA572" s="6">
        <f t="array" aca="1" ref="AA572" ca="1">SUMPRODUCT($V$9:$Z$9,V572:Z572)</f>
        <v>-425.63301554135978</v>
      </c>
      <c r="AB572" s="6">
        <f t="shared" ca="1" si="37"/>
        <v>2034.9321499505459</v>
      </c>
    </row>
    <row r="573" spans="1:28" ht="13.8">
      <c r="A573" s="4">
        <v>563</v>
      </c>
      <c r="B573" s="120">
        <v>0.87928669410150884</v>
      </c>
      <c r="C573" s="120">
        <v>0.70240000000000002</v>
      </c>
      <c r="D573" s="120">
        <v>0.50187421907538521</v>
      </c>
      <c r="E573" s="120">
        <v>0.24267468069120962</v>
      </c>
      <c r="F573" s="120">
        <v>0.33272644515248068</v>
      </c>
      <c r="H573" s="142">
        <v>1.1714284260290377</v>
      </c>
      <c r="I573" s="142">
        <v>0.53131573982461644</v>
      </c>
      <c r="J573" s="142">
        <v>4.6979878087743156E-3</v>
      </c>
      <c r="K573" s="142">
        <v>-0.69772472679651565</v>
      </c>
      <c r="L573" s="142">
        <v>-0.43239701078978304</v>
      </c>
      <c r="M573" s="141">
        <f t="array" ref="M573:Q573">MMULT(H573:L573,TRANSPOSE(chol))</f>
        <v>6.9022756570269348E-3</v>
      </c>
      <c r="N573" s="141">
        <v>5.7949519515927712E-3</v>
      </c>
      <c r="O573" s="141">
        <v>1.7736453570023271E-3</v>
      </c>
      <c r="P573" s="141">
        <v>-1.7506970810343384E-3</v>
      </c>
      <c r="Q573" s="141">
        <v>6.0774190216025988E-4</v>
      </c>
      <c r="R573" s="6">
        <f t="shared" si="34"/>
        <v>-4866.2217095916949</v>
      </c>
      <c r="S573" s="6">
        <f t="shared" si="35"/>
        <v>-11372.215795674552</v>
      </c>
      <c r="T573" s="6">
        <f t="shared" si="36"/>
        <v>11372.215795674552</v>
      </c>
      <c r="V573" s="23">
        <f t="array" aca="1" ref="V573:Z573" ca="1">MMULT(H573:L573,TRANSPOSE(racar))</f>
        <v>6.451769763330957E-3</v>
      </c>
      <c r="W573" s="23">
        <f ca="1"/>
        <v>3.344566520775403E-3</v>
      </c>
      <c r="X573" s="23">
        <f ca="1"/>
        <v>2.845353041743497E-4</v>
      </c>
      <c r="Y573" s="23">
        <f ca="1"/>
        <v>-3.3957774773360062E-3</v>
      </c>
      <c r="Z573" s="23">
        <f ca="1"/>
        <v>-1.4230179491892926E-3</v>
      </c>
      <c r="AA573" s="6">
        <f t="array" aca="1" ref="AA573" ca="1">SUMPRODUCT($V$9:$Z$9,V573:Z573)</f>
        <v>5658.1287818522187</v>
      </c>
      <c r="AB573" s="6">
        <f t="shared" ca="1" si="37"/>
        <v>-7647.0388421632333</v>
      </c>
    </row>
    <row r="574" spans="1:28" ht="13.8">
      <c r="A574" s="4">
        <v>564</v>
      </c>
      <c r="B574" s="120">
        <v>0.32373113854595337</v>
      </c>
      <c r="C574" s="120">
        <v>0.90239999999999998</v>
      </c>
      <c r="D574" s="120">
        <v>0.644731361932528</v>
      </c>
      <c r="E574" s="120">
        <v>0.33358377160030056</v>
      </c>
      <c r="F574" s="120">
        <v>0.4096495220755576</v>
      </c>
      <c r="H574" s="142">
        <v>-0.45729047217710639</v>
      </c>
      <c r="I574" s="142">
        <v>1.2953486023434619</v>
      </c>
      <c r="J574" s="142">
        <v>0.37113460701102507</v>
      </c>
      <c r="K574" s="142">
        <v>-0.43003862685316202</v>
      </c>
      <c r="L574" s="142">
        <v>-0.22844662746299149</v>
      </c>
      <c r="M574" s="141">
        <f t="array" ref="M574:Q574">MMULT(H574:L574,TRANSPOSE(chol))</f>
        <v>-2.6944410978636726E-3</v>
      </c>
      <c r="N574" s="141">
        <v>6.3440883070290197E-3</v>
      </c>
      <c r="O574" s="141">
        <v>2.1959165510063708E-3</v>
      </c>
      <c r="P574" s="141">
        <v>-2.639253624986996E-4</v>
      </c>
      <c r="Q574" s="141">
        <v>-1.083225791124523E-3</v>
      </c>
      <c r="R574" s="6">
        <f t="shared" si="34"/>
        <v>-34486.497172818294</v>
      </c>
      <c r="S574" s="6">
        <f t="shared" si="35"/>
        <v>4792.943254070502</v>
      </c>
      <c r="T574" s="6">
        <f t="shared" si="36"/>
        <v>-4792.943254070502</v>
      </c>
      <c r="V574" s="23">
        <f t="array" aca="1" ref="V574:Z574" ca="1">MMULT(H574:L574,TRANSPOSE(racar))</f>
        <v>-1.3809866493433537E-3</v>
      </c>
      <c r="W574" s="23">
        <f ca="1"/>
        <v>6.7165014920910603E-3</v>
      </c>
      <c r="X574" s="23">
        <f ca="1"/>
        <v>2.2090865579625389E-3</v>
      </c>
      <c r="Y574" s="23">
        <f ca="1"/>
        <v>-1.3251966548206899E-3</v>
      </c>
      <c r="Z574" s="23">
        <f ca="1"/>
        <v>-8.9545041276202692E-4</v>
      </c>
      <c r="AA574" s="6">
        <f t="array" aca="1" ref="AA574" ca="1">SUMPRODUCT($V$9:$Z$9,V574:Z574)</f>
        <v>-36213.634557768513</v>
      </c>
      <c r="AB574" s="6">
        <f t="shared" ca="1" si="37"/>
        <v>-1100.3531341426351</v>
      </c>
    </row>
    <row r="575" spans="1:28" ht="13.8">
      <c r="A575" s="4">
        <v>565</v>
      </c>
      <c r="B575" s="120">
        <v>0.65706447187928674</v>
      </c>
      <c r="C575" s="120">
        <v>0.1424</v>
      </c>
      <c r="D575" s="120">
        <v>0.7875885047896708</v>
      </c>
      <c r="E575" s="120">
        <v>0.4244928625093915</v>
      </c>
      <c r="F575" s="120">
        <v>0.48657259899863453</v>
      </c>
      <c r="H575" s="142">
        <v>0.40446466556421584</v>
      </c>
      <c r="I575" s="142">
        <v>-1.069598656913884</v>
      </c>
      <c r="J575" s="142">
        <v>0.79808185498664386</v>
      </c>
      <c r="K575" s="142">
        <v>-0.19041272750443436</v>
      </c>
      <c r="L575" s="142">
        <v>-3.3663860216512596E-2</v>
      </c>
      <c r="M575" s="141">
        <f t="array" ref="M575:Q575">MMULT(H575:L575,TRANSPOSE(chol))</f>
        <v>2.3831815527261459E-3</v>
      </c>
      <c r="N575" s="141">
        <v>-5.1753307299520161E-3</v>
      </c>
      <c r="O575" s="141">
        <v>5.3117866472789889E-3</v>
      </c>
      <c r="P575" s="141">
        <v>-1.8247717962821001E-3</v>
      </c>
      <c r="Q575" s="141">
        <v>-3.2207212145413491E-4</v>
      </c>
      <c r="R575" s="6">
        <f t="shared" si="34"/>
        <v>43327.373069170979</v>
      </c>
      <c r="S575" s="6">
        <f t="shared" si="35"/>
        <v>-6560.812432431997</v>
      </c>
      <c r="T575" s="6">
        <f t="shared" si="36"/>
        <v>6560.812432431997</v>
      </c>
      <c r="V575" s="23">
        <f t="array" aca="1" ref="V575:Z575" ca="1">MMULT(H575:L575,TRANSPOSE(racar))</f>
        <v>1.5114068920004866E-3</v>
      </c>
      <c r="W575" s="23">
        <f ca="1"/>
        <v>-5.9028393363692354E-3</v>
      </c>
      <c r="X575" s="23">
        <f ca="1"/>
        <v>5.0163794010257322E-3</v>
      </c>
      <c r="Y575" s="23">
        <f ca="1"/>
        <v>-1.5296129188803952E-3</v>
      </c>
      <c r="Z575" s="23">
        <f ca="1"/>
        <v>-5.2892558174026996E-4</v>
      </c>
      <c r="AA575" s="6">
        <f t="array" aca="1" ref="AA575" ca="1">SUMPRODUCT($V$9:$Z$9,V575:Z575)</f>
        <v>44807.980934520558</v>
      </c>
      <c r="AB575" s="6">
        <f t="shared" ca="1" si="37"/>
        <v>-4065.3004662045628</v>
      </c>
    </row>
    <row r="576" spans="1:28" ht="13.8">
      <c r="A576" s="4">
        <v>566</v>
      </c>
      <c r="B576" s="120">
        <v>0.99039780521262</v>
      </c>
      <c r="C576" s="120">
        <v>0.34240000000000004</v>
      </c>
      <c r="D576" s="120">
        <v>0.9304456476468137</v>
      </c>
      <c r="E576" s="120">
        <v>0.51540195341848238</v>
      </c>
      <c r="F576" s="120">
        <v>0.56349567592171157</v>
      </c>
      <c r="H576" s="142">
        <v>2.3415395800200374</v>
      </c>
      <c r="I576" s="142">
        <v>-0.40592188121161676</v>
      </c>
      <c r="J576" s="142">
        <v>1.4791182825416902</v>
      </c>
      <c r="K576" s="142">
        <v>3.8616567533928788E-2</v>
      </c>
      <c r="L576" s="142">
        <v>0.15983805212651125</v>
      </c>
      <c r="M576" s="141">
        <f t="array" ref="M576:Q576">MMULT(H576:L576,TRANSPOSE(chol))</f>
        <v>1.3796789700523069E-2</v>
      </c>
      <c r="N576" s="141">
        <v>3.176436629739425E-3</v>
      </c>
      <c r="O576" s="141">
        <v>1.249506460222074E-2</v>
      </c>
      <c r="P576" s="141">
        <v>2.2227949063254281E-3</v>
      </c>
      <c r="Q576" s="141">
        <v>8.4283586154289408E-3</v>
      </c>
      <c r="R576" s="6">
        <f t="shared" si="34"/>
        <v>40540.078604720889</v>
      </c>
      <c r="S576" s="6">
        <f t="shared" si="35"/>
        <v>-36518.947131025292</v>
      </c>
      <c r="T576" s="6">
        <f t="shared" si="36"/>
        <v>36518.947131025292</v>
      </c>
      <c r="V576" s="23">
        <f t="array" aca="1" ref="V576:Z576" ca="1">MMULT(H576:L576,TRANSPOSE(racar))</f>
        <v>1.3761701106769865E-2</v>
      </c>
      <c r="W576" s="23">
        <f ca="1"/>
        <v>6.6003875149586331E-4</v>
      </c>
      <c r="X576" s="23">
        <f ca="1"/>
        <v>1.0899940079382402E-2</v>
      </c>
      <c r="Y576" s="23">
        <f ca="1"/>
        <v>1.0052524125072624E-3</v>
      </c>
      <c r="Z576" s="23">
        <f ca="1"/>
        <v>4.6476684714699956E-3</v>
      </c>
      <c r="AA576" s="6">
        <f t="array" aca="1" ref="AA576" ca="1">SUMPRODUCT($V$9:$Z$9,V576:Z576)</f>
        <v>64698.520487135</v>
      </c>
      <c r="AB576" s="6">
        <f t="shared" ca="1" si="37"/>
        <v>-21145.932435815474</v>
      </c>
    </row>
    <row r="577" spans="1:28" ht="13.8">
      <c r="A577" s="4">
        <v>567</v>
      </c>
      <c r="B577" s="120">
        <v>6.858710562414265E-3</v>
      </c>
      <c r="C577" s="120">
        <v>0.54239999999999999</v>
      </c>
      <c r="D577" s="120">
        <v>9.3710953769262806E-2</v>
      </c>
      <c r="E577" s="120">
        <v>0.60631104432757321</v>
      </c>
      <c r="F577" s="120">
        <v>0.64041875284478844</v>
      </c>
      <c r="H577" s="142">
        <v>-2.464579285579592</v>
      </c>
      <c r="I577" s="142">
        <v>0.10648191949286799</v>
      </c>
      <c r="J577" s="142">
        <v>-1.3182442182616803</v>
      </c>
      <c r="K577" s="142">
        <v>0.26971709051477383</v>
      </c>
      <c r="L577" s="142">
        <v>0.35957832592132499</v>
      </c>
      <c r="M577" s="141">
        <f t="array" ref="M577:Q577">MMULT(H577:L577,TRANSPOSE(chol))</f>
        <v>-1.4521762687059101E-2</v>
      </c>
      <c r="N577" s="141">
        <v>-5.1803884079384584E-3</v>
      </c>
      <c r="O577" s="141">
        <v>-1.1725862298330586E-2</v>
      </c>
      <c r="P577" s="141">
        <v>-1.15190474543466E-3</v>
      </c>
      <c r="Q577" s="141">
        <v>-5.7280791292929909E-3</v>
      </c>
      <c r="R577" s="6">
        <f t="shared" si="34"/>
        <v>-41919.696037807706</v>
      </c>
      <c r="S577" s="6">
        <f t="shared" si="35"/>
        <v>26459.576176644896</v>
      </c>
      <c r="T577" s="6">
        <f t="shared" si="36"/>
        <v>-26459.576176644896</v>
      </c>
      <c r="V577" s="23">
        <f t="array" aca="1" ref="V577:Z577" ca="1">MMULT(H577:L577,TRANSPOSE(racar))</f>
        <v>-1.3944363277764087E-2</v>
      </c>
      <c r="W577" s="23">
        <f ca="1"/>
        <v>-1.7095088850880764E-3</v>
      </c>
      <c r="X577" s="23">
        <f ca="1"/>
        <v>-9.5524923845091113E-3</v>
      </c>
      <c r="Y577" s="23">
        <f ca="1"/>
        <v>9.4995389732679372E-4</v>
      </c>
      <c r="Z577" s="23">
        <f ca="1"/>
        <v>-1.3953875763693113E-3</v>
      </c>
      <c r="AA577" s="6">
        <f t="array" aca="1" ref="AA577" ca="1">SUMPRODUCT($V$9:$Z$9,V577:Z577)</f>
        <v>-66062.071949125777</v>
      </c>
      <c r="AB577" s="6">
        <f t="shared" ca="1" si="37"/>
        <v>12073.08485399788</v>
      </c>
    </row>
    <row r="578" spans="1:28" ht="13.8">
      <c r="A578" s="4">
        <v>568</v>
      </c>
      <c r="B578" s="120">
        <v>0.34019204389574759</v>
      </c>
      <c r="C578" s="120">
        <v>0.74240000000000006</v>
      </c>
      <c r="D578" s="120">
        <v>0.23656809662640563</v>
      </c>
      <c r="E578" s="120">
        <v>0.69722013523666415</v>
      </c>
      <c r="F578" s="120">
        <v>0.71734182976786531</v>
      </c>
      <c r="H578" s="142">
        <v>-0.41193906357049326</v>
      </c>
      <c r="I578" s="142">
        <v>0.65076220702256082</v>
      </c>
      <c r="J578" s="142">
        <v>-0.71738561476534168</v>
      </c>
      <c r="K578" s="142">
        <v>0.51642196282777331</v>
      </c>
      <c r="L578" s="142">
        <v>0.57496297081755143</v>
      </c>
      <c r="M578" s="141">
        <f t="array" ref="M578:Q578">MMULT(H578:L578,TRANSPOSE(chol))</f>
        <v>-2.4272221054934566E-3</v>
      </c>
      <c r="N578" s="141">
        <v>2.7591035497753266E-3</v>
      </c>
      <c r="O578" s="141">
        <v>-4.9417143083112236E-3</v>
      </c>
      <c r="P578" s="141">
        <v>2.8397307840797035E-3</v>
      </c>
      <c r="Q578" s="141">
        <v>3.2619238728020111E-3</v>
      </c>
      <c r="R578" s="6">
        <f t="shared" si="34"/>
        <v>-42030.943961583354</v>
      </c>
      <c r="S578" s="6">
        <f t="shared" si="35"/>
        <v>-5081.3009813140816</v>
      </c>
      <c r="T578" s="6">
        <f t="shared" si="36"/>
        <v>5081.3009813140816</v>
      </c>
      <c r="V578" s="23">
        <f t="array" aca="1" ref="V578:Z578" ca="1">MMULT(H578:L578,TRANSPOSE(racar))</f>
        <v>-1.1824769633438966E-3</v>
      </c>
      <c r="W578" s="23">
        <f ca="1"/>
        <v>4.2813249564333331E-3</v>
      </c>
      <c r="X578" s="23">
        <f ca="1"/>
        <v>-4.1380005389341197E-3</v>
      </c>
      <c r="Y578" s="23">
        <f ca="1"/>
        <v>3.4925666531566242E-3</v>
      </c>
      <c r="Z578" s="23">
        <f ca="1"/>
        <v>3.9094501406580565E-3</v>
      </c>
      <c r="AA578" s="6">
        <f t="array" aca="1" ref="AA578" ca="1">SUMPRODUCT($V$9:$Z$9,V578:Z578)</f>
        <v>-42721.243949872958</v>
      </c>
      <c r="AB578" s="6">
        <f t="shared" ca="1" si="37"/>
        <v>-5682.4470698701334</v>
      </c>
    </row>
    <row r="579" spans="1:28" ht="13.8">
      <c r="A579" s="4">
        <v>569</v>
      </c>
      <c r="B579" s="120">
        <v>0.6735253772290809</v>
      </c>
      <c r="C579" s="120">
        <v>0.94240000000000002</v>
      </c>
      <c r="D579" s="120">
        <v>0.3794252394835485</v>
      </c>
      <c r="E579" s="120">
        <v>0.78812922614575509</v>
      </c>
      <c r="F579" s="120">
        <v>0.7942649066909423</v>
      </c>
      <c r="H579" s="142">
        <v>0.4496688358959936</v>
      </c>
      <c r="I579" s="142">
        <v>1.5752445831289472</v>
      </c>
      <c r="J579" s="142">
        <v>-0.30699066324300234</v>
      </c>
      <c r="K579" s="142">
        <v>0.79994692650060606</v>
      </c>
      <c r="L579" s="142">
        <v>0.82130916845460578</v>
      </c>
      <c r="M579" s="141">
        <f t="array" ref="M579:Q579">MMULT(H579:L579,TRANSPOSE(chol))</f>
        <v>2.6495329896080392E-3</v>
      </c>
      <c r="N579" s="141">
        <v>1.0077829133729536E-2</v>
      </c>
      <c r="O579" s="141">
        <v>-8.4975316325540786E-4</v>
      </c>
      <c r="P579" s="141">
        <v>6.5815577666577356E-3</v>
      </c>
      <c r="Q579" s="141">
        <v>9.4176861889777551E-3</v>
      </c>
      <c r="R579" s="6">
        <f t="shared" si="34"/>
        <v>-63062.848380190706</v>
      </c>
      <c r="S579" s="6">
        <f t="shared" si="35"/>
        <v>-22065.977212303478</v>
      </c>
      <c r="T579" s="6">
        <f t="shared" si="36"/>
        <v>22065.977212303478</v>
      </c>
      <c r="V579" s="23">
        <f t="array" aca="1" ref="V579:Z579" ca="1">MMULT(H579:L579,TRANSPOSE(racar))</f>
        <v>5.2284344693439063E-3</v>
      </c>
      <c r="W579" s="23">
        <f ca="1"/>
        <v>1.1291688958358883E-2</v>
      </c>
      <c r="X579" s="23">
        <f ca="1"/>
        <v>-4.7741747345334093E-4</v>
      </c>
      <c r="Y579" s="23">
        <f ca="1"/>
        <v>6.2893512532675947E-3</v>
      </c>
      <c r="Z579" s="23">
        <f ca="1"/>
        <v>8.1789859592427492E-3</v>
      </c>
      <c r="AA579" s="6">
        <f t="array" aca="1" ref="AA579" ca="1">SUMPRODUCT($V$9:$Z$9,V579:Z579)</f>
        <v>-50976.961557155912</v>
      </c>
      <c r="AB579" s="6">
        <f t="shared" ca="1" si="37"/>
        <v>-16541.206767393884</v>
      </c>
    </row>
    <row r="580" spans="1:28" ht="13.8">
      <c r="A580" s="4">
        <v>570</v>
      </c>
      <c r="B580" s="120">
        <v>0.11796982167352536</v>
      </c>
      <c r="C580" s="120">
        <v>0.18239999999999998</v>
      </c>
      <c r="D580" s="120">
        <v>0.52228238234069135</v>
      </c>
      <c r="E580" s="120">
        <v>0.87903831705484603</v>
      </c>
      <c r="F580" s="120">
        <v>0.87118798361401928</v>
      </c>
      <c r="H580" s="142">
        <v>-1.1851968038717065</v>
      </c>
      <c r="I580" s="142">
        <v>-0.90625669662590869</v>
      </c>
      <c r="J580" s="142">
        <v>5.5882721807629411E-2</v>
      </c>
      <c r="K580" s="142">
        <v>1.1701928590562207</v>
      </c>
      <c r="L580" s="142">
        <v>1.1320247414802844</v>
      </c>
      <c r="M580" s="141">
        <f t="array" ref="M580:Q580">MMULT(H580:L580,TRANSPOSE(chol))</f>
        <v>-6.9834015176502328E-3</v>
      </c>
      <c r="N580" s="141">
        <v>-7.9745775025457672E-3</v>
      </c>
      <c r="O580" s="141">
        <v>-1.5266590698384073E-3</v>
      </c>
      <c r="P580" s="141">
        <v>3.5455595918315423E-3</v>
      </c>
      <c r="Q580" s="141">
        <v>3.4945924708098971E-3</v>
      </c>
      <c r="R580" s="6">
        <f t="shared" si="34"/>
        <v>1625.6725612217306</v>
      </c>
      <c r="S580" s="6">
        <f t="shared" si="35"/>
        <v>-3142.2524570134647</v>
      </c>
      <c r="T580" s="6">
        <f t="shared" si="36"/>
        <v>3142.2524570134647</v>
      </c>
      <c r="V580" s="23">
        <f t="array" aca="1" ref="V580:Z580" ca="1">MMULT(H580:L580,TRANSPOSE(racar))</f>
        <v>-5.8899273213373566E-3</v>
      </c>
      <c r="W580" s="23">
        <f ca="1"/>
        <v>-4.4258500249700714E-3</v>
      </c>
      <c r="X580" s="23">
        <f ca="1"/>
        <v>6.2940931490155149E-4</v>
      </c>
      <c r="Y580" s="23">
        <f ca="1"/>
        <v>6.3140914149094887E-3</v>
      </c>
      <c r="Z580" s="23">
        <f ca="1"/>
        <v>5.9960297981580171E-3</v>
      </c>
      <c r="AA580" s="6">
        <f t="array" aca="1" ref="AA580" ca="1">SUMPRODUCT($V$9:$Z$9,V580:Z580)</f>
        <v>-7394.3642226777156</v>
      </c>
      <c r="AB580" s="6">
        <f t="shared" ca="1" si="37"/>
        <v>-4336.8875776409404</v>
      </c>
    </row>
    <row r="581" spans="1:28" ht="13.8">
      <c r="A581" s="4">
        <v>571</v>
      </c>
      <c r="B581" s="120">
        <v>0.45130315500685869</v>
      </c>
      <c r="C581" s="120">
        <v>0.38240000000000002</v>
      </c>
      <c r="D581" s="120">
        <v>0.66513952519783415</v>
      </c>
      <c r="E581" s="120">
        <v>0.96994740796393697</v>
      </c>
      <c r="F581" s="120">
        <v>0.94811106053709615</v>
      </c>
      <c r="H581" s="142">
        <v>-0.12236960406020962</v>
      </c>
      <c r="I581" s="142">
        <v>-0.29918354998931324</v>
      </c>
      <c r="J581" s="142">
        <v>0.42653101988840786</v>
      </c>
      <c r="K581" s="142">
        <v>1.880021233905125</v>
      </c>
      <c r="L581" s="142">
        <v>1.6268080146091388</v>
      </c>
      <c r="M581" s="141">
        <f t="array" ref="M581:Q581">MMULT(H581:L581,TRANSPOSE(chol))</f>
        <v>-7.2102462301343567E-4</v>
      </c>
      <c r="N581" s="141">
        <v>-2.0009089977275529E-3</v>
      </c>
      <c r="O581" s="141">
        <v>2.4751971248488025E-3</v>
      </c>
      <c r="P581" s="141">
        <v>9.0467992275706111E-3</v>
      </c>
      <c r="Q581" s="141">
        <v>1.1863566648398136E-2</v>
      </c>
      <c r="R581" s="6">
        <f t="shared" si="34"/>
        <v>-11575.391833727466</v>
      </c>
      <c r="S581" s="6">
        <f t="shared" si="35"/>
        <v>-24339.844572390983</v>
      </c>
      <c r="T581" s="6">
        <f t="shared" si="36"/>
        <v>24339.844572390983</v>
      </c>
      <c r="V581" s="23">
        <f t="array" aca="1" ref="V581:Z581" ca="1">MMULT(H581:L581,TRANSPOSE(racar))</f>
        <v>1.6978759011431681E-3</v>
      </c>
      <c r="W581" s="23">
        <f ca="1"/>
        <v>1.5193464406020572E-3</v>
      </c>
      <c r="X581" s="23">
        <f ca="1"/>
        <v>4.3737801251225545E-3</v>
      </c>
      <c r="Y581" s="23">
        <f ca="1"/>
        <v>1.132497815141462E-2</v>
      </c>
      <c r="Z581" s="23">
        <f ca="1"/>
        <v>1.2217732200501498E-2</v>
      </c>
      <c r="AA581" s="6">
        <f t="array" aca="1" ref="AA581" ca="1">SUMPRODUCT($V$9:$Z$9,V581:Z581)</f>
        <v>-5337.5718702439626</v>
      </c>
      <c r="AB581" s="6">
        <f t="shared" ca="1" si="37"/>
        <v>-15883.349537362366</v>
      </c>
    </row>
    <row r="582" spans="1:28" ht="13.8">
      <c r="A582" s="4">
        <v>572</v>
      </c>
      <c r="B582" s="120">
        <v>0.78463648834019195</v>
      </c>
      <c r="C582" s="120">
        <v>0.58240000000000003</v>
      </c>
      <c r="D582" s="120">
        <v>0.80799666805497694</v>
      </c>
      <c r="E582" s="120">
        <v>6.9120961682945153E-2</v>
      </c>
      <c r="F582" s="120">
        <v>3.0951297223486579E-2</v>
      </c>
      <c r="H582" s="142">
        <v>0.7879481701667318</v>
      </c>
      <c r="I582" s="142">
        <v>0.20803709924672897</v>
      </c>
      <c r="J582" s="142">
        <v>0.87053763041526266</v>
      </c>
      <c r="K582" s="142">
        <v>-1.4823698063593118</v>
      </c>
      <c r="L582" s="142">
        <v>-1.866992791918197</v>
      </c>
      <c r="M582" s="141">
        <f t="array" ref="M582:Q582">MMULT(H582:L582,TRANSPOSE(chol))</f>
        <v>4.6427381759693914E-3</v>
      </c>
      <c r="N582" s="141">
        <v>3.0426054402216216E-3</v>
      </c>
      <c r="O582" s="141">
        <v>6.7107907465303422E-3</v>
      </c>
      <c r="P582" s="141">
        <v>-5.9376297887618126E-3</v>
      </c>
      <c r="Q582" s="141">
        <v>-9.506471161533003E-3</v>
      </c>
      <c r="R582" s="6">
        <f t="shared" si="34"/>
        <v>47419.365315834613</v>
      </c>
      <c r="S582" s="6">
        <f t="shared" si="35"/>
        <v>25502.451335999453</v>
      </c>
      <c r="T582" s="6">
        <f t="shared" si="36"/>
        <v>-25502.451335999453</v>
      </c>
      <c r="V582" s="23">
        <f t="array" aca="1" ref="V582:Z582" ca="1">MMULT(H582:L582,TRANSPOSE(racar))</f>
        <v>2.4187028528262979E-3</v>
      </c>
      <c r="W582" s="23">
        <f ca="1"/>
        <v>-9.3195111431021785E-4</v>
      </c>
      <c r="X582" s="23">
        <f ca="1"/>
        <v>4.3759939260297181E-3</v>
      </c>
      <c r="Y582" s="23">
        <f ca="1"/>
        <v>-9.059770469952648E-3</v>
      </c>
      <c r="Z582" s="23">
        <f ca="1"/>
        <v>-1.1650760050401658E-2</v>
      </c>
      <c r="AA582" s="6">
        <f t="array" aca="1" ref="AA582" ca="1">SUMPRODUCT($V$9:$Z$9,V582:Z582)</f>
        <v>49391.501689263096</v>
      </c>
      <c r="AB582" s="6">
        <f t="shared" ca="1" si="37"/>
        <v>23101.811646195601</v>
      </c>
    </row>
    <row r="583" spans="1:28" ht="13.8">
      <c r="A583" s="4">
        <v>573</v>
      </c>
      <c r="B583" s="120">
        <v>0.22908093278463648</v>
      </c>
      <c r="C583" s="120">
        <v>0.7824000000000001</v>
      </c>
      <c r="D583" s="120">
        <v>0.95085381091211985</v>
      </c>
      <c r="E583" s="120">
        <v>0.16003005259203607</v>
      </c>
      <c r="F583" s="120">
        <v>0.10787437414656349</v>
      </c>
      <c r="H583" s="142">
        <v>-0.74187699449109112</v>
      </c>
      <c r="I583" s="142">
        <v>0.78032432221586701</v>
      </c>
      <c r="J583" s="142">
        <v>1.6531891293034493</v>
      </c>
      <c r="K583" s="142">
        <v>-0.9943343760313359</v>
      </c>
      <c r="L583" s="142">
        <v>-1.2379118490659249</v>
      </c>
      <c r="M583" s="141">
        <f t="array" ref="M583:Q583">MMULT(H583:L583,TRANSPOSE(chol))</f>
        <v>-4.3712781812392451E-3</v>
      </c>
      <c r="N583" s="141">
        <v>2.7259567174721315E-3</v>
      </c>
      <c r="O583" s="141">
        <v>9.8736962555516488E-3</v>
      </c>
      <c r="P583" s="141">
        <v>-3.3310127253399092E-3</v>
      </c>
      <c r="Q583" s="141">
        <v>-8.1402962416748052E-3</v>
      </c>
      <c r="R583" s="6">
        <f t="shared" si="34"/>
        <v>19608.125452187895</v>
      </c>
      <c r="S583" s="6">
        <f t="shared" si="35"/>
        <v>29855.482902252556</v>
      </c>
      <c r="T583" s="6">
        <f t="shared" si="36"/>
        <v>-29855.482902252556</v>
      </c>
      <c r="V583" s="23">
        <f t="array" aca="1" ref="V583:Z583" ca="1">MMULT(H583:L583,TRANSPOSE(racar))</f>
        <v>-4.2349775580980877E-3</v>
      </c>
      <c r="W583" s="23">
        <f ca="1"/>
        <v>2.1597220975625867E-3</v>
      </c>
      <c r="X583" s="23">
        <f ca="1"/>
        <v>9.363797322592772E-3</v>
      </c>
      <c r="Y583" s="23">
        <f ca="1"/>
        <v>-5.3678773851526746E-3</v>
      </c>
      <c r="Z583" s="23">
        <f ca="1"/>
        <v>-7.9929177375367439E-3</v>
      </c>
      <c r="AA583" s="6">
        <f t="array" aca="1" ref="AA583" ca="1">SUMPRODUCT($V$9:$Z$9,V583:Z583)</f>
        <v>11754.100314704476</v>
      </c>
      <c r="AB583" s="6">
        <f t="shared" ca="1" si="37"/>
        <v>19724.52185217258</v>
      </c>
    </row>
    <row r="584" spans="1:28" ht="13.8">
      <c r="A584" s="4">
        <v>574</v>
      </c>
      <c r="B584" s="120">
        <v>0.56241426611796985</v>
      </c>
      <c r="C584" s="120">
        <v>0.98240000000000005</v>
      </c>
      <c r="D584" s="120">
        <v>0.11411911703456892</v>
      </c>
      <c r="E584" s="120">
        <v>0.250939143501127</v>
      </c>
      <c r="F584" s="120">
        <v>0.18479745106964043</v>
      </c>
      <c r="H584" s="142">
        <v>0.15709310977587385</v>
      </c>
      <c r="I584" s="142">
        <v>2.1060501078562064</v>
      </c>
      <c r="J584" s="142">
        <v>-1.2049095173969004</v>
      </c>
      <c r="K584" s="142">
        <v>-0.67153732965515089</v>
      </c>
      <c r="L584" s="142">
        <v>-0.89723243292984578</v>
      </c>
      <c r="M584" s="141">
        <f t="array" ref="M584:Q584">MMULT(H584:L584,TRANSPOSE(chol))</f>
        <v>9.256220212858281E-4</v>
      </c>
      <c r="N584" s="141">
        <v>1.2430372038731961E-2</v>
      </c>
      <c r="O584" s="141">
        <v>-6.8297870778599081E-3</v>
      </c>
      <c r="P584" s="141">
        <v>-6.6872408858264154E-4</v>
      </c>
      <c r="Q584" s="141">
        <v>-3.4318922461752041E-3</v>
      </c>
      <c r="R584" s="6">
        <f t="shared" si="34"/>
        <v>-59192.683600614073</v>
      </c>
      <c r="S584" s="6">
        <f t="shared" si="35"/>
        <v>15950.820847039453</v>
      </c>
      <c r="T584" s="6">
        <f t="shared" si="36"/>
        <v>-15950.820847039453</v>
      </c>
      <c r="V584" s="23">
        <f t="array" aca="1" ref="V584:Z584" ca="1">MMULT(H584:L584,TRANSPOSE(racar))</f>
        <v>1.1359635094096924E-3</v>
      </c>
      <c r="W584" s="23">
        <f ca="1"/>
        <v>1.0821976546214696E-2</v>
      </c>
      <c r="X584" s="23">
        <f ca="1"/>
        <v>-7.9872071228788387E-3</v>
      </c>
      <c r="Y584" s="23">
        <f ca="1"/>
        <v>-3.1168509468576799E-3</v>
      </c>
      <c r="Z584" s="23">
        <f ca="1"/>
        <v>-4.7500711419080719E-3</v>
      </c>
      <c r="AA584" s="6">
        <f t="array" aca="1" ref="AA584" ca="1">SUMPRODUCT($V$9:$Z$9,V584:Z584)</f>
        <v>-56733.846129484868</v>
      </c>
      <c r="AB584" s="6">
        <f t="shared" ca="1" si="37"/>
        <v>12056.724646246603</v>
      </c>
    </row>
    <row r="585" spans="1:28" ht="13.8">
      <c r="A585" s="4">
        <v>575</v>
      </c>
      <c r="B585" s="120">
        <v>0.89574759945130311</v>
      </c>
      <c r="C585" s="120">
        <v>3.04E-2</v>
      </c>
      <c r="D585" s="120">
        <v>0.2569762598917118</v>
      </c>
      <c r="E585" s="120">
        <v>0.34184823441021789</v>
      </c>
      <c r="F585" s="120">
        <v>0.26172052799271733</v>
      </c>
      <c r="H585" s="142">
        <v>1.2576874822015018</v>
      </c>
      <c r="I585" s="142">
        <v>-1.8749471107527982</v>
      </c>
      <c r="J585" s="142">
        <v>-0.65269563082892945</v>
      </c>
      <c r="K585" s="142">
        <v>-0.40742418247795126</v>
      </c>
      <c r="L585" s="142">
        <v>-0.63805011802519696</v>
      </c>
      <c r="M585" s="141">
        <f t="array" ref="M585:Q585">MMULT(H585:L585,TRANSPOSE(chol))</f>
        <v>7.4105301695416917E-3</v>
      </c>
      <c r="N585" s="141">
        <v>-7.7830075886516593E-3</v>
      </c>
      <c r="O585" s="141">
        <v>-3.1219450206814606E-3</v>
      </c>
      <c r="P585" s="141">
        <v>-4.3542656932981302E-3</v>
      </c>
      <c r="Q585" s="141">
        <v>-3.9506886471249447E-3</v>
      </c>
      <c r="R585" s="6">
        <f t="shared" si="34"/>
        <v>67960.142759051421</v>
      </c>
      <c r="S585" s="6">
        <f t="shared" si="35"/>
        <v>1970.2864520596668</v>
      </c>
      <c r="T585" s="6">
        <f t="shared" si="36"/>
        <v>-1970.2864520596668</v>
      </c>
      <c r="V585" s="23">
        <f t="array" aca="1" ref="V585:Z585" ca="1">MMULT(H585:L585,TRANSPOSE(racar))</f>
        <v>3.8314789920886362E-3</v>
      </c>
      <c r="W585" s="23">
        <f ca="1"/>
        <v>-1.1023397093410584E-2</v>
      </c>
      <c r="X585" s="23">
        <f ca="1"/>
        <v>-4.631308015056743E-3</v>
      </c>
      <c r="Y585" s="23">
        <f ca="1"/>
        <v>-4.3724191367889376E-3</v>
      </c>
      <c r="Z585" s="23">
        <f ca="1"/>
        <v>-5.2932888491944059E-3</v>
      </c>
      <c r="AA585" s="6">
        <f t="array" aca="1" ref="AA585" ca="1">SUMPRODUCT($V$9:$Z$9,V585:Z585)</f>
        <v>71723.709720987448</v>
      </c>
      <c r="AB585" s="6">
        <f t="shared" ca="1" si="37"/>
        <v>9323.8019978715929</v>
      </c>
    </row>
    <row r="586" spans="1:28" ht="13.8">
      <c r="A586" s="4">
        <v>576</v>
      </c>
      <c r="B586" s="120">
        <v>4.38957475994513E-2</v>
      </c>
      <c r="C586" s="120">
        <v>0.23039999999999999</v>
      </c>
      <c r="D586" s="120">
        <v>0.39983340274885465</v>
      </c>
      <c r="E586" s="120">
        <v>0.43275732531930883</v>
      </c>
      <c r="F586" s="120">
        <v>0.33864360491579426</v>
      </c>
      <c r="H586" s="142">
        <v>-1.707164425308844</v>
      </c>
      <c r="I586" s="142">
        <v>-0.73753017503503493</v>
      </c>
      <c r="J586" s="142">
        <v>-0.25377834314353465</v>
      </c>
      <c r="K586" s="142">
        <v>-0.1693585171420087</v>
      </c>
      <c r="L586" s="142">
        <v>-0.41616781419771431</v>
      </c>
      <c r="M586" s="141">
        <f t="array" ref="M586:Q586">MMULT(H586:L586,TRANSPOSE(chol))</f>
        <v>-1.0058932490903651E-2</v>
      </c>
      <c r="N586" s="141">
        <v>-8.2345793926747717E-3</v>
      </c>
      <c r="O586" s="141">
        <v>-4.1575274063701314E-3</v>
      </c>
      <c r="P586" s="141">
        <v>-3.4379010835149174E-3</v>
      </c>
      <c r="Q586" s="141">
        <v>-8.9193373028012817E-3</v>
      </c>
      <c r="R586" s="6">
        <f t="shared" si="34"/>
        <v>19368.927044247255</v>
      </c>
      <c r="S586" s="6">
        <f t="shared" si="35"/>
        <v>33681.711688177573</v>
      </c>
      <c r="T586" s="6">
        <f t="shared" si="36"/>
        <v>-33681.711688177573</v>
      </c>
      <c r="V586" s="23">
        <f t="array" aca="1" ref="V586:Z586" ca="1">MMULT(H586:L586,TRANSPOSE(racar))</f>
        <v>-1.108080739775676E-2</v>
      </c>
      <c r="W586" s="23">
        <f ca="1"/>
        <v>-6.8320694440821127E-3</v>
      </c>
      <c r="X586" s="23">
        <f ca="1"/>
        <v>-3.1279505564059972E-3</v>
      </c>
      <c r="Y586" s="23">
        <f ca="1"/>
        <v>-2.3511430999383267E-3</v>
      </c>
      <c r="Z586" s="23">
        <f ca="1"/>
        <v>-6.0101290937921263E-3</v>
      </c>
      <c r="AA586" s="6">
        <f t="array" aca="1" ref="AA586" ca="1">SUMPRODUCT($V$9:$Z$9,V586:Z586)</f>
        <v>-1111.4013976113711</v>
      </c>
      <c r="AB586" s="6">
        <f t="shared" ca="1" si="37"/>
        <v>22537.668927888604</v>
      </c>
    </row>
    <row r="587" spans="1:28" ht="13.8">
      <c r="A587" s="4">
        <v>577</v>
      </c>
      <c r="B587" s="120">
        <v>0.37722908093278462</v>
      </c>
      <c r="C587" s="120">
        <v>0.43040000000000006</v>
      </c>
      <c r="D587" s="120">
        <v>0.54269054560599739</v>
      </c>
      <c r="E587" s="120">
        <v>0.52366641622839971</v>
      </c>
      <c r="F587" s="120">
        <v>0.41556668183887119</v>
      </c>
      <c r="H587" s="142">
        <v>-0.31276637709301391</v>
      </c>
      <c r="I587" s="142">
        <v>-0.17535588766513827</v>
      </c>
      <c r="J587" s="142">
        <v>0.10721437849836306</v>
      </c>
      <c r="K587" s="142">
        <v>5.9357745936671688E-2</v>
      </c>
      <c r="L587" s="142">
        <v>-0.21324821401349509</v>
      </c>
      <c r="M587" s="141">
        <f t="array" ref="M587:Q587">MMULT(H587:L587,TRANSPOSE(chol))</f>
        <v>-1.8428780649139751E-3</v>
      </c>
      <c r="N587" s="141">
        <v>-1.7390631403867169E-3</v>
      </c>
      <c r="O587" s="141">
        <v>2.1158394043984915E-4</v>
      </c>
      <c r="P587" s="141">
        <v>-1.5200653157937979E-4</v>
      </c>
      <c r="Q587" s="141">
        <v>-2.136058448166668E-3</v>
      </c>
      <c r="R587" s="6">
        <f t="shared" si="34"/>
        <v>12011.571217199082</v>
      </c>
      <c r="S587" s="6">
        <f t="shared" si="35"/>
        <v>11136.289161553015</v>
      </c>
      <c r="T587" s="6">
        <f t="shared" si="36"/>
        <v>-11136.289161553015</v>
      </c>
      <c r="V587" s="23">
        <f t="array" aca="1" ref="V587:Z587" ca="1">MMULT(H587:L587,TRANSPOSE(racar))</f>
        <v>-2.150425413715859E-3</v>
      </c>
      <c r="W587" s="23">
        <f ca="1"/>
        <v>-1.5206699090016661E-3</v>
      </c>
      <c r="X587" s="23">
        <f ca="1"/>
        <v>3.5669219251262973E-4</v>
      </c>
      <c r="Y587" s="23">
        <f ca="1"/>
        <v>-1.0554568861465038E-4</v>
      </c>
      <c r="Z587" s="23">
        <f ca="1"/>
        <v>-1.8032462136047165E-3</v>
      </c>
      <c r="AA587" s="6">
        <f t="array" aca="1" ref="AA587" ca="1">SUMPRODUCT($V$9:$Z$9,V587:Z587)</f>
        <v>8209.7340957380948</v>
      </c>
      <c r="AB587" s="6">
        <f t="shared" ca="1" si="37"/>
        <v>9505.3414846039559</v>
      </c>
    </row>
    <row r="588" spans="1:28" ht="13.8">
      <c r="A588" s="4">
        <v>578</v>
      </c>
      <c r="B588" s="120">
        <v>0.71056241426611799</v>
      </c>
      <c r="C588" s="120">
        <v>0.63040000000000007</v>
      </c>
      <c r="D588" s="120">
        <v>0.68554768846314029</v>
      </c>
      <c r="E588" s="120">
        <v>0.61457550713749054</v>
      </c>
      <c r="F588" s="120">
        <v>0.49248975876194812</v>
      </c>
      <c r="H588" s="142">
        <v>0.55502849306671564</v>
      </c>
      <c r="I588" s="142">
        <v>0.33291294181885439</v>
      </c>
      <c r="J588" s="142">
        <v>0.48326917629009108</v>
      </c>
      <c r="K588" s="142">
        <v>0.29126456555818392</v>
      </c>
      <c r="L588" s="142">
        <v>-1.8826495111627147E-2</v>
      </c>
      <c r="M588" s="141">
        <f t="array" ref="M588:Q588">MMULT(H588:L588,TRANSPOSE(chol))</f>
        <v>3.2703318201327061E-3</v>
      </c>
      <c r="N588" s="141">
        <v>3.2105521784627621E-3</v>
      </c>
      <c r="O588" s="141">
        <v>3.9544591578589833E-3</v>
      </c>
      <c r="P588" s="141">
        <v>2.6729755257191862E-3</v>
      </c>
      <c r="Q588" s="141">
        <v>2.9926621348488188E-3</v>
      </c>
      <c r="R588" s="6">
        <f t="shared" ref="R588:R651" si="38">SUMPRODUCT($M$9:$Q$9,M588:Q588)</f>
        <v>3823.5415291954196</v>
      </c>
      <c r="S588" s="6">
        <f t="shared" ref="S588:S651" si="39">P588*$P$9+Q588*$Q$9</f>
        <v>-4352.4634461886653</v>
      </c>
      <c r="T588" s="6">
        <f t="shared" ref="T588:T651" si="40">-S588</f>
        <v>4352.4634461886653</v>
      </c>
      <c r="V588" s="23">
        <f t="array" aca="1" ref="V588:Z588" ca="1">MMULT(H588:L588,TRANSPOSE(racar))</f>
        <v>3.7622385603937806E-3</v>
      </c>
      <c r="W588" s="23">
        <f ca="1"/>
        <v>2.9153304828571152E-3</v>
      </c>
      <c r="X588" s="23">
        <f ca="1"/>
        <v>3.6295294777426478E-3</v>
      </c>
      <c r="Y588" s="23">
        <f ca="1"/>
        <v>2.0126548231424622E-3</v>
      </c>
      <c r="Z588" s="23">
        <f ca="1"/>
        <v>1.617340404513069E-3</v>
      </c>
      <c r="AA588" s="6">
        <f t="array" aca="1" ref="AA588" ca="1">SUMPRODUCT($V$9:$Z$9,V588:Z588)</f>
        <v>11397.41362942257</v>
      </c>
      <c r="AB588" s="6">
        <f t="shared" ref="AB588:AB651" ca="1" si="41">Y588*$Y$9+Z588*$Z$9</f>
        <v>245.64247703652291</v>
      </c>
    </row>
    <row r="589" spans="1:28" ht="13.8">
      <c r="A589" s="4">
        <v>579</v>
      </c>
      <c r="B589" s="120">
        <v>0.15500685871056241</v>
      </c>
      <c r="C589" s="120">
        <v>0.83040000000000003</v>
      </c>
      <c r="D589" s="120">
        <v>0.82840483132028309</v>
      </c>
      <c r="E589" s="120">
        <v>0.70548459804658148</v>
      </c>
      <c r="F589" s="120">
        <v>0.56941283568502521</v>
      </c>
      <c r="H589" s="142">
        <v>-1.0151932503225032</v>
      </c>
      <c r="I589" s="142">
        <v>0.95574714021117202</v>
      </c>
      <c r="J589" s="142">
        <v>0.9478804131040367</v>
      </c>
      <c r="K589" s="142">
        <v>0.54024105375098208</v>
      </c>
      <c r="L589" s="142">
        <v>0.17487948731838393</v>
      </c>
      <c r="M589" s="141">
        <f t="array" ref="M589:Q589">MMULT(H589:L589,TRANSPOSE(chol))</f>
        <v>-5.9817087439411089E-3</v>
      </c>
      <c r="N589" s="141">
        <v>3.088478362740156E-3</v>
      </c>
      <c r="O589" s="141">
        <v>5.0386903396327318E-3</v>
      </c>
      <c r="P589" s="141">
        <v>3.9504978455320167E-3</v>
      </c>
      <c r="Q589" s="141">
        <v>1.2488581894920269E-3</v>
      </c>
      <c r="R589" s="6">
        <f t="shared" si="38"/>
        <v>-19892.033323121101</v>
      </c>
      <c r="S589" s="6">
        <f t="shared" si="39"/>
        <v>11148.446407981293</v>
      </c>
      <c r="T589" s="6">
        <f t="shared" si="40"/>
        <v>-11148.446407981293</v>
      </c>
      <c r="V589" s="23">
        <f t="array" aca="1" ref="V589:Z589" ca="1">MMULT(H589:L589,TRANSPOSE(racar))</f>
        <v>-3.8527037809764704E-3</v>
      </c>
      <c r="W589" s="23">
        <f ca="1"/>
        <v>5.5104789963614786E-3</v>
      </c>
      <c r="X589" s="23">
        <f ca="1"/>
        <v>6.171026718796508E-3</v>
      </c>
      <c r="Y589" s="23">
        <f ca="1"/>
        <v>3.9056433028731284E-3</v>
      </c>
      <c r="Z589" s="23">
        <f ca="1"/>
        <v>2.0478583747249824E-3</v>
      </c>
      <c r="AA589" s="6">
        <f t="array" aca="1" ref="AA589" ca="1">SUMPRODUCT($V$9:$Z$9,V589:Z589)</f>
        <v>-24334.006019910092</v>
      </c>
      <c r="AB589" s="6">
        <f t="shared" ca="1" si="41"/>
        <v>6517.7409401514105</v>
      </c>
    </row>
    <row r="590" spans="1:28" ht="13.8">
      <c r="A590" s="4">
        <v>580</v>
      </c>
      <c r="B590" s="120">
        <v>0.48834019204389573</v>
      </c>
      <c r="C590" s="120">
        <v>7.0400000000000004E-2</v>
      </c>
      <c r="D590" s="120">
        <v>0.97126197417742599</v>
      </c>
      <c r="E590" s="120">
        <v>0.79639368895567242</v>
      </c>
      <c r="F590" s="120">
        <v>0.64633591260810208</v>
      </c>
      <c r="H590" s="142">
        <v>-2.9230966496375008E-2</v>
      </c>
      <c r="I590" s="142">
        <v>-1.4728184353147755</v>
      </c>
      <c r="J590" s="142">
        <v>1.8996729547841142</v>
      </c>
      <c r="K590" s="142">
        <v>0.82880877489341176</v>
      </c>
      <c r="L590" s="142">
        <v>0.37544684035305231</v>
      </c>
      <c r="M590" s="141">
        <f t="array" ref="M590:Q590">MMULT(H590:L590,TRANSPOSE(chol))</f>
        <v>-1.7223432861641845E-4</v>
      </c>
      <c r="N590" s="141">
        <v>-8.5034728493386304E-3</v>
      </c>
      <c r="O590" s="141">
        <v>1.1668458080230731E-2</v>
      </c>
      <c r="P590" s="141">
        <v>2.9385371065533249E-3</v>
      </c>
      <c r="Q590" s="141">
        <v>2.8425701583206469E-3</v>
      </c>
      <c r="R590" s="6">
        <f t="shared" si="38"/>
        <v>67952.498581788081</v>
      </c>
      <c r="S590" s="6">
        <f t="shared" si="39"/>
        <v>-2306.6971764141526</v>
      </c>
      <c r="T590" s="6">
        <f t="shared" si="40"/>
        <v>2306.6971764141526</v>
      </c>
      <c r="V590" s="23">
        <f t="array" aca="1" ref="V590:Z590" ca="1">MMULT(H590:L590,TRANSPOSE(racar))</f>
        <v>-2.3556150500191509E-5</v>
      </c>
      <c r="W590" s="23">
        <f ca="1"/>
        <v>-7.1643263759162568E-3</v>
      </c>
      <c r="X590" s="23">
        <f ca="1"/>
        <v>1.2458209303721768E-2</v>
      </c>
      <c r="Y590" s="23">
        <f ca="1"/>
        <v>4.1182021421767587E-3</v>
      </c>
      <c r="Z590" s="23">
        <f ca="1"/>
        <v>2.9458292803355556E-3</v>
      </c>
      <c r="AA590" s="6">
        <f t="array" aca="1" ref="AA590" ca="1">SUMPRODUCT($V$9:$Z$9,V590:Z590)</f>
        <v>68554.616008805999</v>
      </c>
      <c r="AB590" s="6">
        <f t="shared" ca="1" si="41"/>
        <v>2516.0057427139909</v>
      </c>
    </row>
    <row r="591" spans="1:28" ht="13.8">
      <c r="A591" s="4">
        <v>581</v>
      </c>
      <c r="B591" s="120">
        <v>0.82167352537722893</v>
      </c>
      <c r="C591" s="120">
        <v>0.27040000000000003</v>
      </c>
      <c r="D591" s="120">
        <v>0.13452728029987504</v>
      </c>
      <c r="E591" s="120">
        <v>0.88730277986476336</v>
      </c>
      <c r="F591" s="120">
        <v>0.72325898953117895</v>
      </c>
      <c r="H591" s="142">
        <v>0.92176158490666626</v>
      </c>
      <c r="I591" s="142">
        <v>-0.611603684143045</v>
      </c>
      <c r="J591" s="142">
        <v>-1.1052424195286419</v>
      </c>
      <c r="K591" s="142">
        <v>1.2123081631082846</v>
      </c>
      <c r="L591" s="142">
        <v>0.59255049071850785</v>
      </c>
      <c r="M591" s="141">
        <f t="array" ref="M591:Q591">MMULT(H591:L591,TRANSPOSE(chol))</f>
        <v>5.4311918745654029E-3</v>
      </c>
      <c r="N591" s="141">
        <v>-1.3370819530585279E-3</v>
      </c>
      <c r="O591" s="141">
        <v>-6.0605138654130373E-3</v>
      </c>
      <c r="P591" s="141">
        <v>5.1367050448599882E-3</v>
      </c>
      <c r="Q591" s="141">
        <v>6.3137765040682959E-3</v>
      </c>
      <c r="R591" s="6">
        <f t="shared" si="38"/>
        <v>5706.7303493601066</v>
      </c>
      <c r="S591" s="6">
        <f t="shared" si="39"/>
        <v>-11481.080381879336</v>
      </c>
      <c r="T591" s="6">
        <f t="shared" si="40"/>
        <v>11481.080381879336</v>
      </c>
      <c r="V591" s="23">
        <f t="array" aca="1" ref="V591:Z591" ca="1">MMULT(H591:L591,TRANSPOSE(racar))</f>
        <v>4.9205340014036427E-3</v>
      </c>
      <c r="W591" s="23">
        <f ca="1"/>
        <v>-1.3304473713140119E-3</v>
      </c>
      <c r="X591" s="23">
        <f ca="1"/>
        <v>-6.004933943280188E-3</v>
      </c>
      <c r="Y591" s="23">
        <f ca="1"/>
        <v>6.1070396698289335E-3</v>
      </c>
      <c r="Z591" s="23">
        <f ca="1"/>
        <v>4.9512298593943046E-3</v>
      </c>
      <c r="AA591" s="6">
        <f t="array" aca="1" ref="AA591" ca="1">SUMPRODUCT($V$9:$Z$9,V591:Z591)</f>
        <v>15448.571512296949</v>
      </c>
      <c r="AB591" s="6">
        <f t="shared" ca="1" si="41"/>
        <v>503.30345429460795</v>
      </c>
    </row>
    <row r="592" spans="1:28" ht="13.8">
      <c r="A592" s="4">
        <v>582</v>
      </c>
      <c r="B592" s="120">
        <v>0.26611796982167352</v>
      </c>
      <c r="C592" s="120">
        <v>0.47040000000000004</v>
      </c>
      <c r="D592" s="120">
        <v>0.27738442315701789</v>
      </c>
      <c r="E592" s="120">
        <v>0.9782118707738543</v>
      </c>
      <c r="F592" s="120">
        <v>0.80018206645425594</v>
      </c>
      <c r="H592" s="142">
        <v>-0.62459646609864261</v>
      </c>
      <c r="I592" s="142">
        <v>-7.426440435498613E-2</v>
      </c>
      <c r="J592" s="142">
        <v>-0.59062927344141203</v>
      </c>
      <c r="K592" s="142">
        <v>2.0181440759342952</v>
      </c>
      <c r="L592" s="142">
        <v>0.84227173743450057</v>
      </c>
      <c r="M592" s="141">
        <f t="array" ref="M592:Q592">MMULT(H592:L592,TRANSPOSE(chol))</f>
        <v>-3.6802393450804344E-3</v>
      </c>
      <c r="N592" s="141">
        <v>-1.8927186339241322E-3</v>
      </c>
      <c r="O592" s="141">
        <v>-4.6515455159446646E-3</v>
      </c>
      <c r="P592" s="141">
        <v>9.0996636602997793E-3</v>
      </c>
      <c r="Q592" s="141">
        <v>5.9009926665426595E-3</v>
      </c>
      <c r="R592" s="6">
        <f t="shared" si="38"/>
        <v>-9479.783516837786</v>
      </c>
      <c r="S592" s="6">
        <f t="shared" si="39"/>
        <v>8928.0229365928535</v>
      </c>
      <c r="T592" s="6">
        <f t="shared" si="40"/>
        <v>-8928.0229365928535</v>
      </c>
      <c r="V592" s="23">
        <f t="array" aca="1" ref="V592:Z592" ca="1">MMULT(H592:L592,TRANSPOSE(racar))</f>
        <v>-2.449147194085025E-3</v>
      </c>
      <c r="W592" s="23">
        <f ca="1"/>
        <v>1.3171596420505768E-3</v>
      </c>
      <c r="X592" s="23">
        <f ca="1"/>
        <v>-2.9092573104827369E-3</v>
      </c>
      <c r="Y592" s="23">
        <f ca="1"/>
        <v>1.0850194993310969E-2</v>
      </c>
      <c r="Z592" s="23">
        <f ca="1"/>
        <v>6.3474900612264292E-3</v>
      </c>
      <c r="AA592" s="6">
        <f t="array" aca="1" ref="AA592" ca="1">SUMPRODUCT($V$9:$Z$9,V592:Z592)</f>
        <v>-10413.381516728878</v>
      </c>
      <c r="AB592" s="6">
        <f t="shared" ca="1" si="41"/>
        <v>14460.15193094033</v>
      </c>
    </row>
    <row r="593" spans="1:28" ht="13.8">
      <c r="A593" s="4">
        <v>583</v>
      </c>
      <c r="B593" s="120">
        <v>0.59945130315500683</v>
      </c>
      <c r="C593" s="120">
        <v>0.67040000000000011</v>
      </c>
      <c r="D593" s="120">
        <v>0.42024156601416074</v>
      </c>
      <c r="E593" s="120">
        <v>7.7385424492862509E-2</v>
      </c>
      <c r="F593" s="120">
        <v>0.87710514337733292</v>
      </c>
      <c r="H593" s="142">
        <v>0.25192712399414297</v>
      </c>
      <c r="I593" s="142">
        <v>0.44101795293902346</v>
      </c>
      <c r="J593" s="142">
        <v>-0.20127553412041224</v>
      </c>
      <c r="K593" s="142">
        <v>-1.422880330967816</v>
      </c>
      <c r="L593" s="142">
        <v>1.1606366035858051</v>
      </c>
      <c r="M593" s="141">
        <f t="array" ref="M593:Q593">MMULT(H593:L593,TRANSPOSE(chol))</f>
        <v>1.4844017924202869E-3</v>
      </c>
      <c r="N593" s="141">
        <v>3.1175699935720087E-3</v>
      </c>
      <c r="O593" s="141">
        <v>-8.0931976583452738E-4</v>
      </c>
      <c r="P593" s="141">
        <v>-6.3214462835809466E-3</v>
      </c>
      <c r="Q593" s="141">
        <v>4.8371318982474432E-3</v>
      </c>
      <c r="R593" s="6">
        <f t="shared" si="38"/>
        <v>-66641.805429618544</v>
      </c>
      <c r="S593" s="6">
        <f t="shared" si="39"/>
        <v>-55700.574447946885</v>
      </c>
      <c r="T593" s="6">
        <f t="shared" si="40"/>
        <v>55700.574447946885</v>
      </c>
      <c r="V593" s="23">
        <f t="array" aca="1" ref="V593:Z593" ca="1">MMULT(H593:L593,TRANSPOSE(racar))</f>
        <v>3.0286726532937017E-3</v>
      </c>
      <c r="W593" s="23">
        <f ca="1"/>
        <v>2.8988091182900353E-3</v>
      </c>
      <c r="X593" s="23">
        <f ca="1"/>
        <v>-8.0273731985509562E-4</v>
      </c>
      <c r="Y593" s="23">
        <f ca="1"/>
        <v>-5.5693353432739734E-3</v>
      </c>
      <c r="Z593" s="23">
        <f ca="1"/>
        <v>6.3526108296230758E-3</v>
      </c>
      <c r="AA593" s="6">
        <f t="array" aca="1" ref="AA593" ca="1">SUMPRODUCT($V$9:$Z$9,V593:Z593)</f>
        <v>-63389.131717259886</v>
      </c>
      <c r="AB593" s="6">
        <f t="shared" ca="1" si="41"/>
        <v>-60655.237831722749</v>
      </c>
    </row>
    <row r="594" spans="1:28" ht="13.8">
      <c r="A594" s="4">
        <v>584</v>
      </c>
      <c r="B594" s="120">
        <v>0.93278463648834009</v>
      </c>
      <c r="C594" s="120">
        <v>0.87040000000000006</v>
      </c>
      <c r="D594" s="120">
        <v>0.56309870887130353</v>
      </c>
      <c r="E594" s="120">
        <v>0.16829451540195342</v>
      </c>
      <c r="F594" s="120">
        <v>0.95402822030040979</v>
      </c>
      <c r="H594" s="142">
        <v>1.4968560161483289</v>
      </c>
      <c r="I594" s="142">
        <v>1.1282839963039613</v>
      </c>
      <c r="J594" s="142">
        <v>0.15883029190543116</v>
      </c>
      <c r="K594" s="142">
        <v>-0.96092668801669656</v>
      </c>
      <c r="L594" s="142">
        <v>1.6852333482175499</v>
      </c>
      <c r="M594" s="141">
        <f t="array" ref="M594:Q594">MMULT(H594:L594,TRANSPOSE(chol))</f>
        <v>8.8197559601296723E-3</v>
      </c>
      <c r="N594" s="141">
        <v>9.9783256444984959E-3</v>
      </c>
      <c r="O594" s="141">
        <v>3.395114144258372E-3</v>
      </c>
      <c r="P594" s="141">
        <v>-1.7962349545535077E-3</v>
      </c>
      <c r="Q594" s="141">
        <v>1.3549128098212815E-2</v>
      </c>
      <c r="R594" s="6">
        <f t="shared" si="38"/>
        <v>-85300.117455588887</v>
      </c>
      <c r="S594" s="6">
        <f t="shared" si="39"/>
        <v>-83261.540156641189</v>
      </c>
      <c r="T594" s="6">
        <f t="shared" si="40"/>
        <v>83261.540156641189</v>
      </c>
      <c r="V594" s="23">
        <f t="array" aca="1" ref="V594:Z594" ca="1">MMULT(H594:L594,TRANSPOSE(racar))</f>
        <v>1.1712436897441964E-2</v>
      </c>
      <c r="W594" s="23">
        <f ca="1"/>
        <v>9.3354441897023997E-3</v>
      </c>
      <c r="X594" s="23">
        <f ca="1"/>
        <v>2.9248620367070153E-3</v>
      </c>
      <c r="Y594" s="23">
        <f ca="1"/>
        <v>-1.6903333030589599E-3</v>
      </c>
      <c r="Z594" s="23">
        <f ca="1"/>
        <v>1.2794534037720073E-2</v>
      </c>
      <c r="AA594" s="6">
        <f t="array" aca="1" ref="AA594" ca="1">SUMPRODUCT($V$9:$Z$9,V594:Z594)</f>
        <v>-65234.868191359637</v>
      </c>
      <c r="AB594" s="6">
        <f t="shared" ca="1" si="41"/>
        <v>-78597.625550525787</v>
      </c>
    </row>
    <row r="595" spans="1:28" ht="13.8">
      <c r="A595" s="4">
        <v>585</v>
      </c>
      <c r="B595" s="120">
        <v>8.0932784636488328E-2</v>
      </c>
      <c r="C595" s="120">
        <v>0.11040000000000001</v>
      </c>
      <c r="D595" s="120">
        <v>0.70595585172844644</v>
      </c>
      <c r="E595" s="120">
        <v>0.25920360631104439</v>
      </c>
      <c r="F595" s="120">
        <v>3.6868456986800184E-2</v>
      </c>
      <c r="H595" s="142">
        <v>-1.3988246606775476</v>
      </c>
      <c r="I595" s="142">
        <v>-1.2244036316515925</v>
      </c>
      <c r="J595" s="142">
        <v>0.54160841070250076</v>
      </c>
      <c r="K595" s="142">
        <v>-0.6458025866613486</v>
      </c>
      <c r="L595" s="142">
        <v>-1.7882423651081356</v>
      </c>
      <c r="M595" s="141">
        <f t="array" ref="M595:Q595">MMULT(H595:L595,TRANSPOSE(chol))</f>
        <v>-8.2421368555762424E-3</v>
      </c>
      <c r="N595" s="141">
        <v>-1.0298488763265046E-2</v>
      </c>
      <c r="O595" s="141">
        <v>1.2000121961938683E-3</v>
      </c>
      <c r="P595" s="141">
        <v>-5.8581369781594353E-3</v>
      </c>
      <c r="Q595" s="141">
        <v>-1.6397323654821681E-2</v>
      </c>
      <c r="R595" s="6">
        <f t="shared" si="38"/>
        <v>81340.139351180725</v>
      </c>
      <c r="S595" s="6">
        <f t="shared" si="39"/>
        <v>64033.735553601189</v>
      </c>
      <c r="T595" s="6">
        <f t="shared" si="40"/>
        <v>-64033.735553601189</v>
      </c>
      <c r="V595" s="23">
        <f t="array" aca="1" ref="V595:Z595" ca="1">MMULT(H595:L595,TRANSPOSE(racar))</f>
        <v>-1.1300071451591844E-2</v>
      </c>
      <c r="W595" s="23">
        <f ca="1"/>
        <v>-1.1051231538900195E-2</v>
      </c>
      <c r="X595" s="23">
        <f ca="1"/>
        <v>9.957008585568276E-4</v>
      </c>
      <c r="Y595" s="23">
        <f ca="1"/>
        <v>-6.411503000887166E-3</v>
      </c>
      <c r="Z595" s="23">
        <f ca="1"/>
        <v>-1.4807206287117753E-2</v>
      </c>
      <c r="AA595" s="6">
        <f t="array" aca="1" ref="AA595" ca="1">SUMPRODUCT($V$9:$Z$9,V595:Z595)</f>
        <v>59307.378631103114</v>
      </c>
      <c r="AB595" s="6">
        <f t="shared" ca="1" si="41"/>
        <v>52695.670110911175</v>
      </c>
    </row>
    <row r="596" spans="1:28" ht="13.8">
      <c r="A596" s="4">
        <v>586</v>
      </c>
      <c r="B596" s="120">
        <v>0.41426611796982166</v>
      </c>
      <c r="C596" s="120">
        <v>0.31040000000000006</v>
      </c>
      <c r="D596" s="120">
        <v>0.84881299458558923</v>
      </c>
      <c r="E596" s="120">
        <v>0.35011269722013522</v>
      </c>
      <c r="F596" s="120">
        <v>0.1137915339098771</v>
      </c>
      <c r="H596" s="142">
        <v>-0.21658441056819999</v>
      </c>
      <c r="I596" s="142">
        <v>-0.49471685803141924</v>
      </c>
      <c r="J596" s="142">
        <v>1.0313557771456141</v>
      </c>
      <c r="K596" s="142">
        <v>-0.38501622526518409</v>
      </c>
      <c r="L596" s="142">
        <v>-1.2066081987072603</v>
      </c>
      <c r="M596" s="141">
        <f t="array" ref="M596:Q596">MMULT(H596:L596,TRANSPOSE(chol))</f>
        <v>-1.2761559063612456E-3</v>
      </c>
      <c r="N596" s="141">
        <v>-3.3420693301063282E-3</v>
      </c>
      <c r="O596" s="141">
        <v>6.1665134710428178E-3</v>
      </c>
      <c r="P596" s="141">
        <v>-2.2394927970652194E-3</v>
      </c>
      <c r="Q596" s="141">
        <v>-7.7652082526253408E-3</v>
      </c>
      <c r="R596" s="6">
        <f t="shared" si="38"/>
        <v>58622.806464614114</v>
      </c>
      <c r="S596" s="6">
        <f t="shared" si="39"/>
        <v>32769.461854870555</v>
      </c>
      <c r="T596" s="6">
        <f t="shared" si="40"/>
        <v>-32769.461854870555</v>
      </c>
      <c r="V596" s="23">
        <f t="array" aca="1" ref="V596:Z596" ca="1">MMULT(H596:L596,TRANSPOSE(racar))</f>
        <v>-2.8141877272693299E-3</v>
      </c>
      <c r="W596" s="23">
        <f ca="1"/>
        <v>-4.4977470803634978E-3</v>
      </c>
      <c r="X596" s="23">
        <f ca="1"/>
        <v>5.5061807149276182E-3</v>
      </c>
      <c r="Y596" s="23">
        <f ca="1"/>
        <v>-3.4195024424941763E-3</v>
      </c>
      <c r="Z596" s="23">
        <f ca="1"/>
        <v>-8.1881912689982829E-3</v>
      </c>
      <c r="AA596" s="6">
        <f t="array" aca="1" ref="AA596" ca="1">SUMPRODUCT($V$9:$Z$9,V596:Z596)</f>
        <v>52797.564458476591</v>
      </c>
      <c r="AB596" s="6">
        <f t="shared" ca="1" si="41"/>
        <v>29716.102548646224</v>
      </c>
    </row>
    <row r="597" spans="1:28" ht="13.8">
      <c r="A597" s="4">
        <v>587</v>
      </c>
      <c r="B597" s="120">
        <v>0.74759945130315497</v>
      </c>
      <c r="C597" s="120">
        <v>0.51039999999999996</v>
      </c>
      <c r="D597" s="120">
        <v>0.99167013744273214</v>
      </c>
      <c r="E597" s="120">
        <v>0.44102178812922616</v>
      </c>
      <c r="F597" s="120">
        <v>0.19071461083295405</v>
      </c>
      <c r="H597" s="142">
        <v>0.6669546562006452</v>
      </c>
      <c r="I597" s="142">
        <v>2.6071887453559192E-2</v>
      </c>
      <c r="J597" s="142">
        <v>2.3941325905596713</v>
      </c>
      <c r="K597" s="142">
        <v>-0.1483791215571911</v>
      </c>
      <c r="L597" s="142">
        <v>-0.87526594048293826</v>
      </c>
      <c r="M597" s="141">
        <f t="array" ref="M597:Q597">MMULT(H597:L597,TRANSPOSE(chol))</f>
        <v>3.9298217334879397E-3</v>
      </c>
      <c r="N597" s="141">
        <v>1.7162362090102829E-3</v>
      </c>
      <c r="O597" s="141">
        <v>1.6267473038997306E-2</v>
      </c>
      <c r="P597" s="141">
        <v>1.2215151251942973E-3</v>
      </c>
      <c r="Q597" s="141">
        <v>-9.9077130663776346E-4</v>
      </c>
      <c r="R597" s="6">
        <f t="shared" si="38"/>
        <v>59315.368704694447</v>
      </c>
      <c r="S597" s="6">
        <f t="shared" si="39"/>
        <v>11073.812724738447</v>
      </c>
      <c r="T597" s="6">
        <f t="shared" si="40"/>
        <v>-11073.812724738447</v>
      </c>
      <c r="V597" s="23">
        <f t="array" aca="1" ref="V597:Z597" ca="1">MMULT(H597:L597,TRANSPOSE(racar))</f>
        <v>3.9237428980049734E-3</v>
      </c>
      <c r="W597" s="23">
        <f ca="1"/>
        <v>4.5361813301842367E-4</v>
      </c>
      <c r="X597" s="23">
        <f ca="1"/>
        <v>1.528879520873205E-2</v>
      </c>
      <c r="Y597" s="23">
        <f ca="1"/>
        <v>-7.4633116062773868E-4</v>
      </c>
      <c r="Z597" s="23">
        <f ca="1"/>
        <v>-3.2166624177480709E-3</v>
      </c>
      <c r="AA597" s="6">
        <f t="array" aca="1" ref="AA597" ca="1">SUMPRODUCT($V$9:$Z$9,V597:Z597)</f>
        <v>66679.683308905544</v>
      </c>
      <c r="AB597" s="6">
        <f t="shared" ca="1" si="41"/>
        <v>14403.784210602353</v>
      </c>
    </row>
    <row r="598" spans="1:28" ht="13.8">
      <c r="A598" s="4">
        <v>588</v>
      </c>
      <c r="B598" s="120">
        <v>0.19204389574759945</v>
      </c>
      <c r="C598" s="120">
        <v>0.71040000000000003</v>
      </c>
      <c r="D598" s="120">
        <v>1.4993752603082049E-2</v>
      </c>
      <c r="E598" s="120">
        <v>0.53193087903831704</v>
      </c>
      <c r="F598" s="120">
        <v>0.26763768775603097</v>
      </c>
      <c r="H598" s="142">
        <v>-0.87038911810040231</v>
      </c>
      <c r="I598" s="142">
        <v>0.55455364951948671</v>
      </c>
      <c r="J598" s="142">
        <v>-2.1702553747952975</v>
      </c>
      <c r="K598" s="142">
        <v>8.0124494069558669E-2</v>
      </c>
      <c r="L598" s="142">
        <v>-0.61997328480343705</v>
      </c>
      <c r="M598" s="141">
        <f t="array" ref="M598:Q598">MMULT(H598:L598,TRANSPOSE(chol))</f>
        <v>-5.1284956797323176E-3</v>
      </c>
      <c r="N598" s="141">
        <v>1.1310505896024404E-3</v>
      </c>
      <c r="O598" s="141">
        <v>-1.4911943686376224E-2</v>
      </c>
      <c r="P598" s="141">
        <v>-6.8539873371997945E-4</v>
      </c>
      <c r="Q598" s="141">
        <v>-6.7293267436038338E-3</v>
      </c>
      <c r="R598" s="6">
        <f t="shared" si="38"/>
        <v>-30797.842193484961</v>
      </c>
      <c r="S598" s="6">
        <f t="shared" si="39"/>
        <v>34138.735834376792</v>
      </c>
      <c r="T598" s="6">
        <f t="shared" si="40"/>
        <v>-34138.735834376792</v>
      </c>
      <c r="V598" s="23">
        <f t="array" aca="1" ref="V598:Z598" ca="1">MMULT(H598:L598,TRANSPOSE(racar))</f>
        <v>-6.300508954002638E-3</v>
      </c>
      <c r="W598" s="23">
        <f ca="1"/>
        <v>1.179353952414195E-3</v>
      </c>
      <c r="X598" s="23">
        <f ca="1"/>
        <v>-1.4793825308365221E-2</v>
      </c>
      <c r="Y598" s="23">
        <f ca="1"/>
        <v>-7.9480363101972927E-4</v>
      </c>
      <c r="Z598" s="23">
        <f ca="1"/>
        <v>-5.7834772999535034E-3</v>
      </c>
      <c r="AA598" s="6">
        <f t="array" aca="1" ref="AA598" ca="1">SUMPRODUCT($V$9:$Z$9,V598:Z598)</f>
        <v>-41874.349888563142</v>
      </c>
      <c r="AB598" s="6">
        <f t="shared" ca="1" si="41"/>
        <v>28399.455827742939</v>
      </c>
    </row>
    <row r="599" spans="1:28" ht="13.8">
      <c r="A599" s="4">
        <v>589</v>
      </c>
      <c r="B599" s="120">
        <v>0.52537722908093276</v>
      </c>
      <c r="C599" s="120">
        <v>0.91039999999999999</v>
      </c>
      <c r="D599" s="120">
        <v>0.15785089546022488</v>
      </c>
      <c r="E599" s="120">
        <v>0.62283996994740787</v>
      </c>
      <c r="F599" s="120">
        <v>0.3445607646791079</v>
      </c>
      <c r="H599" s="142">
        <v>6.3654240201729564E-2</v>
      </c>
      <c r="I599" s="142">
        <v>1.3432223089181325</v>
      </c>
      <c r="J599" s="142">
        <v>-1.0033297410515125</v>
      </c>
      <c r="K599" s="142">
        <v>0.31294814342900762</v>
      </c>
      <c r="L599" s="142">
        <v>-0.40004750283789192</v>
      </c>
      <c r="M599" s="141">
        <f t="array" ref="M599:Q599">MMULT(H599:L599,TRANSPOSE(chol))</f>
        <v>3.7506270366026808E-4</v>
      </c>
      <c r="N599" s="141">
        <v>7.8421517064928142E-3</v>
      </c>
      <c r="O599" s="141">
        <v>-5.9121902699550821E-3</v>
      </c>
      <c r="P599" s="141">
        <v>3.0947229151177006E-3</v>
      </c>
      <c r="Q599" s="141">
        <v>-1.6966272061272152E-4</v>
      </c>
      <c r="R599" s="6">
        <f t="shared" si="38"/>
        <v>-37109.485735410817</v>
      </c>
      <c r="S599" s="6">
        <f t="shared" si="39"/>
        <v>15092.010078741196</v>
      </c>
      <c r="T599" s="6">
        <f t="shared" si="40"/>
        <v>-15092.010078741196</v>
      </c>
      <c r="V599" s="23">
        <f t="array" aca="1" ref="V599:Z599" ca="1">MMULT(H599:L599,TRANSPOSE(racar))</f>
        <v>7.4815320060551364E-4</v>
      </c>
      <c r="W599" s="23">
        <f ca="1"/>
        <v>7.5979741477228638E-3</v>
      </c>
      <c r="X599" s="23">
        <f ca="1"/>
        <v>-6.2552713190799714E-3</v>
      </c>
      <c r="Y599" s="23">
        <f ca="1"/>
        <v>1.8902729669169145E-3</v>
      </c>
      <c r="Z599" s="23">
        <f ca="1"/>
        <v>-1.2932902766745915E-3</v>
      </c>
      <c r="AA599" s="6">
        <f t="array" aca="1" ref="AA599" ca="1">SUMPRODUCT($V$9:$Z$9,V599:Z599)</f>
        <v>-34265.261395589514</v>
      </c>
      <c r="AB599" s="6">
        <f t="shared" ca="1" si="41"/>
        <v>15807.686397251511</v>
      </c>
    </row>
    <row r="600" spans="1:28" ht="13.8">
      <c r="A600" s="4">
        <v>590</v>
      </c>
      <c r="B600" s="120">
        <v>0.85871056241426602</v>
      </c>
      <c r="C600" s="120">
        <v>0.15039999999999998</v>
      </c>
      <c r="D600" s="120">
        <v>0.30070803831736775</v>
      </c>
      <c r="E600" s="120">
        <v>0.71374906085649881</v>
      </c>
      <c r="F600" s="120">
        <v>0.42148384160218483</v>
      </c>
      <c r="H600" s="142">
        <v>1.0745441342336282</v>
      </c>
      <c r="I600" s="142">
        <v>-1.0347193429110788</v>
      </c>
      <c r="J600" s="142">
        <v>-0.52236520625008231</v>
      </c>
      <c r="K600" s="142">
        <v>0.56437069508545612</v>
      </c>
      <c r="L600" s="142">
        <v>-0.19809890287360396</v>
      </c>
      <c r="M600" s="141">
        <f t="array" ref="M600:Q600">MMULT(H600:L600,TRANSPOSE(chol))</f>
        <v>6.3314152664569233E-3</v>
      </c>
      <c r="N600" s="141">
        <v>-3.4013132446463978E-3</v>
      </c>
      <c r="O600" s="141">
        <v>-2.2542040592314501E-3</v>
      </c>
      <c r="P600" s="141">
        <v>1.7181438068237188E-3</v>
      </c>
      <c r="Q600" s="141">
        <v>1.1154329197036442E-3</v>
      </c>
      <c r="R600" s="6">
        <f t="shared" si="38"/>
        <v>42572.364583438102</v>
      </c>
      <c r="S600" s="6">
        <f t="shared" si="39"/>
        <v>1678.8510737425149</v>
      </c>
      <c r="T600" s="6">
        <f t="shared" si="40"/>
        <v>-1678.8510737425149</v>
      </c>
      <c r="V600" s="23">
        <f t="array" aca="1" ref="V600:Z600" ca="1">MMULT(H600:L600,TRANSPOSE(racar))</f>
        <v>4.5061295951398586E-3</v>
      </c>
      <c r="W600" s="23">
        <f ca="1"/>
        <v>-4.9095700400143792E-3</v>
      </c>
      <c r="X600" s="23">
        <f ca="1"/>
        <v>-3.0096762111036517E-3</v>
      </c>
      <c r="Y600" s="23">
        <f ca="1"/>
        <v>1.7899136905646527E-3</v>
      </c>
      <c r="Z600" s="23">
        <f ca="1"/>
        <v>-6.5158484702128121E-4</v>
      </c>
      <c r="AA600" s="6">
        <f t="array" aca="1" ref="AA600" ca="1">SUMPRODUCT($V$9:$Z$9,V600:Z600)</f>
        <v>50159.302253067217</v>
      </c>
      <c r="AB600" s="6">
        <f t="shared" ca="1" si="41"/>
        <v>11794.396382212934</v>
      </c>
    </row>
    <row r="601" spans="1:28" ht="13.8">
      <c r="A601" s="4">
        <v>591</v>
      </c>
      <c r="B601" s="120">
        <v>0.30315500685871055</v>
      </c>
      <c r="C601" s="120">
        <v>0.35040000000000004</v>
      </c>
      <c r="D601" s="120">
        <v>0.4435651811745106</v>
      </c>
      <c r="E601" s="120">
        <v>0.80465815176558975</v>
      </c>
      <c r="F601" s="120">
        <v>0.49840691852526176</v>
      </c>
      <c r="H601" s="142">
        <v>-0.51534778370202139</v>
      </c>
      <c r="I601" s="142">
        <v>-0.38424077431003323</v>
      </c>
      <c r="J601" s="142">
        <v>-0.14193624805056421</v>
      </c>
      <c r="K601" s="142">
        <v>0.85837813610207037</v>
      </c>
      <c r="L601" s="142">
        <v>-3.9932736812909051E-3</v>
      </c>
      <c r="M601" s="141">
        <f t="array" ref="M601:Q601">MMULT(H601:L601,TRANSPOSE(chol))</f>
        <v>-3.0365256496354396E-3</v>
      </c>
      <c r="N601" s="141">
        <v>-3.4112808784217282E-3</v>
      </c>
      <c r="O601" s="141">
        <v>-1.7275057345178483E-3</v>
      </c>
      <c r="P601" s="141">
        <v>3.1978920343566771E-3</v>
      </c>
      <c r="Q601" s="141">
        <v>-6.2775772783458237E-4</v>
      </c>
      <c r="R601" s="6">
        <f t="shared" si="38"/>
        <v>17344.020822730581</v>
      </c>
      <c r="S601" s="6">
        <f t="shared" si="39"/>
        <v>18101.149338704225</v>
      </c>
      <c r="T601" s="6">
        <f t="shared" si="40"/>
        <v>-18101.149338704225</v>
      </c>
      <c r="V601" s="23">
        <f t="array" aca="1" ref="V601:Z601" ca="1">MMULT(H601:L601,TRANSPOSE(racar))</f>
        <v>-3.228092884440161E-3</v>
      </c>
      <c r="W601" s="23">
        <f ca="1"/>
        <v>-2.1564192638520428E-3</v>
      </c>
      <c r="X601" s="23">
        <f ca="1"/>
        <v>-1.001188871375306E-3</v>
      </c>
      <c r="Y601" s="23">
        <f ca="1"/>
        <v>3.9011644372987605E-3</v>
      </c>
      <c r="Z601" s="23">
        <f ca="1"/>
        <v>-2.1802448222240641E-4</v>
      </c>
      <c r="AA601" s="6">
        <f t="array" aca="1" ref="AA601" ca="1">SUMPRODUCT($V$9:$Z$9,V601:Z601)</f>
        <v>12785.388254313975</v>
      </c>
      <c r="AB601" s="6">
        <f t="shared" ca="1" si="41"/>
        <v>19047.763498703927</v>
      </c>
    </row>
    <row r="602" spans="1:28" ht="13.8">
      <c r="A602" s="4">
        <v>592</v>
      </c>
      <c r="B602" s="120">
        <v>0.63648834019204392</v>
      </c>
      <c r="C602" s="120">
        <v>0.5504</v>
      </c>
      <c r="D602" s="120">
        <v>0.58642232403165351</v>
      </c>
      <c r="E602" s="120">
        <v>0.89556724267468069</v>
      </c>
      <c r="F602" s="120">
        <v>0.57532999544833874</v>
      </c>
      <c r="H602" s="142">
        <v>0.3490879008667862</v>
      </c>
      <c r="I602" s="142">
        <v>0.12667201016581167</v>
      </c>
      <c r="J602" s="142">
        <v>0.21835137063834403</v>
      </c>
      <c r="K602" s="142">
        <v>1.2566910930027013</v>
      </c>
      <c r="L602" s="142">
        <v>0.18996059470809704</v>
      </c>
      <c r="M602" s="141">
        <f t="array" ref="M602:Q602">MMULT(H602:L602,TRANSPOSE(chol))</f>
        <v>2.0568912848421203E-3</v>
      </c>
      <c r="N602" s="141">
        <v>1.5455843430214177E-3</v>
      </c>
      <c r="O602" s="141">
        <v>1.9105460068835072E-3</v>
      </c>
      <c r="P602" s="141">
        <v>6.8429258182794465E-3</v>
      </c>
      <c r="Q602" s="141">
        <v>4.7923876879462568E-3</v>
      </c>
      <c r="R602" s="6">
        <f t="shared" si="38"/>
        <v>10913.580957248916</v>
      </c>
      <c r="S602" s="6">
        <f t="shared" si="39"/>
        <v>4748.345175442475</v>
      </c>
      <c r="T602" s="6">
        <f t="shared" si="40"/>
        <v>-4748.345175442475</v>
      </c>
      <c r="V602" s="23">
        <f t="array" aca="1" ref="V602:Z602" ca="1">MMULT(H602:L602,TRANSPOSE(racar))</f>
        <v>2.6890984762296191E-3</v>
      </c>
      <c r="W602" s="23">
        <f ca="1"/>
        <v>2.4247227125339895E-3</v>
      </c>
      <c r="X602" s="23">
        <f ca="1"/>
        <v>2.2286063372314213E-3</v>
      </c>
      <c r="Y602" s="23">
        <f ca="1"/>
        <v>6.8615417838420213E-3</v>
      </c>
      <c r="Z602" s="23">
        <f ca="1"/>
        <v>3.3791088830230774E-3</v>
      </c>
      <c r="AA602" s="6">
        <f t="array" aca="1" ref="AA602" ca="1">SUMPRODUCT($V$9:$Z$9,V602:Z602)</f>
        <v>18028.114019021988</v>
      </c>
      <c r="AB602" s="6">
        <f t="shared" ca="1" si="41"/>
        <v>12661.490280443126</v>
      </c>
    </row>
    <row r="603" spans="1:28" ht="13.8">
      <c r="A603" s="4">
        <v>593</v>
      </c>
      <c r="B603" s="120">
        <v>0.96982167352537718</v>
      </c>
      <c r="C603" s="120">
        <v>0.75040000000000007</v>
      </c>
      <c r="D603" s="120">
        <v>0.7292794668887963</v>
      </c>
      <c r="E603" s="120">
        <v>0.98647633358377163</v>
      </c>
      <c r="F603" s="120">
        <v>0.65225307237141561</v>
      </c>
      <c r="H603" s="142">
        <v>1.8781792121050997</v>
      </c>
      <c r="I603" s="142">
        <v>0.67574903120863872</v>
      </c>
      <c r="J603" s="142">
        <v>0.61063527211252788</v>
      </c>
      <c r="K603" s="142">
        <v>2.2108340232366683</v>
      </c>
      <c r="L603" s="142">
        <v>0.39141046893588716</v>
      </c>
      <c r="M603" s="141">
        <f t="array" ref="M603:Q603">MMULT(H603:L603,TRANSPOSE(chol))</f>
        <v>1.1066583640275867E-2</v>
      </c>
      <c r="N603" s="141">
        <v>8.2825371181359572E-3</v>
      </c>
      <c r="O603" s="141">
        <v>6.656542786046625E-3</v>
      </c>
      <c r="P603" s="141">
        <v>1.3838556714247888E-2</v>
      </c>
      <c r="Q603" s="141">
        <v>1.3333769135278953E-2</v>
      </c>
      <c r="R603" s="6">
        <f t="shared" si="38"/>
        <v>14099.872938441724</v>
      </c>
      <c r="S603" s="6">
        <f t="shared" si="39"/>
        <v>-10570.29599999958</v>
      </c>
      <c r="T603" s="6">
        <f t="shared" si="40"/>
        <v>10570.29599999958</v>
      </c>
      <c r="V603" s="23">
        <f t="array" aca="1" ref="V603:Z603" ca="1">MMULT(H603:L603,TRANSPOSE(racar))</f>
        <v>1.2508345279667115E-2</v>
      </c>
      <c r="W603" s="23">
        <f ca="1"/>
        <v>8.4076453227061917E-3</v>
      </c>
      <c r="X603" s="23">
        <f ca="1"/>
        <v>6.2508642380541424E-3</v>
      </c>
      <c r="Y603" s="23">
        <f ca="1"/>
        <v>1.282213772301424E-2</v>
      </c>
      <c r="Z603" s="23">
        <f ca="1"/>
        <v>8.5936284124702444E-3</v>
      </c>
      <c r="AA603" s="6">
        <f t="array" aca="1" ref="AA603" ca="1">SUMPRODUCT($V$9:$Z$9,V603:Z603)</f>
        <v>40713.632978687616</v>
      </c>
      <c r="AB603" s="6">
        <f t="shared" ca="1" si="41"/>
        <v>11036.766119262647</v>
      </c>
    </row>
    <row r="604" spans="1:28" ht="13.8">
      <c r="A604" s="4">
        <v>594</v>
      </c>
      <c r="B604" s="120">
        <v>1.9204389574759943E-2</v>
      </c>
      <c r="C604" s="120">
        <v>0.95040000000000002</v>
      </c>
      <c r="D604" s="120">
        <v>0.87213660974593921</v>
      </c>
      <c r="E604" s="120">
        <v>8.5649887302779865E-2</v>
      </c>
      <c r="F604" s="120">
        <v>0.72917614929449248</v>
      </c>
      <c r="H604" s="142">
        <v>-2.0704654404536611</v>
      </c>
      <c r="I604" s="142">
        <v>1.6487444482130564</v>
      </c>
      <c r="J604" s="142">
        <v>1.1365492151091396</v>
      </c>
      <c r="K604" s="142">
        <v>-1.36803930106445</v>
      </c>
      <c r="L604" s="142">
        <v>0.61032324543705441</v>
      </c>
      <c r="M604" s="141">
        <f t="array" ref="M604:Q604">MMULT(H604:L604,TRANSPOSE(chol))</f>
        <v>-1.2199570106731051E-2</v>
      </c>
      <c r="N604" s="141">
        <v>4.5780340176879413E-3</v>
      </c>
      <c r="O604" s="141">
        <v>5.0645462767457631E-3</v>
      </c>
      <c r="P604" s="141">
        <v>-5.1640923942059651E-3</v>
      </c>
      <c r="Q604" s="141">
        <v>-1.8622407105926258E-3</v>
      </c>
      <c r="R604" s="6">
        <f t="shared" si="38"/>
        <v>-80349.539125768177</v>
      </c>
      <c r="S604" s="6">
        <f t="shared" si="39"/>
        <v>-13300.786207824327</v>
      </c>
      <c r="T604" s="6">
        <f t="shared" si="40"/>
        <v>13300.786207824327</v>
      </c>
      <c r="V604" s="23">
        <f t="array" aca="1" ref="V604:Z604" ca="1">MMULT(H604:L604,TRANSPOSE(racar))</f>
        <v>-8.7246853877547322E-3</v>
      </c>
      <c r="W604" s="23">
        <f ca="1"/>
        <v>7.459878111294985E-3</v>
      </c>
      <c r="X604" s="23">
        <f ca="1"/>
        <v>6.5955898209666738E-3</v>
      </c>
      <c r="Y604" s="23">
        <f ca="1"/>
        <v>-4.8521812663716492E-3</v>
      </c>
      <c r="Z604" s="23">
        <f ca="1"/>
        <v>2.0885097827052731E-3</v>
      </c>
      <c r="AA604" s="6">
        <f t="array" aca="1" ref="AA604" ca="1">SUMPRODUCT($V$9:$Z$9,V604:Z604)</f>
        <v>-95823.335628112618</v>
      </c>
      <c r="AB604" s="6">
        <f t="shared" ca="1" si="41"/>
        <v>-33757.229213887498</v>
      </c>
    </row>
    <row r="605" spans="1:28" ht="13.8">
      <c r="A605" s="4">
        <v>595</v>
      </c>
      <c r="B605" s="120">
        <v>0.35253772290809327</v>
      </c>
      <c r="C605" s="120">
        <v>0.19039999999999999</v>
      </c>
      <c r="D605" s="120">
        <v>3.5401915868388173E-2</v>
      </c>
      <c r="E605" s="120">
        <v>0.17655897821187078</v>
      </c>
      <c r="F605" s="120">
        <v>0.80609922621756946</v>
      </c>
      <c r="H605" s="142">
        <v>-0.37847811859422881</v>
      </c>
      <c r="I605" s="142">
        <v>-0.87642321947764179</v>
      </c>
      <c r="J605" s="142">
        <v>-1.8067335641020967</v>
      </c>
      <c r="K605" s="142">
        <v>-0.92855846321029323</v>
      </c>
      <c r="L605" s="142">
        <v>0.86361113067497808</v>
      </c>
      <c r="M605" s="141">
        <f t="array" ref="M605:Q605">MMULT(H605:L605,TRANSPOSE(chol))</f>
        <v>-2.2300639515346224E-3</v>
      </c>
      <c r="N605" s="141">
        <v>-5.908441371992419E-3</v>
      </c>
      <c r="O605" s="141">
        <v>-1.2391035564994756E-2</v>
      </c>
      <c r="P605" s="141">
        <v>-7.3295318714893176E-3</v>
      </c>
      <c r="Q605" s="141">
        <v>-1.0615809013952452E-3</v>
      </c>
      <c r="R605" s="6">
        <f t="shared" si="38"/>
        <v>-37546.558768411276</v>
      </c>
      <c r="S605" s="6">
        <f t="shared" si="39"/>
        <v>-27638.185472818121</v>
      </c>
      <c r="T605" s="6">
        <f t="shared" si="40"/>
        <v>27638.185472818121</v>
      </c>
      <c r="V605" s="23">
        <f t="array" aca="1" ref="V605:Z605" ca="1">MMULT(H605:L605,TRANSPOSE(racar))</f>
        <v>-3.0806898721257459E-3</v>
      </c>
      <c r="W605" s="23">
        <f ca="1"/>
        <v>-5.9446170980133788E-3</v>
      </c>
      <c r="X605" s="23">
        <f ca="1"/>
        <v>-1.1952590520839846E-2</v>
      </c>
      <c r="Y605" s="23">
        <f ca="1"/>
        <v>-5.1859028195703353E-3</v>
      </c>
      <c r="Z605" s="23">
        <f ca="1"/>
        <v>1.752667833455031E-3</v>
      </c>
      <c r="AA605" s="6">
        <f t="array" aca="1" ref="AA605" ca="1">SUMPRODUCT($V$9:$Z$9,V605:Z605)</f>
        <v>-45999.93057053868</v>
      </c>
      <c r="AB605" s="6">
        <f t="shared" ca="1" si="41"/>
        <v>-33423.152464274695</v>
      </c>
    </row>
    <row r="606" spans="1:28" ht="13.8">
      <c r="A606" s="4">
        <v>596</v>
      </c>
      <c r="B606" s="120">
        <v>0.68587105624142652</v>
      </c>
      <c r="C606" s="120">
        <v>0.39040000000000002</v>
      </c>
      <c r="D606" s="120">
        <v>0.17825905872553099</v>
      </c>
      <c r="E606" s="120">
        <v>0.26746806912096172</v>
      </c>
      <c r="F606" s="120">
        <v>0.88302230314064645</v>
      </c>
      <c r="H606" s="142">
        <v>0.48418034100598673</v>
      </c>
      <c r="I606" s="142">
        <v>-0.27827664881735398</v>
      </c>
      <c r="J606" s="142">
        <v>-0.92202005002018872</v>
      </c>
      <c r="K606" s="142">
        <v>-0.62048862865652477</v>
      </c>
      <c r="L606" s="142">
        <v>1.1902315556564762</v>
      </c>
      <c r="M606" s="141">
        <f t="array" ref="M606:Q606">MMULT(H606:L606,TRANSPOSE(chol))</f>
        <v>2.8528812406109234E-3</v>
      </c>
      <c r="N606" s="141">
        <v>-4.5616555111986797E-4</v>
      </c>
      <c r="O606" s="141">
        <v>-5.3608375511343207E-3</v>
      </c>
      <c r="P606" s="141">
        <v>-3.6908520662305671E-3</v>
      </c>
      <c r="Q606" s="141">
        <v>5.476096282237942E-3</v>
      </c>
      <c r="R606" s="6">
        <f t="shared" si="38"/>
        <v>-44640.114794864625</v>
      </c>
      <c r="S606" s="6">
        <f t="shared" si="39"/>
        <v>-47209.946244998377</v>
      </c>
      <c r="T606" s="6">
        <f t="shared" si="40"/>
        <v>47209.946244998377</v>
      </c>
      <c r="V606" s="23">
        <f t="array" aca="1" ref="V606:Z606" ca="1">MMULT(H606:L606,TRANSPOSE(racar))</f>
        <v>3.3643083346394089E-3</v>
      </c>
      <c r="W606" s="23">
        <f ca="1"/>
        <v>-6.3388881992549728E-4</v>
      </c>
      <c r="X606" s="23">
        <f ca="1"/>
        <v>-5.2407528133349797E-3</v>
      </c>
      <c r="Y606" s="23">
        <f ca="1"/>
        <v>-2.2688245745705327E-3</v>
      </c>
      <c r="Z606" s="23">
        <f ca="1"/>
        <v>6.5184697043918936E-3</v>
      </c>
      <c r="AA606" s="6">
        <f t="array" aca="1" ref="AA606" ca="1">SUMPRODUCT($V$9:$Z$9,V606:Z606)</f>
        <v>-40376.5949950781</v>
      </c>
      <c r="AB606" s="6">
        <f t="shared" ca="1" si="41"/>
        <v>-46480.574907640286</v>
      </c>
    </row>
    <row r="607" spans="1:28" ht="13.8">
      <c r="A607" s="4">
        <v>597</v>
      </c>
      <c r="B607" s="120">
        <v>0.13031550068587106</v>
      </c>
      <c r="C607" s="120">
        <v>0.59040000000000004</v>
      </c>
      <c r="D607" s="120">
        <v>0.3211162015826739</v>
      </c>
      <c r="E607" s="120">
        <v>0.3583771600300526</v>
      </c>
      <c r="F607" s="120">
        <v>0.95994538006372332</v>
      </c>
      <c r="H607" s="142">
        <v>-1.1249009688861524</v>
      </c>
      <c r="I607" s="142">
        <v>0.22857404451261612</v>
      </c>
      <c r="J607" s="142">
        <v>-0.46457979657992277</v>
      </c>
      <c r="K607" s="142">
        <v>-0.36279996227713518</v>
      </c>
      <c r="L607" s="142">
        <v>1.7500525878222823</v>
      </c>
      <c r="M607" s="141">
        <f t="array" ref="M607:Q607">MMULT(H607:L607,TRANSPOSE(chol))</f>
        <v>-6.6281271664449413E-3</v>
      </c>
      <c r="N607" s="141">
        <v>-1.3337698166688372E-3</v>
      </c>
      <c r="O607" s="141">
        <v>-4.4128358697721453E-3</v>
      </c>
      <c r="P607" s="141">
        <v>-2.5835075635825843E-3</v>
      </c>
      <c r="Q607" s="141">
        <v>5.4278038031537806E-3</v>
      </c>
      <c r="R607" s="6">
        <f t="shared" si="38"/>
        <v>-76069.178734012297</v>
      </c>
      <c r="S607" s="6">
        <f t="shared" si="39"/>
        <v>-41878.537823245679</v>
      </c>
      <c r="T607" s="6">
        <f t="shared" si="40"/>
        <v>41878.537823245679</v>
      </c>
      <c r="V607" s="23">
        <f t="array" aca="1" ref="V607:Z607" ca="1">MMULT(H607:L607,TRANSPOSE(racar))</f>
        <v>-4.1145927320742192E-3</v>
      </c>
      <c r="W607" s="23">
        <f ca="1"/>
        <v>1.6304683610893452E-3</v>
      </c>
      <c r="X607" s="23">
        <f ca="1"/>
        <v>-2.5556655533148735E-3</v>
      </c>
      <c r="Y607" s="23">
        <f ca="1"/>
        <v>-1.6064465955554618E-5</v>
      </c>
      <c r="Z607" s="23">
        <f ca="1"/>
        <v>9.0870732814169568E-3</v>
      </c>
      <c r="AA607" s="6">
        <f t="array" aca="1" ref="AA607" ca="1">SUMPRODUCT($V$9:$Z$9,V607:Z607)</f>
        <v>-83660.191555562458</v>
      </c>
      <c r="AB607" s="6">
        <f t="shared" ca="1" si="41"/>
        <v>-50405.877545363524</v>
      </c>
    </row>
    <row r="608" spans="1:28" ht="13.8">
      <c r="A608" s="4">
        <v>598</v>
      </c>
      <c r="B608" s="120">
        <v>0.46364883401920437</v>
      </c>
      <c r="C608" s="120">
        <v>0.7904000000000001</v>
      </c>
      <c r="D608" s="120">
        <v>0.46397334443981675</v>
      </c>
      <c r="E608" s="120">
        <v>0.44928625093914354</v>
      </c>
      <c r="F608" s="120">
        <v>4.2785616750113796E-2</v>
      </c>
      <c r="H608" s="142">
        <v>-9.1245316136421784E-2</v>
      </c>
      <c r="I608" s="142">
        <v>0.80780994363498992</v>
      </c>
      <c r="J608" s="142">
        <v>-9.0428526252015307E-2</v>
      </c>
      <c r="K608" s="142">
        <v>-0.12746483733178232</v>
      </c>
      <c r="L608" s="142">
        <v>-1.7192369595999661</v>
      </c>
      <c r="M608" s="141">
        <f t="array" ref="M608:Q608">MMULT(H608:L608,TRANSPOSE(chol))</f>
        <v>-5.3763448998849829E-4</v>
      </c>
      <c r="N608" s="141">
        <v>4.4119406392986336E-3</v>
      </c>
      <c r="O608" s="141">
        <v>-4.3672141198705021E-4</v>
      </c>
      <c r="P608" s="141">
        <v>4.9398084606790474E-4</v>
      </c>
      <c r="Q608" s="141">
        <v>-8.6284555697202399E-3</v>
      </c>
      <c r="R608" s="6">
        <f t="shared" si="38"/>
        <v>24163.391325808821</v>
      </c>
      <c r="S608" s="6">
        <f t="shared" si="39"/>
        <v>50051.165258534653</v>
      </c>
      <c r="T608" s="6">
        <f t="shared" si="40"/>
        <v>-50051.165258534653</v>
      </c>
      <c r="V608" s="23">
        <f t="array" aca="1" ref="V608:Z608" ca="1">MMULT(H608:L608,TRANSPOSE(racar))</f>
        <v>-1.9845589163085238E-3</v>
      </c>
      <c r="W608" s="23">
        <f ca="1"/>
        <v>2.723417124954333E-3</v>
      </c>
      <c r="X608" s="23">
        <f ca="1"/>
        <v>-1.5895661781585337E-3</v>
      </c>
      <c r="Y608" s="23">
        <f ca="1"/>
        <v>-2.0065049057428567E-3</v>
      </c>
      <c r="Z608" s="23">
        <f ca="1"/>
        <v>-1.0295981230799164E-2</v>
      </c>
      <c r="AA608" s="6">
        <f t="array" aca="1" ref="AA608" ca="1">SUMPRODUCT($V$9:$Z$9,V608:Z608)</f>
        <v>21134.906162300947</v>
      </c>
      <c r="AB608" s="6">
        <f t="shared" ca="1" si="41"/>
        <v>47852.627921066123</v>
      </c>
    </row>
    <row r="609" spans="1:28" ht="13.8">
      <c r="A609" s="4">
        <v>599</v>
      </c>
      <c r="B609" s="120">
        <v>0.79698216735253768</v>
      </c>
      <c r="C609" s="120">
        <v>0.99040000000000006</v>
      </c>
      <c r="D609" s="120">
        <v>0.60683048729695965</v>
      </c>
      <c r="E609" s="120">
        <v>0.54019534184823437</v>
      </c>
      <c r="F609" s="120">
        <v>0.11970869367319072</v>
      </c>
      <c r="H609" s="142">
        <v>0.83089019126515185</v>
      </c>
      <c r="I609" s="142">
        <v>2.3416249101327398</v>
      </c>
      <c r="J609" s="142">
        <v>0.27106761950753216</v>
      </c>
      <c r="K609" s="142">
        <v>0.10092585786175153</v>
      </c>
      <c r="L609" s="142">
        <v>-1.1764442767230703</v>
      </c>
      <c r="M609" s="141">
        <f t="array" ref="M609:Q609">MMULT(H609:L609,TRANSPOSE(chol))</f>
        <v>4.8957606059405545E-3</v>
      </c>
      <c r="N609" s="141">
        <v>1.5362502179553629E-2</v>
      </c>
      <c r="O609" s="141">
        <v>3.6229798862971859E-3</v>
      </c>
      <c r="P609" s="141">
        <v>4.9226034437595831E-3</v>
      </c>
      <c r="Q609" s="141">
        <v>9.5887033053240062E-5</v>
      </c>
      <c r="R609" s="6">
        <f t="shared" si="38"/>
        <v>-24817.074040903048</v>
      </c>
      <c r="S609" s="6">
        <f t="shared" si="39"/>
        <v>21980.110734068738</v>
      </c>
      <c r="T609" s="6">
        <f t="shared" si="40"/>
        <v>-21980.110734068738</v>
      </c>
      <c r="V609" s="23">
        <f t="array" aca="1" ref="V609:Z609" ca="1">MMULT(H609:L609,TRANSPOSE(racar))</f>
        <v>5.7567145314661571E-3</v>
      </c>
      <c r="W609" s="23">
        <f ca="1"/>
        <v>1.3677071246565062E-2</v>
      </c>
      <c r="X609" s="23">
        <f ca="1"/>
        <v>2.130268794798453E-3</v>
      </c>
      <c r="Y609" s="23">
        <f ca="1"/>
        <v>1.3483889505610299E-3</v>
      </c>
      <c r="Z609" s="23">
        <f ca="1"/>
        <v>-3.5183278156756602E-3</v>
      </c>
      <c r="AA609" s="6">
        <f t="array" aca="1" ref="AA609" ca="1">SUMPRODUCT($V$9:$Z$9,V609:Z609)</f>
        <v>-12218.184478809675</v>
      </c>
      <c r="AB609" s="6">
        <f t="shared" ca="1" si="41"/>
        <v>25653.900135478678</v>
      </c>
    </row>
    <row r="610" spans="1:28" ht="13.8">
      <c r="A610" s="4">
        <v>600</v>
      </c>
      <c r="B610" s="120">
        <v>0.24142661179698216</v>
      </c>
      <c r="C610" s="120">
        <v>3.8400000000000004E-2</v>
      </c>
      <c r="D610" s="120">
        <v>0.74968763015410245</v>
      </c>
      <c r="E610" s="120">
        <v>0.6311044327573252</v>
      </c>
      <c r="F610" s="120">
        <v>0.19663177059626766</v>
      </c>
      <c r="H610" s="142">
        <v>-0.7017209206038777</v>
      </c>
      <c r="I610" s="142">
        <v>-1.7695628028354453</v>
      </c>
      <c r="J610" s="142">
        <v>0.6735070900002943</v>
      </c>
      <c r="K610" s="142">
        <v>0.33477988601908704</v>
      </c>
      <c r="L610" s="142">
        <v>-0.85371388077564181</v>
      </c>
      <c r="M610" s="141">
        <f t="array" ref="M610:Q610">MMULT(H610:L610,TRANSPOSE(chol))</f>
        <v>-4.1346710739548114E-3</v>
      </c>
      <c r="N610" s="141">
        <v>-1.1782848807605795E-2</v>
      </c>
      <c r="O610" s="141">
        <v>2.8006250232541505E-3</v>
      </c>
      <c r="P610" s="141">
        <v>-1.2143019602150287E-3</v>
      </c>
      <c r="Q610" s="141">
        <v>-8.1865195820498247E-3</v>
      </c>
      <c r="R610" s="6">
        <f t="shared" si="38"/>
        <v>87293.065655637532</v>
      </c>
      <c r="S610" s="6">
        <f t="shared" si="39"/>
        <v>39791.294087720758</v>
      </c>
      <c r="T610" s="6">
        <f t="shared" si="40"/>
        <v>-39791.294087720758</v>
      </c>
      <c r="V610" s="23">
        <f t="array" aca="1" ref="V610:Z610" ca="1">MMULT(H610:L610,TRANSPOSE(racar))</f>
        <v>-6.4849266470557183E-3</v>
      </c>
      <c r="W610" s="23">
        <f ca="1"/>
        <v>-1.1704234877148095E-2</v>
      </c>
      <c r="X610" s="23">
        <f ca="1"/>
        <v>3.0571209617308772E-3</v>
      </c>
      <c r="Y610" s="23">
        <f ca="1"/>
        <v>-6.2417780563462158E-4</v>
      </c>
      <c r="Z610" s="23">
        <f ca="1"/>
        <v>-7.3758405851766171E-3</v>
      </c>
      <c r="AA610" s="6">
        <f t="array" aca="1" ref="AA610" ca="1">SUMPRODUCT($V$9:$Z$9,V610:Z610)</f>
        <v>74938.162178822822</v>
      </c>
      <c r="AB610" s="6">
        <f t="shared" ca="1" si="41"/>
        <v>37999.678282870416</v>
      </c>
    </row>
    <row r="611" spans="1:28" ht="13.8">
      <c r="A611" s="4">
        <v>601</v>
      </c>
      <c r="B611" s="120">
        <v>0.57475994513031559</v>
      </c>
      <c r="C611" s="120">
        <v>0.2384</v>
      </c>
      <c r="D611" s="120">
        <v>0.89254477301124535</v>
      </c>
      <c r="E611" s="120">
        <v>0.72201352366641625</v>
      </c>
      <c r="F611" s="120">
        <v>0.27355484751934456</v>
      </c>
      <c r="H611" s="142">
        <v>0.18850587595938587</v>
      </c>
      <c r="I611" s="142">
        <v>-0.71145875631351174</v>
      </c>
      <c r="J611" s="142">
        <v>1.2401755926165503</v>
      </c>
      <c r="K611" s="142">
        <v>0.58883352718246962</v>
      </c>
      <c r="L611" s="142">
        <v>-0.60209681419522953</v>
      </c>
      <c r="M611" s="141">
        <f t="array" ref="M611:Q611">MMULT(H611:L611,TRANSPOSE(chol))</f>
        <v>1.1107119222397591E-3</v>
      </c>
      <c r="N611" s="141">
        <v>-3.6316385110235685E-3</v>
      </c>
      <c r="O611" s="141">
        <v>7.9778624183553613E-3</v>
      </c>
      <c r="P611" s="141">
        <v>2.7017348308247986E-3</v>
      </c>
      <c r="Q611" s="141">
        <v>-1.6369622770320083E-3</v>
      </c>
      <c r="R611" s="6">
        <f t="shared" si="38"/>
        <v>64024.429651213315</v>
      </c>
      <c r="S611" s="6">
        <f t="shared" si="39"/>
        <v>21422.092659802576</v>
      </c>
      <c r="T611" s="6">
        <f t="shared" si="40"/>
        <v>-21422.092659802576</v>
      </c>
      <c r="V611" s="23">
        <f t="array" aca="1" ref="V611:Z611" ca="1">MMULT(H611:L611,TRANSPOSE(racar))</f>
        <v>3.1478445823971215E-4</v>
      </c>
      <c r="W611" s="23">
        <f ca="1"/>
        <v>-3.845440282716718E-3</v>
      </c>
      <c r="X611" s="23">
        <f ca="1"/>
        <v>7.7777387333918847E-3</v>
      </c>
      <c r="Y611" s="23">
        <f ca="1"/>
        <v>2.201553091657653E-3</v>
      </c>
      <c r="Z611" s="23">
        <f ca="1"/>
        <v>-2.8231690337052534E-3</v>
      </c>
      <c r="AA611" s="6">
        <f t="array" aca="1" ref="AA611" ca="1">SUMPRODUCT($V$9:$Z$9,V611:Z611)</f>
        <v>65262.785119945976</v>
      </c>
      <c r="AB611" s="6">
        <f t="shared" ca="1" si="41"/>
        <v>25705.029648704585</v>
      </c>
    </row>
    <row r="612" spans="1:28" ht="13.8">
      <c r="A612" s="4">
        <v>602</v>
      </c>
      <c r="B612" s="120">
        <v>0.90809327846364885</v>
      </c>
      <c r="C612" s="120">
        <v>0.43840000000000007</v>
      </c>
      <c r="D612" s="120">
        <v>5.581007913369429E-2</v>
      </c>
      <c r="E612" s="120">
        <v>0.81292261457550707</v>
      </c>
      <c r="F612" s="120">
        <v>0.35047792444242148</v>
      </c>
      <c r="H612" s="142">
        <v>1.3291046600384522</v>
      </c>
      <c r="I612" s="142">
        <v>-0.15502704021375557</v>
      </c>
      <c r="J612" s="142">
        <v>-1.5909529789169157</v>
      </c>
      <c r="K612" s="142">
        <v>0.88871778413108338</v>
      </c>
      <c r="L612" s="142">
        <v>-0.38403049045742393</v>
      </c>
      <c r="M612" s="141">
        <f t="array" ref="M612:Q612">MMULT(H612:L612,TRANSPOSE(chol))</f>
        <v>7.8313335554971962E-3</v>
      </c>
      <c r="N612" s="141">
        <v>2.2347218515113483E-3</v>
      </c>
      <c r="O612" s="141">
        <v>-8.4821309451892837E-3</v>
      </c>
      <c r="P612" s="141">
        <v>4.2590969207372204E-3</v>
      </c>
      <c r="Q612" s="141">
        <v>1.9171224552716288E-3</v>
      </c>
      <c r="R612" s="6">
        <f t="shared" si="38"/>
        <v>13142.711514184757</v>
      </c>
      <c r="S612" s="6">
        <f t="shared" si="39"/>
        <v>8858.2289314245463</v>
      </c>
      <c r="T612" s="6">
        <f t="shared" si="40"/>
        <v>-8858.2289314245463</v>
      </c>
      <c r="V612" s="23">
        <f t="array" aca="1" ref="V612:Z612" ca="1">MMULT(H612:L612,TRANSPOSE(racar))</f>
        <v>6.0862913175441253E-3</v>
      </c>
      <c r="W612" s="23">
        <f ca="1"/>
        <v>3.5666269167129131E-4</v>
      </c>
      <c r="X612" s="23">
        <f ca="1"/>
        <v>-9.5669422056815466E-3</v>
      </c>
      <c r="Y612" s="23">
        <f ca="1"/>
        <v>3.611057468494815E-3</v>
      </c>
      <c r="Z612" s="23">
        <f ca="1"/>
        <v>-8.7374671714623986E-4</v>
      </c>
      <c r="AA612" s="6">
        <f t="array" aca="1" ref="AA612" ca="1">SUMPRODUCT($V$9:$Z$9,V612:Z612)</f>
        <v>24564.546471920232</v>
      </c>
      <c r="AB612" s="6">
        <f t="shared" ca="1" si="41"/>
        <v>21353.076868933153</v>
      </c>
    </row>
    <row r="613" spans="1:28" ht="13.8">
      <c r="A613" s="4">
        <v>603</v>
      </c>
      <c r="B613" s="120">
        <v>5.6241426611796978E-2</v>
      </c>
      <c r="C613" s="120">
        <v>0.63840000000000008</v>
      </c>
      <c r="D613" s="120">
        <v>0.19866722199083711</v>
      </c>
      <c r="E613" s="120">
        <v>0.90383170548459812</v>
      </c>
      <c r="F613" s="120">
        <v>0.42740100136549841</v>
      </c>
      <c r="H613" s="142">
        <v>-1.5871315517156643</v>
      </c>
      <c r="I613" s="142">
        <v>0.35418532586549906</v>
      </c>
      <c r="J613" s="142">
        <v>-0.84639138296112026</v>
      </c>
      <c r="K613" s="142">
        <v>1.3036979489474951</v>
      </c>
      <c r="L613" s="142">
        <v>-0.18299492234142131</v>
      </c>
      <c r="M613" s="141">
        <f t="array" ref="M613:Q613">MMULT(H613:L613,TRANSPOSE(chol))</f>
        <v>-9.3516763213964075E-3</v>
      </c>
      <c r="N613" s="141">
        <v>-1.7003473400953998E-3</v>
      </c>
      <c r="O613" s="141">
        <v>-7.4409694209835765E-3</v>
      </c>
      <c r="P613" s="141">
        <v>5.32335875415621E-3</v>
      </c>
      <c r="Q613" s="141">
        <v>-3.3612876294744523E-3</v>
      </c>
      <c r="R613" s="6">
        <f t="shared" si="38"/>
        <v>-9105.4375019479048</v>
      </c>
      <c r="S613" s="6">
        <f t="shared" si="39"/>
        <v>42961.73120088585</v>
      </c>
      <c r="T613" s="6">
        <f t="shared" si="40"/>
        <v>-42961.73120088585</v>
      </c>
      <c r="V613" s="23">
        <f t="array" aca="1" ref="V613:Z613" ca="1">MMULT(H613:L613,TRANSPOSE(racar))</f>
        <v>-9.0172300704603817E-3</v>
      </c>
      <c r="W613" s="23">
        <f ca="1"/>
        <v>1.0866679822083712E-3</v>
      </c>
      <c r="X613" s="23">
        <f ca="1"/>
        <v>-5.915887191571211E-3</v>
      </c>
      <c r="Y613" s="23">
        <f ca="1"/>
        <v>6.1233186526216806E-3</v>
      </c>
      <c r="Z613" s="23">
        <f ca="1"/>
        <v>-1.9037068469259263E-3</v>
      </c>
      <c r="AA613" s="6">
        <f t="array" aca="1" ref="AA613" ca="1">SUMPRODUCT($V$9:$Z$9,V613:Z613)</f>
        <v>-22473.320606607609</v>
      </c>
      <c r="AB613" s="6">
        <f t="shared" ca="1" si="41"/>
        <v>38546.574810636826</v>
      </c>
    </row>
    <row r="614" spans="1:28" ht="13.8">
      <c r="A614" s="4">
        <v>604</v>
      </c>
      <c r="B614" s="120">
        <v>0.3895747599451303</v>
      </c>
      <c r="C614" s="120">
        <v>0.83840000000000003</v>
      </c>
      <c r="D614" s="120">
        <v>0.34152436484797999</v>
      </c>
      <c r="E614" s="120">
        <v>0.99474079639368895</v>
      </c>
      <c r="F614" s="120">
        <v>0.50432407828857539</v>
      </c>
      <c r="H614" s="142">
        <v>-0.28042752771058793</v>
      </c>
      <c r="I614" s="142">
        <v>0.98790331865374337</v>
      </c>
      <c r="J614" s="142">
        <v>-0.40830641571345111</v>
      </c>
      <c r="K614" s="142">
        <v>2.5583040780997073</v>
      </c>
      <c r="L614" s="142">
        <v>1.0839069134885351E-2</v>
      </c>
      <c r="M614" s="141">
        <f t="array" ref="M614:Q614">MMULT(H614:L614,TRANSPOSE(chol))</f>
        <v>-1.6523315083264484E-3</v>
      </c>
      <c r="N614" s="141">
        <v>4.9988724387954042E-3</v>
      </c>
      <c r="O614" s="141">
        <v>-2.6709575870069962E-3</v>
      </c>
      <c r="P614" s="141">
        <v>1.3801891776865024E-2</v>
      </c>
      <c r="Q614" s="141">
        <v>5.2203924339693222E-3</v>
      </c>
      <c r="R614" s="6">
        <f t="shared" si="38"/>
        <v>-5121.4201899749023</v>
      </c>
      <c r="S614" s="6">
        <f t="shared" si="39"/>
        <v>34201.237769330997</v>
      </c>
      <c r="T614" s="6">
        <f t="shared" si="40"/>
        <v>-34201.237769330997</v>
      </c>
      <c r="V614" s="23">
        <f t="array" aca="1" ref="V614:Z614" ca="1">MMULT(H614:L614,TRANSPOSE(racar))</f>
        <v>-2.893584942279932E-4</v>
      </c>
      <c r="W614" s="23">
        <f ca="1"/>
        <v>7.5923446296279644E-3</v>
      </c>
      <c r="X614" s="23">
        <f ca="1"/>
        <v>-1.5907307902477219E-3</v>
      </c>
      <c r="Y614" s="23">
        <f ca="1"/>
        <v>1.3651121175554934E-2</v>
      </c>
      <c r="Z614" s="23">
        <f ca="1"/>
        <v>3.4388536513101425E-3</v>
      </c>
      <c r="AA614" s="6">
        <f t="array" aca="1" ref="AA614" ca="1">SUMPRODUCT($V$9:$Z$9,V614:Z614)</f>
        <v>-261.80846650049716</v>
      </c>
      <c r="AB614" s="6">
        <f t="shared" ca="1" si="41"/>
        <v>43379.528965491452</v>
      </c>
    </row>
    <row r="615" spans="1:28" ht="13.8">
      <c r="A615" s="4">
        <v>605</v>
      </c>
      <c r="B615" s="120">
        <v>0.72290809327846373</v>
      </c>
      <c r="C615" s="120">
        <v>7.8400000000000011E-2</v>
      </c>
      <c r="D615" s="120">
        <v>0.48438150770512284</v>
      </c>
      <c r="E615" s="120">
        <v>3.7565740045078892E-3</v>
      </c>
      <c r="F615" s="120">
        <v>0.58124715521165238</v>
      </c>
      <c r="H615" s="142">
        <v>0.59150245092247822</v>
      </c>
      <c r="I615" s="142">
        <v>-1.4159163408265691</v>
      </c>
      <c r="J615" s="142">
        <v>-3.9159760587995078E-2</v>
      </c>
      <c r="K615" s="142">
        <v>-2.6731998335052714</v>
      </c>
      <c r="L615" s="142">
        <v>0.20508503333408815</v>
      </c>
      <c r="M615" s="141">
        <f t="array" ref="M615:Q615">MMULT(H615:L615,TRANSPOSE(chol))</f>
        <v>3.4852432102179388E-3</v>
      </c>
      <c r="N615" s="141">
        <v>-6.7192635084754029E-3</v>
      </c>
      <c r="O615" s="141">
        <v>7.4774885350530572E-5</v>
      </c>
      <c r="P615" s="141">
        <v>-1.5062235392273873E-2</v>
      </c>
      <c r="Q615" s="141">
        <v>-4.392153446892106E-3</v>
      </c>
      <c r="R615" s="6">
        <f t="shared" si="38"/>
        <v>5689.7822372994051</v>
      </c>
      <c r="S615" s="6">
        <f t="shared" si="39"/>
        <v>-44552.363700725437</v>
      </c>
      <c r="T615" s="6">
        <f t="shared" si="40"/>
        <v>44552.363700725437</v>
      </c>
      <c r="V615" s="23">
        <f t="array" aca="1" ref="V615:Z615" ca="1">MMULT(H615:L615,TRANSPOSE(racar))</f>
        <v>1.6028492288501569E-3</v>
      </c>
      <c r="W615" s="23">
        <f ca="1"/>
        <v>-9.7954332444809659E-3</v>
      </c>
      <c r="X615" s="23">
        <f ca="1"/>
        <v>-1.1614707235711734E-3</v>
      </c>
      <c r="Y615" s="23">
        <f ca="1"/>
        <v>-1.444941528360741E-2</v>
      </c>
      <c r="Z615" s="23">
        <f ca="1"/>
        <v>-2.5573903972806993E-3</v>
      </c>
      <c r="AA615" s="6">
        <f t="array" aca="1" ref="AA615" ca="1">SUMPRODUCT($V$9:$Z$9,V615:Z615)</f>
        <v>2341.1751546646774</v>
      </c>
      <c r="AB615" s="6">
        <f t="shared" ca="1" si="41"/>
        <v>-51912.492065999359</v>
      </c>
    </row>
    <row r="616" spans="1:28" ht="13.8">
      <c r="A616" s="4">
        <v>606</v>
      </c>
      <c r="B616" s="120">
        <v>0.16735253772290809</v>
      </c>
      <c r="C616" s="120">
        <v>0.27840000000000004</v>
      </c>
      <c r="D616" s="120">
        <v>0.6272386505622658</v>
      </c>
      <c r="E616" s="120">
        <v>9.4665664913598804E-2</v>
      </c>
      <c r="F616" s="120">
        <v>0.65817023213472925</v>
      </c>
      <c r="H616" s="142">
        <v>-0.9646800803542076</v>
      </c>
      <c r="I616" s="142">
        <v>-0.58760120803653415</v>
      </c>
      <c r="J616" s="142">
        <v>0.32454864662366839</v>
      </c>
      <c r="K616" s="142">
        <v>-1.3125597800169355</v>
      </c>
      <c r="L616" s="142">
        <v>0.40747447753109922</v>
      </c>
      <c r="M616" s="141">
        <f t="array" ref="M616:Q616">MMULT(H616:L616,TRANSPOSE(chol))</f>
        <v>-5.6840756869959907E-3</v>
      </c>
      <c r="N616" s="141">
        <v>-5.6315692718471545E-3</v>
      </c>
      <c r="O616" s="141">
        <v>5.9782320892576659E-4</v>
      </c>
      <c r="P616" s="141">
        <v>-7.9850881567652948E-3</v>
      </c>
      <c r="Q616" s="141">
        <v>-3.7263800857380565E-3</v>
      </c>
      <c r="R616" s="6">
        <f t="shared" si="38"/>
        <v>-11949.652209461095</v>
      </c>
      <c r="S616" s="6">
        <f t="shared" si="39"/>
        <v>-15876.001638609054</v>
      </c>
      <c r="T616" s="6">
        <f t="shared" si="40"/>
        <v>15876.001638609054</v>
      </c>
      <c r="V616" s="23">
        <f t="array" aca="1" ref="V616:Z616" ca="1">MMULT(H616:L616,TRANSPOSE(racar))</f>
        <v>-5.5618296370858024E-3</v>
      </c>
      <c r="W616" s="23">
        <f ca="1"/>
        <v>-5.0626176515717889E-3</v>
      </c>
      <c r="X616" s="23">
        <f ca="1"/>
        <v>1.2011143319186125E-3</v>
      </c>
      <c r="Y616" s="23">
        <f ca="1"/>
        <v>-6.7530032831588441E-3</v>
      </c>
      <c r="Z616" s="23">
        <f ca="1"/>
        <v>-6.2038236182414969E-4</v>
      </c>
      <c r="AA616" s="6">
        <f t="array" aca="1" ref="AA616" ca="1">SUMPRODUCT($V$9:$Z$9,V616:Z616)</f>
        <v>-24400.663241571427</v>
      </c>
      <c r="AB616" s="6">
        <f t="shared" ca="1" si="41"/>
        <v>-27445.457945343729</v>
      </c>
    </row>
    <row r="617" spans="1:28" ht="13.8">
      <c r="A617" s="4">
        <v>607</v>
      </c>
      <c r="B617" s="120">
        <v>0.5006858710562414</v>
      </c>
      <c r="C617" s="120">
        <v>0.47839999999999999</v>
      </c>
      <c r="D617" s="120">
        <v>0.77009579341940859</v>
      </c>
      <c r="E617" s="120">
        <v>0.1855747558226897</v>
      </c>
      <c r="F617" s="120">
        <v>0.73509330905780612</v>
      </c>
      <c r="H617" s="142">
        <v>1.7192246292536148E-3</v>
      </c>
      <c r="I617" s="142">
        <v>-5.4169651204892325E-2</v>
      </c>
      <c r="J617" s="142">
        <v>0.73916236109493316</v>
      </c>
      <c r="K617" s="142">
        <v>-0.89432222559772823</v>
      </c>
      <c r="L617" s="142">
        <v>0.62829091521432689</v>
      </c>
      <c r="M617" s="141">
        <f t="array" ref="M617:Q617">MMULT(H617:L617,TRANSPOSE(chol))</f>
        <v>1.0129993471034507E-5</v>
      </c>
      <c r="N617" s="141">
        <v>-3.0618929624845692E-4</v>
      </c>
      <c r="O617" s="141">
        <v>4.7284939592947091E-3</v>
      </c>
      <c r="P617" s="141">
        <v>-4.0961997484052519E-3</v>
      </c>
      <c r="Q617" s="141">
        <v>2.2557616045926761E-3</v>
      </c>
      <c r="R617" s="6">
        <f t="shared" si="38"/>
        <v>-18312.935938762123</v>
      </c>
      <c r="S617" s="6">
        <f t="shared" si="39"/>
        <v>-31226.493621170273</v>
      </c>
      <c r="T617" s="6">
        <f t="shared" si="40"/>
        <v>31226.493621170273</v>
      </c>
      <c r="V617" s="23">
        <f t="array" aca="1" ref="V617:Z617" ca="1">MMULT(H617:L617,TRANSPOSE(racar))</f>
        <v>1.0205552328196234E-3</v>
      </c>
      <c r="W617" s="23">
        <f ca="1"/>
        <v>-1.8020770168921329E-4</v>
      </c>
      <c r="X617" s="23">
        <f ca="1"/>
        <v>4.8709581125108694E-3</v>
      </c>
      <c r="Y617" s="23">
        <f ca="1"/>
        <v>-3.6035049111657154E-3</v>
      </c>
      <c r="Z617" s="23">
        <f ca="1"/>
        <v>3.3622169407939951E-3</v>
      </c>
      <c r="AA617" s="6">
        <f t="array" aca="1" ref="AA617" ca="1">SUMPRODUCT($V$9:$Z$9,V617:Z617)</f>
        <v>-17852.649394232962</v>
      </c>
      <c r="AB617" s="6">
        <f t="shared" ca="1" si="41"/>
        <v>-35101.933093156753</v>
      </c>
    </row>
    <row r="618" spans="1:28" ht="13.8">
      <c r="A618" s="4">
        <v>608</v>
      </c>
      <c r="B618" s="120">
        <v>0.83401920438957466</v>
      </c>
      <c r="C618" s="120">
        <v>0.67840000000000011</v>
      </c>
      <c r="D618" s="120">
        <v>0.9129529362765515</v>
      </c>
      <c r="E618" s="120">
        <v>0.27648384673178061</v>
      </c>
      <c r="F618" s="120">
        <v>0.8120163859808831</v>
      </c>
      <c r="H618" s="142">
        <v>0.97017034209513353</v>
      </c>
      <c r="I618" s="142">
        <v>0.46322932295934943</v>
      </c>
      <c r="J618" s="142">
        <v>1.3591655741824875</v>
      </c>
      <c r="K618" s="142">
        <v>-0.59331898824390972</v>
      </c>
      <c r="L618" s="142">
        <v>0.88535122885302009</v>
      </c>
      <c r="M618" s="141">
        <f t="array" ref="M618:Q618">MMULT(H618:L618,TRANSPOSE(chol))</f>
        <v>5.7164253373229498E-3</v>
      </c>
      <c r="N618" s="141">
        <v>4.9321929002949742E-3</v>
      </c>
      <c r="O618" s="141">
        <v>1.0174846579967662E-2</v>
      </c>
      <c r="P618" s="141">
        <v>-6.9281565228265741E-4</v>
      </c>
      <c r="Q618" s="141">
        <v>8.3676916750616837E-3</v>
      </c>
      <c r="R618" s="6">
        <f t="shared" si="38"/>
        <v>-23970.536017056282</v>
      </c>
      <c r="S618" s="6">
        <f t="shared" si="39"/>
        <v>-49516.097226864869</v>
      </c>
      <c r="T618" s="6">
        <f t="shared" si="40"/>
        <v>49516.097226864869</v>
      </c>
      <c r="V618" s="23">
        <f t="array" aca="1" ref="V618:Z618" ca="1">MMULT(H618:L618,TRANSPOSE(racar))</f>
        <v>7.7371295200129222E-3</v>
      </c>
      <c r="W618" s="23">
        <f ca="1"/>
        <v>4.6078699891522884E-3</v>
      </c>
      <c r="X618" s="23">
        <f ca="1"/>
        <v>9.851926964216896E-3</v>
      </c>
      <c r="Y618" s="23">
        <f ca="1"/>
        <v>-9.4688697064295195E-4</v>
      </c>
      <c r="Z618" s="23">
        <f ca="1"/>
        <v>7.5588447453866312E-3</v>
      </c>
      <c r="AA618" s="6">
        <f t="array" aca="1" ref="AA618" ca="1">SUMPRODUCT($V$9:$Z$9,V618:Z618)</f>
        <v>-10513.033510727921</v>
      </c>
      <c r="AB618" s="6">
        <f t="shared" ca="1" si="41"/>
        <v>-46197.848922009434</v>
      </c>
    </row>
    <row r="619" spans="1:28" ht="13.8">
      <c r="A619" s="4">
        <v>609</v>
      </c>
      <c r="B619" s="120">
        <v>0.2784636488340192</v>
      </c>
      <c r="C619" s="120">
        <v>0.87840000000000007</v>
      </c>
      <c r="D619" s="120">
        <v>7.6218242399000422E-2</v>
      </c>
      <c r="E619" s="120">
        <v>0.36739293764087155</v>
      </c>
      <c r="F619" s="120">
        <v>0.88893946290396009</v>
      </c>
      <c r="H619" s="142">
        <v>-0.58741161091062943</v>
      </c>
      <c r="I619" s="142">
        <v>1.1670256777212875</v>
      </c>
      <c r="J619" s="142">
        <v>-1.4309781242442474</v>
      </c>
      <c r="K619" s="142">
        <v>-0.338766187287105</v>
      </c>
      <c r="L619" s="142">
        <v>1.2209074215402456</v>
      </c>
      <c r="M619" s="141">
        <f t="array" ref="M619:Q619">MMULT(H619:L619,TRANSPOSE(chol))</f>
        <v>-3.4611392147853781E-3</v>
      </c>
      <c r="N619" s="141">
        <v>5.3034830988294701E-3</v>
      </c>
      <c r="O619" s="141">
        <v>-9.5866977578437165E-3</v>
      </c>
      <c r="P619" s="141">
        <v>-1.1692469181964944E-3</v>
      </c>
      <c r="Q619" s="141">
        <v>4.817313184080534E-3</v>
      </c>
      <c r="R619" s="6">
        <f t="shared" si="38"/>
        <v>-97740.132404595177</v>
      </c>
      <c r="S619" s="6">
        <f t="shared" si="39"/>
        <v>-32029.631506240985</v>
      </c>
      <c r="T619" s="6">
        <f t="shared" si="40"/>
        <v>32029.631506240985</v>
      </c>
      <c r="V619" s="23">
        <f t="array" aca="1" ref="V619:Z619" ca="1">MMULT(H619:L619,TRANSPOSE(racar))</f>
        <v>-1.3293002512846928E-3</v>
      </c>
      <c r="W619" s="23">
        <f ca="1"/>
        <v>6.9531637545058311E-3</v>
      </c>
      <c r="X619" s="23">
        <f ca="1"/>
        <v>-8.6123773323873165E-3</v>
      </c>
      <c r="Y619" s="23">
        <f ca="1"/>
        <v>1.8799238907200345E-5</v>
      </c>
      <c r="Z619" s="23">
        <f ca="1"/>
        <v>6.855689269786149E-3</v>
      </c>
      <c r="AA619" s="6">
        <f t="array" aca="1" ref="AA619" ca="1">SUMPRODUCT($V$9:$Z$9,V619:Z619)</f>
        <v>-99856.710183217598</v>
      </c>
      <c r="AB619" s="6">
        <f t="shared" ca="1" si="41"/>
        <v>-37887.025925980888</v>
      </c>
    </row>
    <row r="620" spans="1:28" ht="13.8">
      <c r="A620" s="4">
        <v>610</v>
      </c>
      <c r="B620" s="120">
        <v>0.61179698216735257</v>
      </c>
      <c r="C620" s="120">
        <v>0.11840000000000001</v>
      </c>
      <c r="D620" s="120">
        <v>0.21907538525614323</v>
      </c>
      <c r="E620" s="120">
        <v>0.45830202854996249</v>
      </c>
      <c r="F620" s="120">
        <v>0.96586253982703696</v>
      </c>
      <c r="H620" s="142">
        <v>0.28400566972552072</v>
      </c>
      <c r="I620" s="142">
        <v>-1.1830230812567459</v>
      </c>
      <c r="J620" s="142">
        <v>-0.77531970148039542</v>
      </c>
      <c r="K620" s="142">
        <v>-0.10471235612088642</v>
      </c>
      <c r="L620" s="142">
        <v>1.8231880104053479</v>
      </c>
      <c r="M620" s="141">
        <f t="array" ref="M620:Q620">MMULT(H620:L620,TRANSPOSE(chol))</f>
        <v>1.6734145911493368E-3</v>
      </c>
      <c r="N620" s="141">
        <v>-6.1079126114575704E-3</v>
      </c>
      <c r="O620" s="141">
        <v>-4.9850948975565367E-3</v>
      </c>
      <c r="P620" s="141">
        <v>-2.5926724959695266E-3</v>
      </c>
      <c r="Q620" s="141">
        <v>8.0126606533401194E-3</v>
      </c>
      <c r="R620" s="6">
        <f t="shared" si="38"/>
        <v>-29512.40650539018</v>
      </c>
      <c r="S620" s="6">
        <f t="shared" si="39"/>
        <v>-56237.719792104625</v>
      </c>
      <c r="T620" s="6">
        <f t="shared" si="40"/>
        <v>56237.719792104625</v>
      </c>
      <c r="V620" s="23">
        <f t="array" aca="1" ref="V620:Z620" ca="1">MMULT(H620:L620,TRANSPOSE(racar))</f>
        <v>2.2906977337428737E-3</v>
      </c>
      <c r="W620" s="23">
        <f ca="1"/>
        <v>-5.0704497959082433E-3</v>
      </c>
      <c r="X620" s="23">
        <f ca="1"/>
        <v>-4.0451503529672223E-3</v>
      </c>
      <c r="Y620" s="23">
        <f ca="1"/>
        <v>3.5229992199930973E-4</v>
      </c>
      <c r="Z620" s="23">
        <f ca="1"/>
        <v>9.9639487398610685E-3</v>
      </c>
      <c r="AA620" s="6">
        <f t="array" aca="1" ref="AA620" ca="1">SUMPRODUCT($V$9:$Z$9,V620:Z620)</f>
        <v>-27035.004617768966</v>
      </c>
      <c r="AB620" s="6">
        <f t="shared" ca="1" si="41"/>
        <v>-53578.263462422561</v>
      </c>
    </row>
    <row r="621" spans="1:28" ht="13.8">
      <c r="A621" s="4">
        <v>611</v>
      </c>
      <c r="B621" s="120">
        <v>0.94513031550068582</v>
      </c>
      <c r="C621" s="120">
        <v>0.31840000000000007</v>
      </c>
      <c r="D621" s="120">
        <v>0.36193252811328613</v>
      </c>
      <c r="E621" s="120">
        <v>0.54921111945905332</v>
      </c>
      <c r="F621" s="120">
        <v>4.8702776513427408E-2</v>
      </c>
      <c r="H621" s="142">
        <v>1.5993656999553267</v>
      </c>
      <c r="I621" s="142">
        <v>-0.47217763774370958</v>
      </c>
      <c r="J621" s="142">
        <v>-0.35329798468924251</v>
      </c>
      <c r="K621" s="142">
        <v>0.12366849044433968</v>
      </c>
      <c r="L621" s="142">
        <v>-1.657563742460866</v>
      </c>
      <c r="M621" s="141">
        <f t="array" ref="M621:Q621">MMULT(H621:L621,TRANSPOSE(chol))</f>
        <v>9.4237622138869381E-3</v>
      </c>
      <c r="N621" s="141">
        <v>1.0533505255862878E-3</v>
      </c>
      <c r="O621" s="141">
        <v>-2.8120552940752268E-4</v>
      </c>
      <c r="P621" s="141">
        <v>8.973696455720256E-4</v>
      </c>
      <c r="Q621" s="141">
        <v>-5.0499456910232457E-3</v>
      </c>
      <c r="R621" s="6">
        <f t="shared" si="38"/>
        <v>69276.897632262728</v>
      </c>
      <c r="S621" s="6">
        <f t="shared" si="39"/>
        <v>32074.857034213142</v>
      </c>
      <c r="T621" s="6">
        <f t="shared" si="40"/>
        <v>-32074.857034213142</v>
      </c>
      <c r="V621" s="23">
        <f t="array" aca="1" ref="V621:Z621" ca="1">MMULT(H621:L621,TRANSPOSE(racar))</f>
        <v>6.1518958084219415E-3</v>
      </c>
      <c r="W621" s="23">
        <f ca="1"/>
        <v>-2.9047100104424781E-3</v>
      </c>
      <c r="X621" s="23">
        <f ca="1"/>
        <v>-2.5866243518311233E-3</v>
      </c>
      <c r="Y621" s="23">
        <f ca="1"/>
        <v>-1.5095675022778177E-3</v>
      </c>
      <c r="Z621" s="23">
        <f ca="1"/>
        <v>-8.9581520268476964E-3</v>
      </c>
      <c r="AA621" s="6">
        <f t="array" aca="1" ref="AA621" ca="1">SUMPRODUCT($V$9:$Z$9,V621:Z621)</f>
        <v>79471.113981451141</v>
      </c>
      <c r="AB621" s="6">
        <f t="shared" ca="1" si="41"/>
        <v>42715.032509050317</v>
      </c>
    </row>
    <row r="622" spans="1:28" ht="13.8">
      <c r="A622" s="4">
        <v>612</v>
      </c>
      <c r="B622" s="120">
        <v>9.3278463648834006E-2</v>
      </c>
      <c r="C622" s="120">
        <v>0.51839999999999997</v>
      </c>
      <c r="D622" s="120">
        <v>0.50478967097042904</v>
      </c>
      <c r="E622" s="120">
        <v>0.64012021036814426</v>
      </c>
      <c r="F622" s="120">
        <v>0.12562585343650434</v>
      </c>
      <c r="H622" s="142">
        <v>-1.3208333791736939</v>
      </c>
      <c r="I622" s="142">
        <v>4.6138324482059602E-2</v>
      </c>
      <c r="J622" s="142">
        <v>1.2006213121996359E-2</v>
      </c>
      <c r="K622" s="142">
        <v>0.35878012875859167</v>
      </c>
      <c r="L622" s="142">
        <v>-1.1473143947115418</v>
      </c>
      <c r="M622" s="141">
        <f t="array" ref="M622:Q622">MMULT(H622:L622,TRANSPOSE(chol))</f>
        <v>-7.7825976196971899E-3</v>
      </c>
      <c r="N622" s="141">
        <v>-2.8388928135728029E-3</v>
      </c>
      <c r="O622" s="141">
        <v>-1.676466911187138E-3</v>
      </c>
      <c r="P622" s="141">
        <v>8.5457988736419932E-4</v>
      </c>
      <c r="Q622" s="141">
        <v>-9.3143128256634698E-3</v>
      </c>
      <c r="R622" s="6">
        <f t="shared" si="38"/>
        <v>30195.428365774609</v>
      </c>
      <c r="S622" s="6">
        <f t="shared" si="39"/>
        <v>55499.092534221905</v>
      </c>
      <c r="T622" s="6">
        <f t="shared" si="40"/>
        <v>-55499.092534221905</v>
      </c>
      <c r="V622" s="23">
        <f t="array" aca="1" ref="V622:Z622" ca="1">MMULT(H622:L622,TRANSPOSE(racar))</f>
        <v>-8.8015618042640957E-3</v>
      </c>
      <c r="W622" s="23">
        <f ca="1"/>
        <v>-2.046162198962578E-3</v>
      </c>
      <c r="X622" s="23">
        <f ca="1"/>
        <v>-1.2599730344269246E-3</v>
      </c>
      <c r="Y622" s="23">
        <f ca="1"/>
        <v>3.1132997035331479E-4</v>
      </c>
      <c r="Z622" s="23">
        <f ca="1"/>
        <v>-8.4899461920195807E-3</v>
      </c>
      <c r="AA622" s="6">
        <f t="array" aca="1" ref="AA622" ca="1">SUMPRODUCT($V$9:$Z$9,V622:Z622)</f>
        <v>15447.929298597839</v>
      </c>
      <c r="AB622" s="6">
        <f t="shared" ca="1" si="41"/>
        <v>48448.707126496862</v>
      </c>
    </row>
    <row r="623" spans="1:28" ht="13.8">
      <c r="A623" s="4">
        <v>613</v>
      </c>
      <c r="B623" s="120">
        <v>0.42661179698216734</v>
      </c>
      <c r="C623" s="120">
        <v>0.71840000000000004</v>
      </c>
      <c r="D623" s="120">
        <v>0.64764681382757183</v>
      </c>
      <c r="E623" s="120">
        <v>0.7310293012772352</v>
      </c>
      <c r="F623" s="120">
        <v>0.20254893035958127</v>
      </c>
      <c r="H623" s="142">
        <v>-0.18500693776216745</v>
      </c>
      <c r="I623" s="142">
        <v>0.57809497418898603</v>
      </c>
      <c r="J623" s="142">
        <v>0.37897507584740758</v>
      </c>
      <c r="K623" s="142">
        <v>0.61592897453214834</v>
      </c>
      <c r="L623" s="142">
        <v>-0.83255125362763138</v>
      </c>
      <c r="M623" s="141">
        <f t="array" ref="M623:Q623">MMULT(H623:L623,TRANSPOSE(chol))</f>
        <v>-1.0900955231431713E-3</v>
      </c>
      <c r="N623" s="141">
        <v>2.8760873893088888E-3</v>
      </c>
      <c r="O623" s="141">
        <v>2.3748062790605877E-3</v>
      </c>
      <c r="P623" s="141">
        <v>4.0411641818809008E-3</v>
      </c>
      <c r="Q623" s="141">
        <v>-2.6733369404479618E-3</v>
      </c>
      <c r="R623" s="6">
        <f t="shared" si="38"/>
        <v>19383.445611007715</v>
      </c>
      <c r="S623" s="6">
        <f t="shared" si="39"/>
        <v>33287.723384812758</v>
      </c>
      <c r="T623" s="6">
        <f t="shared" si="40"/>
        <v>-33287.723384812758</v>
      </c>
      <c r="V623" s="23">
        <f t="array" aca="1" ref="V623:Z623" ca="1">MMULT(H623:L623,TRANSPOSE(racar))</f>
        <v>-1.2011812342637288E-3</v>
      </c>
      <c r="W623" s="23">
        <f ca="1"/>
        <v>2.9597864124351171E-3</v>
      </c>
      <c r="X623" s="23">
        <f ca="1"/>
        <v>2.1964337662212E-3</v>
      </c>
      <c r="Y623" s="23">
        <f ca="1"/>
        <v>2.7609196229277542E-3</v>
      </c>
      <c r="Z623" s="23">
        <f ca="1"/>
        <v>-3.9117387947489087E-3</v>
      </c>
      <c r="AA623" s="6">
        <f t="array" aca="1" ref="AA623" ca="1">SUMPRODUCT($V$9:$Z$9,V623:Z623)</f>
        <v>19027.474455071213</v>
      </c>
      <c r="AB623" s="6">
        <f t="shared" ca="1" si="41"/>
        <v>34292.512239389631</v>
      </c>
    </row>
    <row r="624" spans="1:28" ht="13.8">
      <c r="A624" s="4">
        <v>614</v>
      </c>
      <c r="B624" s="120">
        <v>0.75994513031550071</v>
      </c>
      <c r="C624" s="120">
        <v>0.91839999999999999</v>
      </c>
      <c r="D624" s="120">
        <v>0.79050395668471463</v>
      </c>
      <c r="E624" s="120">
        <v>0.82193839218632614</v>
      </c>
      <c r="F624" s="120">
        <v>0.2794720072826582</v>
      </c>
      <c r="H624" s="142">
        <v>0.70612607201967725</v>
      </c>
      <c r="I624" s="142">
        <v>1.3943895566974143</v>
      </c>
      <c r="J624" s="142">
        <v>0.80817110945924808</v>
      </c>
      <c r="K624" s="142">
        <v>0.92277740967881183</v>
      </c>
      <c r="L624" s="142">
        <v>-0.58441072233272118</v>
      </c>
      <c r="M624" s="141">
        <f t="array" ref="M624:Q624">MMULT(H624:L624,TRANSPOSE(chol))</f>
        <v>4.1606270510398651E-3</v>
      </c>
      <c r="N624" s="141">
        <v>9.6445892805058046E-3</v>
      </c>
      <c r="O624" s="141">
        <v>6.591367629594223E-3</v>
      </c>
      <c r="P624" s="141">
        <v>7.7650931005556287E-3</v>
      </c>
      <c r="Q624" s="141">
        <v>3.4724234136728257E-3</v>
      </c>
      <c r="R624" s="6">
        <f t="shared" si="38"/>
        <v>2211.7621983733225</v>
      </c>
      <c r="S624" s="6">
        <f t="shared" si="39"/>
        <v>16276.598641292589</v>
      </c>
      <c r="T624" s="6">
        <f t="shared" si="40"/>
        <v>-16276.598641292589</v>
      </c>
      <c r="V624" s="23">
        <f t="array" aca="1" ref="V624:Z624" ca="1">MMULT(H624:L624,TRANSPOSE(racar))</f>
        <v>5.2789561576387836E-3</v>
      </c>
      <c r="W624" s="23">
        <f ca="1"/>
        <v>9.3848527944383961E-3</v>
      </c>
      <c r="X624" s="23">
        <f ca="1"/>
        <v>5.9750826868600025E-3</v>
      </c>
      <c r="Y624" s="23">
        <f ca="1"/>
        <v>5.6010319211501104E-3</v>
      </c>
      <c r="Z624" s="23">
        <f ca="1"/>
        <v>3.3049909938085266E-4</v>
      </c>
      <c r="AA624" s="6">
        <f t="array" aca="1" ref="AA624" ca="1">SUMPRODUCT($V$9:$Z$9,V624:Z624)</f>
        <v>14689.678993098782</v>
      </c>
      <c r="AB624" s="6">
        <f t="shared" ca="1" si="41"/>
        <v>23783.092007904306</v>
      </c>
    </row>
    <row r="625" spans="1:28" ht="13.8">
      <c r="A625" s="4">
        <v>615</v>
      </c>
      <c r="B625" s="120">
        <v>0.20438957475994513</v>
      </c>
      <c r="C625" s="120">
        <v>0.15839999999999999</v>
      </c>
      <c r="D625" s="120">
        <v>0.93336109954185753</v>
      </c>
      <c r="E625" s="120">
        <v>0.91284748309541708</v>
      </c>
      <c r="F625" s="120">
        <v>0.35639508420573512</v>
      </c>
      <c r="H625" s="142">
        <v>-0.82604397020188647</v>
      </c>
      <c r="I625" s="142">
        <v>-1.0010554529161182</v>
      </c>
      <c r="J625" s="142">
        <v>1.5013007120297817</v>
      </c>
      <c r="K625" s="142">
        <v>1.3585001538183765</v>
      </c>
      <c r="L625" s="142">
        <v>-0.36811140326736658</v>
      </c>
      <c r="M625" s="141">
        <f t="array" ref="M625:Q625">MMULT(H625:L625,TRANSPOSE(chol))</f>
        <v>-4.867205763894474E-3</v>
      </c>
      <c r="N625" s="141">
        <v>-7.6737050765994103E-3</v>
      </c>
      <c r="O625" s="141">
        <v>8.1999178771480323E-3</v>
      </c>
      <c r="P625" s="141">
        <v>5.4610061186247888E-3</v>
      </c>
      <c r="Q625" s="141">
        <v>-2.1256097678793288E-3</v>
      </c>
      <c r="R625" s="6">
        <f t="shared" si="38"/>
        <v>72966.999515528762</v>
      </c>
      <c r="S625" s="6">
        <f t="shared" si="39"/>
        <v>36746.897531593837</v>
      </c>
      <c r="T625" s="6">
        <f t="shared" si="40"/>
        <v>-36746.897531593837</v>
      </c>
      <c r="V625" s="23">
        <f t="array" aca="1" ref="V625:Z625" ca="1">MMULT(H625:L625,TRANSPOSE(racar))</f>
        <v>-5.1016401908205583E-3</v>
      </c>
      <c r="W625" s="23">
        <f ca="1"/>
        <v>-5.6694900881288793E-3</v>
      </c>
      <c r="X625" s="23">
        <f ca="1"/>
        <v>9.2683014488699877E-3</v>
      </c>
      <c r="Y625" s="23">
        <f ca="1"/>
        <v>6.0607136347038803E-3</v>
      </c>
      <c r="Z625" s="23">
        <f ca="1"/>
        <v>-1.9286880729068329E-3</v>
      </c>
      <c r="AA625" s="6">
        <f t="array" aca="1" ref="AA625" ca="1">SUMPRODUCT($V$9:$Z$9,V625:Z625)</f>
        <v>65934.701400187711</v>
      </c>
      <c r="AB625" s="6">
        <f t="shared" ca="1" si="41"/>
        <v>38398.648682211286</v>
      </c>
    </row>
    <row r="626" spans="1:28" ht="13.8">
      <c r="A626" s="4">
        <v>616</v>
      </c>
      <c r="B626" s="120">
        <v>0.53772290809327838</v>
      </c>
      <c r="C626" s="120">
        <v>0.3584</v>
      </c>
      <c r="D626" s="120">
        <v>9.6626405664306539E-2</v>
      </c>
      <c r="E626" s="120">
        <v>1.2021036814425245E-2</v>
      </c>
      <c r="F626" s="120">
        <v>0.43331816112881205</v>
      </c>
      <c r="H626" s="142">
        <v>9.4698658171531169E-2</v>
      </c>
      <c r="I626" s="142">
        <v>-0.3627388170738437</v>
      </c>
      <c r="J626" s="142">
        <v>-1.3010164872769077</v>
      </c>
      <c r="K626" s="142">
        <v>-2.2564562284519685</v>
      </c>
      <c r="L626" s="142">
        <v>-0.16793257580256726</v>
      </c>
      <c r="M626" s="141">
        <f t="array" ref="M626:Q626">MMULT(H626:L626,TRANSPOSE(chol))</f>
        <v>5.5798222795924528E-4</v>
      </c>
      <c r="N626" s="141">
        <v>-1.8549149951374996E-3</v>
      </c>
      <c r="O626" s="141">
        <v>-8.342619590287181E-3</v>
      </c>
      <c r="P626" s="141">
        <v>-1.2480621202168758E-2</v>
      </c>
      <c r="Q626" s="141">
        <v>-6.5276300194761555E-3</v>
      </c>
      <c r="R626" s="6">
        <f t="shared" si="38"/>
        <v>-28913.219319329794</v>
      </c>
      <c r="S626" s="6">
        <f t="shared" si="39"/>
        <v>-20918.364341390916</v>
      </c>
      <c r="T626" s="6">
        <f t="shared" si="40"/>
        <v>20918.364341390916</v>
      </c>
      <c r="V626" s="23">
        <f t="array" aca="1" ref="V626:Z626" ca="1">MMULT(H626:L626,TRANSPOSE(racar))</f>
        <v>-1.1910972790177504E-3</v>
      </c>
      <c r="W626" s="23">
        <f ca="1"/>
        <v>-4.4655286190368442E-3</v>
      </c>
      <c r="X626" s="23">
        <f ca="1"/>
        <v>-9.4287212009024086E-3</v>
      </c>
      <c r="Y626" s="23">
        <f ca="1"/>
        <v>-1.2435222313352057E-2</v>
      </c>
      <c r="Z626" s="23">
        <f ca="1"/>
        <v>-4.7752499442156437E-3</v>
      </c>
      <c r="AA626" s="6">
        <f t="array" aca="1" ref="AA626" ca="1">SUMPRODUCT($V$9:$Z$9,V626:Z626)</f>
        <v>-35790.995824428639</v>
      </c>
      <c r="AB626" s="6">
        <f t="shared" ca="1" si="41"/>
        <v>-30417.016436420225</v>
      </c>
    </row>
    <row r="627" spans="1:28" ht="13.8">
      <c r="A627" s="4">
        <v>617</v>
      </c>
      <c r="B627" s="120">
        <v>0.87105624142661164</v>
      </c>
      <c r="C627" s="120">
        <v>0.55840000000000001</v>
      </c>
      <c r="D627" s="120">
        <v>0.23948354852144935</v>
      </c>
      <c r="E627" s="120">
        <v>0.10293012772351616</v>
      </c>
      <c r="F627" s="120">
        <v>0.51024123805188903</v>
      </c>
      <c r="H627" s="142">
        <v>1.1313982276448371</v>
      </c>
      <c r="I627" s="142">
        <v>0.14691387511843534</v>
      </c>
      <c r="J627" s="142">
        <v>-0.70796483208886818</v>
      </c>
      <c r="K627" s="142">
        <v>-1.2650308884064421</v>
      </c>
      <c r="L627" s="142">
        <v>2.5673797043508792E-2</v>
      </c>
      <c r="M627" s="141">
        <f t="array" ref="M627:Q627">MMULT(H627:L627,TRANSPOSE(chol))</f>
        <v>6.666410231778685E-3</v>
      </c>
      <c r="N627" s="141">
        <v>3.4994452644516593E-3</v>
      </c>
      <c r="O627" s="141">
        <v>-2.9804035630479936E-3</v>
      </c>
      <c r="P627" s="141">
        <v>-5.6183925586249031E-3</v>
      </c>
      <c r="Q627" s="141">
        <v>7.0602074393897197E-4</v>
      </c>
      <c r="R627" s="6">
        <f t="shared" si="38"/>
        <v>-23911.887759794103</v>
      </c>
      <c r="S627" s="6">
        <f t="shared" si="39"/>
        <v>-29603.665249061567</v>
      </c>
      <c r="T627" s="6">
        <f t="shared" si="40"/>
        <v>29603.665249061567</v>
      </c>
      <c r="V627" s="23">
        <f t="array" aca="1" ref="V627:Z627" ca="1">MMULT(H627:L627,TRANSPOSE(racar))</f>
        <v>5.9272033328606191E-3</v>
      </c>
      <c r="W627" s="23">
        <f ca="1"/>
        <v>8.4431054589528972E-4</v>
      </c>
      <c r="X627" s="23">
        <f ca="1"/>
        <v>-4.376895146155726E-3</v>
      </c>
      <c r="Y627" s="23">
        <f ca="1"/>
        <v>-6.3418276930227932E-3</v>
      </c>
      <c r="Z627" s="23">
        <f ca="1"/>
        <v>-1.214043821066499E-4</v>
      </c>
      <c r="AA627" s="6">
        <f t="array" aca="1" ref="AA627" ca="1">SUMPRODUCT($V$9:$Z$9,V627:Z627)</f>
        <v>-15901.869296822077</v>
      </c>
      <c r="AB627" s="6">
        <f t="shared" ca="1" si="41"/>
        <v>-28328.929549708831</v>
      </c>
    </row>
    <row r="628" spans="1:28" ht="13.8">
      <c r="A628" s="4">
        <v>618</v>
      </c>
      <c r="B628" s="120">
        <v>0.31550068587105623</v>
      </c>
      <c r="C628" s="120">
        <v>0.75840000000000007</v>
      </c>
      <c r="D628" s="120">
        <v>0.38234069137859222</v>
      </c>
      <c r="E628" s="120">
        <v>0.19383921863260706</v>
      </c>
      <c r="F628" s="120">
        <v>0.58716431497496602</v>
      </c>
      <c r="H628" s="142">
        <v>-0.48031788728215441</v>
      </c>
      <c r="I628" s="142">
        <v>0.70116507936630312</v>
      </c>
      <c r="J628" s="142">
        <v>-0.29933902295690473</v>
      </c>
      <c r="K628" s="142">
        <v>-0.86383518328663822</v>
      </c>
      <c r="L628" s="142">
        <v>0.22025653359639857</v>
      </c>
      <c r="M628" s="141">
        <f t="array" ref="M628:Q628">MMULT(H628:L628,TRANSPOSE(chol))</f>
        <v>-2.8301229399567613E-3</v>
      </c>
      <c r="N628" s="141">
        <v>2.8871125420160981E-3</v>
      </c>
      <c r="O628" s="141">
        <v>-2.3336270385199537E-3</v>
      </c>
      <c r="P628" s="141">
        <v>-3.7545071517519372E-3</v>
      </c>
      <c r="Q628" s="141">
        <v>-1.020861516058553E-3</v>
      </c>
      <c r="R628" s="6">
        <f t="shared" si="38"/>
        <v>-44721.123421402415</v>
      </c>
      <c r="S628" s="6">
        <f t="shared" si="39"/>
        <v>-11515.026206530161</v>
      </c>
      <c r="T628" s="6">
        <f t="shared" si="40"/>
        <v>11515.026206530161</v>
      </c>
      <c r="V628" s="23">
        <f t="array" aca="1" ref="V628:Z628" ca="1">MMULT(H628:L628,TRANSPOSE(racar))</f>
        <v>-1.995220629308785E-3</v>
      </c>
      <c r="W628" s="23">
        <f ca="1"/>
        <v>3.0999635356472139E-3</v>
      </c>
      <c r="X628" s="23">
        <f ca="1"/>
        <v>-2.1845827506292857E-3</v>
      </c>
      <c r="Y628" s="23">
        <f ca="1"/>
        <v>-3.7578528250128071E-3</v>
      </c>
      <c r="Z628" s="23">
        <f ca="1"/>
        <v>3.2493652859151892E-4</v>
      </c>
      <c r="AA628" s="6">
        <f t="array" aca="1" ref="AA628" ca="1">SUMPRODUCT($V$9:$Z$9,V628:Z628)</f>
        <v>-49084.745227793588</v>
      </c>
      <c r="AB628" s="6">
        <f t="shared" ca="1" si="41"/>
        <v>-18984.570425115391</v>
      </c>
    </row>
    <row r="629" spans="1:28" ht="13.8">
      <c r="A629" s="4">
        <v>619</v>
      </c>
      <c r="B629" s="120">
        <v>0.64883401920438954</v>
      </c>
      <c r="C629" s="120">
        <v>0.95840000000000003</v>
      </c>
      <c r="D629" s="120">
        <v>0.52519783423573518</v>
      </c>
      <c r="E629" s="120">
        <v>0.28474830954169794</v>
      </c>
      <c r="F629" s="120">
        <v>0.66408739189804289</v>
      </c>
      <c r="H629" s="142">
        <v>0.38217446402845323</v>
      </c>
      <c r="I629" s="142">
        <v>1.7324133091491827</v>
      </c>
      <c r="J629" s="142">
        <v>6.3203658520463057E-2</v>
      </c>
      <c r="K629" s="142">
        <v>-0.56879300969067559</v>
      </c>
      <c r="L629" s="142">
        <v>0.42364433599449675</v>
      </c>
      <c r="M629" s="141">
        <f t="array" ref="M629:Q629">MMULT(H629:L629,TRANSPOSE(chol))</f>
        <v>2.2518435110396753E-3</v>
      </c>
      <c r="N629" s="141">
        <v>1.0819361705526989E-2</v>
      </c>
      <c r="O629" s="141">
        <v>1.4875334790269328E-3</v>
      </c>
      <c r="P629" s="141">
        <v>1.8245103123136486E-4</v>
      </c>
      <c r="Q629" s="141">
        <v>5.0506653903577923E-3</v>
      </c>
      <c r="R629" s="6">
        <f t="shared" si="38"/>
        <v>-68129.945273254634</v>
      </c>
      <c r="S629" s="6">
        <f t="shared" si="39"/>
        <v>-27140.789614531321</v>
      </c>
      <c r="T629" s="6">
        <f t="shared" si="40"/>
        <v>27140.789614531321</v>
      </c>
      <c r="V629" s="23">
        <f t="array" aca="1" ref="V629:Z629" ca="1">MMULT(H629:L629,TRANSPOSE(racar))</f>
        <v>4.4522892743404331E-3</v>
      </c>
      <c r="W629" s="23">
        <f ca="1"/>
        <v>1.0695632563195464E-2</v>
      </c>
      <c r="X629" s="23">
        <f ca="1"/>
        <v>1.1713743289847305E-3</v>
      </c>
      <c r="Y629" s="23">
        <f ca="1"/>
        <v>-8.8074325225694419E-4</v>
      </c>
      <c r="Z629" s="23">
        <f ca="1"/>
        <v>4.4214406434301161E-3</v>
      </c>
      <c r="AA629" s="6">
        <f t="array" aca="1" ref="AA629" ca="1">SUMPRODUCT($V$9:$Z$9,V629:Z629)</f>
        <v>-59544.429344930555</v>
      </c>
      <c r="AB629" s="6">
        <f t="shared" ca="1" si="41"/>
        <v>-28517.595746098523</v>
      </c>
    </row>
    <row r="630" spans="1:28" ht="13.8">
      <c r="A630" s="4">
        <v>620</v>
      </c>
      <c r="B630" s="120">
        <v>0.9821673525377228</v>
      </c>
      <c r="C630" s="120">
        <v>0.19839999999999999</v>
      </c>
      <c r="D630" s="120">
        <v>0.66805497709287798</v>
      </c>
      <c r="E630" s="120">
        <v>0.37565740045078888</v>
      </c>
      <c r="F630" s="120">
        <v>0.74101046882111976</v>
      </c>
      <c r="H630" s="142">
        <v>2.1007229337902507</v>
      </c>
      <c r="I630" s="142">
        <v>-0.84735011662808646</v>
      </c>
      <c r="J630" s="142">
        <v>0.43454868968226579</v>
      </c>
      <c r="K630" s="142">
        <v>-0.31690616904545899</v>
      </c>
      <c r="L630" s="142">
        <v>0.64646375575336457</v>
      </c>
      <c r="M630" s="141">
        <f t="array" ref="M630:Q630">MMULT(H630:L630,TRANSPOSE(chol))</f>
        <v>1.2377852923725471E-2</v>
      </c>
      <c r="N630" s="141">
        <v>8.2619577791989522E-5</v>
      </c>
      <c r="O630" s="141">
        <v>5.3231676299393812E-3</v>
      </c>
      <c r="P630" s="141">
        <v>-1.0284747567845915E-3</v>
      </c>
      <c r="Q630" s="141">
        <v>8.122919134984103E-3</v>
      </c>
      <c r="R630" s="6">
        <f t="shared" si="38"/>
        <v>19387.616891989121</v>
      </c>
      <c r="S630" s="6">
        <f t="shared" si="39"/>
        <v>-49695.305551429963</v>
      </c>
      <c r="T630" s="6">
        <f t="shared" si="40"/>
        <v>49695.305551429963</v>
      </c>
      <c r="V630" s="23">
        <f t="array" aca="1" ref="V630:Z630" ca="1">MMULT(H630:L630,TRANSPOSE(racar))</f>
        <v>1.1941559725269982E-2</v>
      </c>
      <c r="W630" s="23">
        <f ca="1"/>
        <v>-2.2755771269732058E-3</v>
      </c>
      <c r="X630" s="23">
        <f ca="1"/>
        <v>4.0533280732476659E-3</v>
      </c>
      <c r="Y630" s="23">
        <f ca="1"/>
        <v>-1.0346416530896876E-3</v>
      </c>
      <c r="Z630" s="23">
        <f ca="1"/>
        <v>5.8311006676788294E-3</v>
      </c>
      <c r="AA630" s="6">
        <f t="array" aca="1" ref="AA630" ca="1">SUMPRODUCT($V$9:$Z$9,V630:Z630)</f>
        <v>38975.010109782743</v>
      </c>
      <c r="AB630" s="6">
        <f t="shared" ca="1" si="41"/>
        <v>-37029.347589433753</v>
      </c>
    </row>
    <row r="631" spans="1:28" ht="13.8">
      <c r="A631" s="4">
        <v>621</v>
      </c>
      <c r="B631" s="120">
        <v>3.1550068587105622E-2</v>
      </c>
      <c r="C631" s="120">
        <v>0.39840000000000003</v>
      </c>
      <c r="D631" s="120">
        <v>0.81091211995002077</v>
      </c>
      <c r="E631" s="120">
        <v>0.46656649135987982</v>
      </c>
      <c r="F631" s="120">
        <v>0.81793354574419674</v>
      </c>
      <c r="H631" s="142">
        <v>-1.8584852423197882</v>
      </c>
      <c r="I631" s="142">
        <v>-0.25749069179294604</v>
      </c>
      <c r="J631" s="142">
        <v>0.8812624960998281</v>
      </c>
      <c r="K631" s="142">
        <v>-8.3903718918884096E-2</v>
      </c>
      <c r="L631" s="142">
        <v>0.90751805049087464</v>
      </c>
      <c r="M631" s="141">
        <f t="array" ref="M631:Q631">MMULT(H631:L631,TRANSPOSE(chol))</f>
        <v>-1.0950543082253751E-2</v>
      </c>
      <c r="N631" s="141">
        <v>-5.8409124716384125E-3</v>
      </c>
      <c r="O631" s="141">
        <v>3.0826245057989123E-3</v>
      </c>
      <c r="P631" s="141">
        <v>-1.7165249604546376E-3</v>
      </c>
      <c r="Q631" s="141">
        <v>-3.6036352765334359E-4</v>
      </c>
      <c r="R631" s="6">
        <f t="shared" si="38"/>
        <v>-19072.120539301664</v>
      </c>
      <c r="S631" s="6">
        <f t="shared" si="39"/>
        <v>-5853.70389188021</v>
      </c>
      <c r="T631" s="6">
        <f t="shared" si="40"/>
        <v>5853.70389188021</v>
      </c>
      <c r="V631" s="23">
        <f t="array" aca="1" ref="V631:Z631" ca="1">MMULT(H631:L631,TRANSPOSE(racar))</f>
        <v>-9.0560347574089456E-3</v>
      </c>
      <c r="W631" s="23">
        <f ca="1"/>
        <v>-2.3299825958069138E-3</v>
      </c>
      <c r="X631" s="23">
        <f ca="1"/>
        <v>5.1911836021047283E-3</v>
      </c>
      <c r="Y631" s="23">
        <f ca="1"/>
        <v>3.9100676234771203E-4</v>
      </c>
      <c r="Z631" s="23">
        <f ca="1"/>
        <v>3.4981266923137157E-3</v>
      </c>
      <c r="AA631" s="6">
        <f t="array" aca="1" ref="AA631" ca="1">SUMPRODUCT($V$9:$Z$9,V631:Z631)</f>
        <v>-34879.9358848107</v>
      </c>
      <c r="AB631" s="6">
        <f t="shared" ca="1" si="41"/>
        <v>-17587.697024196252</v>
      </c>
    </row>
    <row r="632" spans="1:28" ht="13.8">
      <c r="A632" s="4">
        <v>622</v>
      </c>
      <c r="B632" s="120">
        <v>0.36488340192043894</v>
      </c>
      <c r="C632" s="120">
        <v>0.59840000000000004</v>
      </c>
      <c r="D632" s="120">
        <v>0.95376926280716368</v>
      </c>
      <c r="E632" s="120">
        <v>0.55747558226897065</v>
      </c>
      <c r="F632" s="120">
        <v>0.89485662266727373</v>
      </c>
      <c r="H632" s="142">
        <v>-0.34543575115331482</v>
      </c>
      <c r="I632" s="142">
        <v>0.24920785973542836</v>
      </c>
      <c r="J632" s="142">
        <v>1.6825539411196244</v>
      </c>
      <c r="K632" s="142">
        <v>0.14457196230658712</v>
      </c>
      <c r="L632" s="142">
        <v>1.2527773285114021</v>
      </c>
      <c r="M632" s="141">
        <f t="array" ref="M632:Q632">MMULT(H632:L632,TRANSPOSE(chol))</f>
        <v>-2.0353721348001811E-3</v>
      </c>
      <c r="N632" s="141">
        <v>6.1565158216121186E-4</v>
      </c>
      <c r="O632" s="141">
        <v>1.0418245182664397E-2</v>
      </c>
      <c r="P632" s="141">
        <v>1.8321687528826429E-3</v>
      </c>
      <c r="Q632" s="141">
        <v>7.8253035642774308E-3</v>
      </c>
      <c r="R632" s="6">
        <f t="shared" si="38"/>
        <v>-22493.53575542519</v>
      </c>
      <c r="S632" s="6">
        <f t="shared" si="39"/>
        <v>-34965.029542942226</v>
      </c>
      <c r="T632" s="6">
        <f t="shared" si="40"/>
        <v>34965.029542942226</v>
      </c>
      <c r="V632" s="23">
        <f t="array" aca="1" ref="V632:Z632" ca="1">MMULT(H632:L632,TRANSPOSE(racar))</f>
        <v>9.1147186871488146E-4</v>
      </c>
      <c r="W632" s="23">
        <f ca="1"/>
        <v>3.051239709514232E-3</v>
      </c>
      <c r="X632" s="23">
        <f ca="1"/>
        <v>1.1677767608036684E-2</v>
      </c>
      <c r="Y632" s="23">
        <f ca="1"/>
        <v>2.9352235262797965E-3</v>
      </c>
      <c r="Z632" s="23">
        <f ca="1"/>
        <v>8.9868156602117225E-3</v>
      </c>
      <c r="AA632" s="6">
        <f t="array" aca="1" ref="AA632" ca="1">SUMPRODUCT($V$9:$Z$9,V632:Z632)</f>
        <v>-19707.975053246224</v>
      </c>
      <c r="AB632" s="6">
        <f t="shared" ca="1" si="41"/>
        <v>-36354.227948642845</v>
      </c>
    </row>
    <row r="633" spans="1:28" ht="13.8">
      <c r="A633" s="4">
        <v>623</v>
      </c>
      <c r="B633" s="120">
        <v>0.69821673525377226</v>
      </c>
      <c r="C633" s="120">
        <v>0.79840000000000011</v>
      </c>
      <c r="D633" s="120">
        <v>0.11703456892961266</v>
      </c>
      <c r="E633" s="120">
        <v>0.64838467317806159</v>
      </c>
      <c r="F633" s="120">
        <v>0.9717796995903506</v>
      </c>
      <c r="H633" s="142">
        <v>0.51927852093923954</v>
      </c>
      <c r="I633" s="142">
        <v>0.83591984034558464</v>
      </c>
      <c r="J633" s="142">
        <v>-1.1899421306429323</v>
      </c>
      <c r="K633" s="142">
        <v>0.38096306741637392</v>
      </c>
      <c r="L633" s="142">
        <v>1.9076180474295852</v>
      </c>
      <c r="M633" s="141">
        <f t="array" ref="M633:Q633">MMULT(H633:L633,TRANSPOSE(chol))</f>
        <v>3.0596862895377768E-3</v>
      </c>
      <c r="N633" s="141">
        <v>6.0072716231827066E-3</v>
      </c>
      <c r="O633" s="141">
        <v>-6.6667167142569353E-3</v>
      </c>
      <c r="P633" s="141">
        <v>2.8855114634464378E-3</v>
      </c>
      <c r="Q633" s="141">
        <v>1.2821024968837597E-2</v>
      </c>
      <c r="R633" s="6">
        <f t="shared" si="38"/>
        <v>-90207.611183729547</v>
      </c>
      <c r="S633" s="6">
        <f t="shared" si="39"/>
        <v>-57818.874851953035</v>
      </c>
      <c r="T633" s="6">
        <f t="shared" si="40"/>
        <v>57818.874851953035</v>
      </c>
      <c r="V633" s="23">
        <f t="array" aca="1" ref="V633:Z633" ca="1">MMULT(H633:L633,TRANSPOSE(racar))</f>
        <v>5.701281093140058E-3</v>
      </c>
      <c r="W633" s="23">
        <f ca="1"/>
        <v>7.5494188466151422E-3</v>
      </c>
      <c r="X633" s="23">
        <f ca="1"/>
        <v>-5.8154109775372959E-3</v>
      </c>
      <c r="Y633" s="23">
        <f ca="1"/>
        <v>4.4843333406080661E-3</v>
      </c>
      <c r="Z633" s="23">
        <f ca="1"/>
        <v>1.3261846795213375E-2</v>
      </c>
      <c r="AA633" s="6">
        <f t="array" aca="1" ref="AA633" ca="1">SUMPRODUCT($V$9:$Z$9,V633:Z633)</f>
        <v>-79008.194548695203</v>
      </c>
      <c r="AB633" s="6">
        <f t="shared" ca="1" si="41"/>
        <v>-52949.081528915201</v>
      </c>
    </row>
    <row r="634" spans="1:28" ht="13.8">
      <c r="A634" s="4">
        <v>624</v>
      </c>
      <c r="B634" s="120">
        <v>0.14266117969821673</v>
      </c>
      <c r="C634" s="120">
        <v>0.99840000000000007</v>
      </c>
      <c r="D634" s="120">
        <v>0.25989171178675552</v>
      </c>
      <c r="E634" s="120">
        <v>0.73929376408715253</v>
      </c>
      <c r="F634" s="120">
        <v>5.461993627674102E-2</v>
      </c>
      <c r="H634" s="142">
        <v>-1.0684393843030959</v>
      </c>
      <c r="I634" s="142">
        <v>2.9478425521849188</v>
      </c>
      <c r="J634" s="142">
        <v>-0.643679287821181</v>
      </c>
      <c r="K634" s="142">
        <v>0.64116964095392492</v>
      </c>
      <c r="L634" s="142">
        <v>-1.6016190638336694</v>
      </c>
      <c r="M634" s="141">
        <f t="array" ref="M634:Q634">MMULT(H634:L634,TRANSPOSE(chol))</f>
        <v>-6.2954449366429324E-3</v>
      </c>
      <c r="N634" s="141">
        <v>1.4372069731835167E-2</v>
      </c>
      <c r="O634" s="141">
        <v>-4.5918201331364029E-3</v>
      </c>
      <c r="P634" s="141">
        <v>6.55968839352211E-3</v>
      </c>
      <c r="Q634" s="141">
        <v>-6.5960725238895122E-3</v>
      </c>
      <c r="R634" s="6">
        <f t="shared" si="38"/>
        <v>-46220.035828454471</v>
      </c>
      <c r="S634" s="6">
        <f t="shared" si="39"/>
        <v>66532.66396096682</v>
      </c>
      <c r="T634" s="6">
        <f t="shared" si="40"/>
        <v>-66532.66396096682</v>
      </c>
      <c r="V634" s="23">
        <f t="array" aca="1" ref="V634:Z634" ca="1">MMULT(H634:L634,TRANSPOSE(racar))</f>
        <v>-5.2416508040867976E-3</v>
      </c>
      <c r="W634" s="23">
        <f ca="1"/>
        <v>1.5021538457749568E-2</v>
      </c>
      <c r="X634" s="23">
        <f ca="1"/>
        <v>-4.7694643838878158E-3</v>
      </c>
      <c r="Y634" s="23">
        <f ca="1"/>
        <v>3.4353795689576012E-3</v>
      </c>
      <c r="Z634" s="23">
        <f ca="1"/>
        <v>-8.0089347642372816E-3</v>
      </c>
      <c r="AA634" s="6">
        <f t="array" aca="1" ref="AA634" ca="1">SUMPRODUCT($V$9:$Z$9,V634:Z634)</f>
        <v>-51568.32453797065</v>
      </c>
      <c r="AB634" s="6">
        <f t="shared" ca="1" si="41"/>
        <v>60070.808285046194</v>
      </c>
    </row>
    <row r="635" spans="1:28" ht="13.8">
      <c r="A635" s="4">
        <v>625</v>
      </c>
      <c r="B635" s="120">
        <v>0.47599451303155005</v>
      </c>
      <c r="C635" s="120">
        <v>3.2000000000000003E-4</v>
      </c>
      <c r="D635" s="120">
        <v>0.40274885464389837</v>
      </c>
      <c r="E635" s="120">
        <v>0.83020285499624347</v>
      </c>
      <c r="F635" s="120">
        <v>0.13154301319981793</v>
      </c>
      <c r="H635" s="142">
        <v>-6.0209190465860478E-2</v>
      </c>
      <c r="I635" s="142">
        <v>-3.414070554227429</v>
      </c>
      <c r="J635" s="142">
        <v>-0.24623837712018593</v>
      </c>
      <c r="K635" s="142">
        <v>0.95496718873405195</v>
      </c>
      <c r="L635" s="142">
        <v>-1.1191268506654919</v>
      </c>
      <c r="M635" s="141">
        <f t="array" ref="M635:Q635">MMULT(H635:L635,TRANSPOSE(chol))</f>
        <v>-3.5476382546952592E-4</v>
      </c>
      <c r="N635" s="141">
        <v>-1.9693759965189222E-2</v>
      </c>
      <c r="O635" s="141">
        <v>-2.7845486812640105E-3</v>
      </c>
      <c r="P635" s="141">
        <v>-7.2756648288237278E-4</v>
      </c>
      <c r="Q635" s="141">
        <v>-9.8706379293955239E-3</v>
      </c>
      <c r="R635" s="6">
        <f t="shared" si="38"/>
        <v>142941.70226380054</v>
      </c>
      <c r="S635" s="6">
        <f t="shared" si="39"/>
        <v>51345.318234945924</v>
      </c>
      <c r="T635" s="6">
        <f t="shared" si="40"/>
        <v>-51345.318234945924</v>
      </c>
      <c r="V635" s="23">
        <f t="array" aca="1" ref="V635:Z635" ca="1">MMULT(H635:L635,TRANSPOSE(racar))</f>
        <v>-5.3490454895353534E-3</v>
      </c>
      <c r="W635" s="23">
        <f ca="1"/>
        <v>-2.082739238540848E-2</v>
      </c>
      <c r="X635" s="23">
        <f ca="1"/>
        <v>-2.9637957898761688E-3</v>
      </c>
      <c r="Y635" s="23">
        <f ca="1"/>
        <v>6.4435739378504442E-4</v>
      </c>
      <c r="Z635" s="23">
        <f ca="1"/>
        <v>-9.8706265133397669E-3</v>
      </c>
      <c r="AA635" s="6">
        <f t="array" aca="1" ref="AA635" ca="1">SUMPRODUCT($V$9:$Z$9,V635:Z635)</f>
        <v>131632.52215078575</v>
      </c>
      <c r="AB635" s="6">
        <f t="shared" ca="1" si="41"/>
        <v>57619.105845490034</v>
      </c>
    </row>
    <row r="636" spans="1:28" ht="13.8">
      <c r="A636" s="4">
        <v>626</v>
      </c>
      <c r="B636" s="120">
        <v>0.80932784636488331</v>
      </c>
      <c r="C636" s="120">
        <v>0.20032</v>
      </c>
      <c r="D636" s="120">
        <v>0.54560599750104122</v>
      </c>
      <c r="E636" s="120">
        <v>0.92111194590533441</v>
      </c>
      <c r="F636" s="120">
        <v>0.20846609012289485</v>
      </c>
      <c r="H636" s="142">
        <v>0.87542204855648897</v>
      </c>
      <c r="I636" s="142">
        <v>-0.84047877016093064</v>
      </c>
      <c r="J636" s="142">
        <v>0.11456741962123598</v>
      </c>
      <c r="K636" s="142">
        <v>1.412590689490927</v>
      </c>
      <c r="L636" s="142">
        <v>-0.81175508325255252</v>
      </c>
      <c r="M636" s="141">
        <f t="array" ref="M636:Q636">MMULT(H636:L636,TRANSPOSE(chol))</f>
        <v>5.1581506484855641E-3</v>
      </c>
      <c r="N636" s="141">
        <v>-2.7567131970792553E-3</v>
      </c>
      <c r="O636" s="141">
        <v>1.6309752703034237E-3</v>
      </c>
      <c r="P636" s="141">
        <v>6.46154653038043E-3</v>
      </c>
      <c r="Q636" s="141">
        <v>-3.5176945470775586E-4</v>
      </c>
      <c r="R636" s="6">
        <f t="shared" si="38"/>
        <v>73037.070067691573</v>
      </c>
      <c r="S636" s="6">
        <f t="shared" si="39"/>
        <v>31497.271357923826</v>
      </c>
      <c r="T636" s="6">
        <f t="shared" si="40"/>
        <v>-31497.271357923826</v>
      </c>
      <c r="V636" s="23">
        <f t="array" aca="1" ref="V636:Z636" ca="1">MMULT(H636:L636,TRANSPOSE(racar))</f>
        <v>3.292736251722282E-3</v>
      </c>
      <c r="W636" s="23">
        <f ca="1"/>
        <v>-3.7457895254298015E-3</v>
      </c>
      <c r="X636" s="23">
        <f ca="1"/>
        <v>9.7597297984238721E-4</v>
      </c>
      <c r="Y636" s="23">
        <f ca="1"/>
        <v>5.7584914755799159E-3</v>
      </c>
      <c r="Z636" s="23">
        <f ca="1"/>
        <v>-3.1779361665782643E-3</v>
      </c>
      <c r="AA636" s="6">
        <f t="array" aca="1" ref="AA636" ca="1">SUMPRODUCT($V$9:$Z$9,V636:Z636)</f>
        <v>80370.335405902719</v>
      </c>
      <c r="AB636" s="6">
        <f t="shared" ca="1" si="41"/>
        <v>43936.040857053355</v>
      </c>
    </row>
    <row r="637" spans="1:28" ht="13.8">
      <c r="A637" s="4">
        <v>627</v>
      </c>
      <c r="B637" s="120">
        <v>0.25377229080932784</v>
      </c>
      <c r="C637" s="120">
        <v>0.40032000000000001</v>
      </c>
      <c r="D637" s="120">
        <v>0.68846314035818412</v>
      </c>
      <c r="E637" s="120">
        <v>2.02854996243426E-2</v>
      </c>
      <c r="F637" s="120">
        <v>0.28538916704597178</v>
      </c>
      <c r="H637" s="142">
        <v>-0.66266585674583867</v>
      </c>
      <c r="I637" s="142">
        <v>-0.25251890939906535</v>
      </c>
      <c r="J637" s="142">
        <v>0.49149877361797345</v>
      </c>
      <c r="K637" s="142">
        <v>-2.0478877520583674</v>
      </c>
      <c r="L637" s="142">
        <v>-0.56690557821897447</v>
      </c>
      <c r="M637" s="141">
        <f t="array" ref="M637:Q637">MMULT(H637:L637,TRANSPOSE(chol))</f>
        <v>-3.9045513239460358E-3</v>
      </c>
      <c r="N637" s="141">
        <v>-3.0030173037732784E-3</v>
      </c>
      <c r="O637" s="141">
        <v>2.1840212174687682E-3</v>
      </c>
      <c r="P637" s="141">
        <v>-1.0795175904187812E-2</v>
      </c>
      <c r="Q637" s="141">
        <v>-8.8307789684988428E-3</v>
      </c>
      <c r="R637" s="6">
        <f t="shared" si="38"/>
        <v>2096.8664731830286</v>
      </c>
      <c r="S637" s="6">
        <f t="shared" si="39"/>
        <v>-453.85241535028035</v>
      </c>
      <c r="T637" s="6">
        <f t="shared" si="40"/>
        <v>453.85241535028035</v>
      </c>
      <c r="V637" s="23">
        <f t="array" aca="1" ref="V637:Z637" ca="1">MMULT(H637:L637,TRANSPOSE(racar))</f>
        <v>-4.8268911018988052E-3</v>
      </c>
      <c r="W637" s="23">
        <f ca="1"/>
        <v>-4.3658058534351311E-3</v>
      </c>
      <c r="X637" s="23">
        <f ca="1"/>
        <v>1.6357264473350298E-3</v>
      </c>
      <c r="Y637" s="23">
        <f ca="1"/>
        <v>-1.1223212092421669E-2</v>
      </c>
      <c r="Z637" s="23">
        <f ca="1"/>
        <v>-6.7446914972485927E-3</v>
      </c>
      <c r="AA637" s="6">
        <f t="array" aca="1" ref="AA637" ca="1">SUMPRODUCT($V$9:$Z$9,V637:Z637)</f>
        <v>-10044.967475523008</v>
      </c>
      <c r="AB637" s="6">
        <f t="shared" ca="1" si="41"/>
        <v>-13965.910719511397</v>
      </c>
    </row>
    <row r="638" spans="1:28" ht="13.8">
      <c r="A638" s="4">
        <v>628</v>
      </c>
      <c r="B638" s="120">
        <v>0.58710562414266121</v>
      </c>
      <c r="C638" s="120">
        <v>0.60032000000000008</v>
      </c>
      <c r="D638" s="120">
        <v>0.83132028321532692</v>
      </c>
      <c r="E638" s="120">
        <v>0.11119459053343352</v>
      </c>
      <c r="F638" s="120">
        <v>0.36231224396904871</v>
      </c>
      <c r="H638" s="142">
        <v>0.22010580784886954</v>
      </c>
      <c r="I638" s="142">
        <v>0.25417547068104424</v>
      </c>
      <c r="J638" s="142">
        <v>0.95939571376704946</v>
      </c>
      <c r="K638" s="142">
        <v>-1.2201996987155275</v>
      </c>
      <c r="L638" s="142">
        <v>-0.35228506448890146</v>
      </c>
      <c r="M638" s="141">
        <f t="array" ref="M638:Q638">MMULT(H638:L638,TRANSPOSE(chol))</f>
        <v>1.2969046385833914E-3</v>
      </c>
      <c r="N638" s="141">
        <v>1.9727672059386718E-3</v>
      </c>
      <c r="O638" s="141">
        <v>6.5358856190456819E-3</v>
      </c>
      <c r="P638" s="141">
        <v>-4.9433206346165756E-3</v>
      </c>
      <c r="Q638" s="141">
        <v>-2.3532426150647007E-3</v>
      </c>
      <c r="R638" s="6">
        <f t="shared" si="38"/>
        <v>2008.9924703337765</v>
      </c>
      <c r="S638" s="6">
        <f t="shared" si="39"/>
        <v>-9571.5782911586848</v>
      </c>
      <c r="T638" s="6">
        <f t="shared" si="40"/>
        <v>9571.5782911586848</v>
      </c>
      <c r="V638" s="23">
        <f t="array" aca="1" ref="V638:Z638" ca="1">MMULT(H638:L638,TRANSPOSE(racar))</f>
        <v>1.352445235380246E-3</v>
      </c>
      <c r="W638" s="23">
        <f ca="1"/>
        <v>6.1719456786740734E-4</v>
      </c>
      <c r="X638" s="23">
        <f ca="1"/>
        <v>5.7433993040748475E-3</v>
      </c>
      <c r="Y638" s="23">
        <f ca="1"/>
        <v>-6.0147725908482677E-3</v>
      </c>
      <c r="Z638" s="23">
        <f ca="1"/>
        <v>-2.4332716248535525E-3</v>
      </c>
      <c r="AA638" s="6">
        <f t="array" aca="1" ref="AA638" ca="1">SUMPRODUCT($V$9:$Z$9,V638:Z638)</f>
        <v>2786.3850940259636</v>
      </c>
      <c r="AB638" s="6">
        <f t="shared" ca="1" si="41"/>
        <v>-14028.088740142035</v>
      </c>
    </row>
    <row r="639" spans="1:28" ht="13.8">
      <c r="A639" s="4">
        <v>629</v>
      </c>
      <c r="B639" s="120">
        <v>0.92043895747599447</v>
      </c>
      <c r="C639" s="120">
        <v>0.80032000000000003</v>
      </c>
      <c r="D639" s="120">
        <v>0.97417742607246982</v>
      </c>
      <c r="E639" s="120">
        <v>0.20210368144252441</v>
      </c>
      <c r="F639" s="120">
        <v>0.43923532089212564</v>
      </c>
      <c r="H639" s="142">
        <v>1.4080303438877484</v>
      </c>
      <c r="I639" s="142">
        <v>0.84276479654568792</v>
      </c>
      <c r="J639" s="142">
        <v>1.9460798564853001</v>
      </c>
      <c r="K639" s="142">
        <v>-0.83413065413392207</v>
      </c>
      <c r="L639" s="142">
        <v>-0.15290823488319916</v>
      </c>
      <c r="M639" s="141">
        <f t="array" ref="M639:Q639">MMULT(H639:L639,TRANSPOSE(chol))</f>
        <v>8.2963784649790987E-3</v>
      </c>
      <c r="N639" s="141">
        <v>8.1344791757395982E-3</v>
      </c>
      <c r="O639" s="141">
        <v>1.4652955012269438E-2</v>
      </c>
      <c r="P639" s="141">
        <v>-6.2296408783085776E-4</v>
      </c>
      <c r="Q639" s="141">
        <v>4.669403614012595E-3</v>
      </c>
      <c r="R639" s="6">
        <f t="shared" si="38"/>
        <v>3138.1652643555208</v>
      </c>
      <c r="S639" s="6">
        <f t="shared" si="39"/>
        <v>-28712.206309887151</v>
      </c>
      <c r="T639" s="6">
        <f t="shared" si="40"/>
        <v>28712.206309887151</v>
      </c>
      <c r="V639" s="23">
        <f t="array" aca="1" ref="V639:Z639" ca="1">MMULT(H639:L639,TRANSPOSE(racar))</f>
        <v>9.5189451897079377E-3</v>
      </c>
      <c r="W639" s="23">
        <f ca="1"/>
        <v>6.1685663796890999E-3</v>
      </c>
      <c r="X639" s="23">
        <f ca="1"/>
        <v>1.323876343293774E-2</v>
      </c>
      <c r="Y639" s="23">
        <f ca="1"/>
        <v>-2.7592827428219884E-3</v>
      </c>
      <c r="Z639" s="23">
        <f ca="1"/>
        <v>2.1018242910675537E-3</v>
      </c>
      <c r="AA639" s="6">
        <f t="array" aca="1" ref="AA639" ca="1">SUMPRODUCT($V$9:$Z$9,V639:Z639)</f>
        <v>19784.216781217096</v>
      </c>
      <c r="AB639" s="6">
        <f t="shared" ca="1" si="41"/>
        <v>-24260.086502591337</v>
      </c>
    </row>
    <row r="640" spans="1:28" ht="13.8">
      <c r="A640" s="4">
        <v>630</v>
      </c>
      <c r="B640" s="120">
        <v>6.858710562414265E-2</v>
      </c>
      <c r="C640" s="120">
        <v>4.0320000000000002E-2</v>
      </c>
      <c r="D640" s="120">
        <v>0.13744273219491876</v>
      </c>
      <c r="E640" s="120">
        <v>0.29301277235161532</v>
      </c>
      <c r="F640" s="120">
        <v>0.51615839781520267</v>
      </c>
      <c r="H640" s="142">
        <v>-1.4863967413678172</v>
      </c>
      <c r="I640" s="142">
        <v>-1.7469846545522836</v>
      </c>
      <c r="J640" s="142">
        <v>-1.0918808762865</v>
      </c>
      <c r="K640" s="142">
        <v>-0.54460452096710799</v>
      </c>
      <c r="L640" s="142">
        <v>4.0514177426867318E-2</v>
      </c>
      <c r="M640" s="141">
        <f t="array" ref="M640:Q640">MMULT(H640:L640,TRANSPOSE(chol))</f>
        <v>-8.7581279544371657E-3</v>
      </c>
      <c r="N640" s="141">
        <v>-1.3497037883289686E-2</v>
      </c>
      <c r="O640" s="141">
        <v>-9.5731299531923164E-3</v>
      </c>
      <c r="P640" s="141">
        <v>-7.1928495150848787E-3</v>
      </c>
      <c r="Q640" s="141">
        <v>-8.7672534298101571E-3</v>
      </c>
      <c r="R640" s="6">
        <f t="shared" si="38"/>
        <v>21053.360128789114</v>
      </c>
      <c r="S640" s="6">
        <f t="shared" si="39"/>
        <v>15667.837176623951</v>
      </c>
      <c r="T640" s="6">
        <f t="shared" si="40"/>
        <v>-15667.837176623951</v>
      </c>
      <c r="V640" s="23">
        <f t="array" aca="1" ref="V640:Z640" ca="1">MMULT(H640:L640,TRANSPOSE(racar))</f>
        <v>-1.0832571673884947E-2</v>
      </c>
      <c r="W640" s="23">
        <f ca="1"/>
        <v>-1.2649157601617819E-2</v>
      </c>
      <c r="X640" s="23">
        <f ca="1"/>
        <v>-8.5639073316543263E-3</v>
      </c>
      <c r="Y640" s="23">
        <f ca="1"/>
        <v>-4.8379478004851517E-3</v>
      </c>
      <c r="Z640" s="23">
        <f ca="1"/>
        <v>-4.910267541603312E-3</v>
      </c>
      <c r="AA640" s="6">
        <f t="array" aca="1" ref="AA640" ca="1">SUMPRODUCT($V$9:$Z$9,V640:Z640)</f>
        <v>-940.08522886744686</v>
      </c>
      <c r="AB640" s="6">
        <f t="shared" ca="1" si="41"/>
        <v>5073.4071091235382</v>
      </c>
    </row>
    <row r="641" spans="1:28" ht="13.8">
      <c r="A641" s="4">
        <v>631</v>
      </c>
      <c r="B641" s="120">
        <v>0.40192043895747598</v>
      </c>
      <c r="C641" s="120">
        <v>0.24032000000000001</v>
      </c>
      <c r="D641" s="120">
        <v>0.28029987505206161</v>
      </c>
      <c r="E641" s="120">
        <v>0.38392186326070626</v>
      </c>
      <c r="F641" s="120">
        <v>0.59308147473827966</v>
      </c>
      <c r="H641" s="142">
        <v>-0.24837939067512907</v>
      </c>
      <c r="I641" s="142">
        <v>-0.70527357805322821</v>
      </c>
      <c r="J641" s="142">
        <v>-0.58195090573261354</v>
      </c>
      <c r="K641" s="142">
        <v>-0.29519656415426926</v>
      </c>
      <c r="L641" s="142">
        <v>0.23547890425277959</v>
      </c>
      <c r="M641" s="141">
        <f t="array" ref="M641:Q641">MMULT(H641:L641,TRANSPOSE(chol))</f>
        <v>-1.4634978833283235E-3</v>
      </c>
      <c r="N641" s="141">
        <v>-4.6226211581660232E-3</v>
      </c>
      <c r="O641" s="141">
        <v>-4.2997199625102239E-3</v>
      </c>
      <c r="P641" s="141">
        <v>-3.0931110713864267E-3</v>
      </c>
      <c r="Q641" s="141">
        <v>-1.5852271846018469E-3</v>
      </c>
      <c r="R641" s="6">
        <f t="shared" si="38"/>
        <v>1081.5173693622346</v>
      </c>
      <c r="S641" s="6">
        <f t="shared" si="39"/>
        <v>-5364.4747280903393</v>
      </c>
      <c r="T641" s="6">
        <f t="shared" si="40"/>
        <v>5364.4747280903393</v>
      </c>
      <c r="V641" s="23">
        <f t="array" aca="1" ref="V641:Z641" ca="1">MMULT(H641:L641,TRANSPOSE(racar))</f>
        <v>-2.2020461815651939E-3</v>
      </c>
      <c r="W641" s="23">
        <f ca="1"/>
        <v>-4.6031526544558776E-3</v>
      </c>
      <c r="X641" s="23">
        <f ca="1"/>
        <v>-4.0634059907748874E-3</v>
      </c>
      <c r="Y641" s="23">
        <f ca="1"/>
        <v>-2.072761658414188E-3</v>
      </c>
      <c r="Z641" s="23">
        <f ca="1"/>
        <v>-3.2045605307365614E-4</v>
      </c>
      <c r="AA641" s="6">
        <f t="array" aca="1" ref="AA641" ca="1">SUMPRODUCT($V$9:$Z$9,V641:Z641)</f>
        <v>-4178.128288238092</v>
      </c>
      <c r="AB641" s="6">
        <f t="shared" ca="1" si="41"/>
        <v>-7703.8290819580043</v>
      </c>
    </row>
    <row r="642" spans="1:28" ht="13.8">
      <c r="A642" s="4">
        <v>632</v>
      </c>
      <c r="B642" s="120">
        <v>0.73525377229080935</v>
      </c>
      <c r="C642" s="120">
        <v>0.44031999999999999</v>
      </c>
      <c r="D642" s="120">
        <v>0.42315701790920446</v>
      </c>
      <c r="E642" s="120">
        <v>0.4748309541697972</v>
      </c>
      <c r="F642" s="120">
        <v>0.67000455166135653</v>
      </c>
      <c r="H642" s="142">
        <v>0.62878097730345983</v>
      </c>
      <c r="I642" s="142">
        <v>-0.15015795090706552</v>
      </c>
      <c r="J642" s="142">
        <v>-0.19382356357115871</v>
      </c>
      <c r="K642" s="142">
        <v>-6.3131352577770708E-2</v>
      </c>
      <c r="L642" s="142">
        <v>0.43992573419472986</v>
      </c>
      <c r="M642" s="141">
        <f t="array" ref="M642:Q642">MMULT(H642:L642,TRANSPOSE(chol))</f>
        <v>3.7048952687235666E-3</v>
      </c>
      <c r="N642" s="141">
        <v>6.1728774867645525E-4</v>
      </c>
      <c r="O642" s="141">
        <v>-4.5140387279015142E-4</v>
      </c>
      <c r="P642" s="141">
        <v>-1.805300160324296E-4</v>
      </c>
      <c r="Q642" s="141">
        <v>3.7074720253922437E-3</v>
      </c>
      <c r="R642" s="6">
        <f t="shared" si="38"/>
        <v>-8581.1751530238907</v>
      </c>
      <c r="S642" s="6">
        <f t="shared" si="39"/>
        <v>-21360.896025798356</v>
      </c>
      <c r="T642" s="6">
        <f t="shared" si="40"/>
        <v>21360.896025798356</v>
      </c>
      <c r="V642" s="23">
        <f t="array" aca="1" ref="V642:Z642" ca="1">MMULT(H642:L642,TRANSPOSE(racar))</f>
        <v>3.8322055732538025E-3</v>
      </c>
      <c r="W642" s="23">
        <f ca="1"/>
        <v>1.3525644301994342E-4</v>
      </c>
      <c r="X642" s="23">
        <f ca="1"/>
        <v>-6.8741330296916636E-4</v>
      </c>
      <c r="Y642" s="23">
        <f ca="1"/>
        <v>1.0266936682835665E-4</v>
      </c>
      <c r="Z642" s="23">
        <f ca="1"/>
        <v>3.2340857259639767E-3</v>
      </c>
      <c r="AA642" s="6">
        <f t="array" aca="1" ref="AA642" ca="1">SUMPRODUCT($V$9:$Z$9,V642:Z642)</f>
        <v>-2200.0749242056518</v>
      </c>
      <c r="AB642" s="6">
        <f t="shared" ca="1" si="41"/>
        <v>-17443.775754684124</v>
      </c>
    </row>
    <row r="643" spans="1:28" ht="13.8">
      <c r="A643" s="4">
        <v>633</v>
      </c>
      <c r="B643" s="120">
        <v>0.17969821673525377</v>
      </c>
      <c r="C643" s="120">
        <v>0.64032000000000011</v>
      </c>
      <c r="D643" s="120">
        <v>0.56601416076634736</v>
      </c>
      <c r="E643" s="120">
        <v>0.56574004507888798</v>
      </c>
      <c r="F643" s="120">
        <v>0.7469276285844334</v>
      </c>
      <c r="H643" s="142">
        <v>-0.9165157824851331</v>
      </c>
      <c r="I643" s="142">
        <v>0.3593142703528337</v>
      </c>
      <c r="J643" s="142">
        <v>0.16623542969300439</v>
      </c>
      <c r="K643" s="142">
        <v>0.1655388041294053</v>
      </c>
      <c r="L643" s="142">
        <v>0.664852651121145</v>
      </c>
      <c r="M643" s="141">
        <f t="array" ref="M643:Q643">MMULT(H643:L643,TRANSPOSE(chol))</f>
        <v>-5.4002826243276731E-3</v>
      </c>
      <c r="N643" s="141">
        <v>-9.5449592613276214E-5</v>
      </c>
      <c r="O643" s="141">
        <v>-4.2129299376467751E-5</v>
      </c>
      <c r="P643" s="141">
        <v>7.7788334460350257E-4</v>
      </c>
      <c r="Q643" s="141">
        <v>1.9050577566100259E-3</v>
      </c>
      <c r="R643" s="6">
        <f t="shared" si="38"/>
        <v>-31377.074579378925</v>
      </c>
      <c r="S643" s="6">
        <f t="shared" si="39"/>
        <v>-6994.6445577696377</v>
      </c>
      <c r="T643" s="6">
        <f t="shared" si="40"/>
        <v>6994.6445577696377</v>
      </c>
      <c r="V643" s="23">
        <f t="array" aca="1" ref="V643:Z643" ca="1">MMULT(H643:L643,TRANSPOSE(racar))</f>
        <v>-3.7821629531495887E-3</v>
      </c>
      <c r="W643" s="23">
        <f ca="1"/>
        <v>2.0708954173956481E-3</v>
      </c>
      <c r="X643" s="23">
        <f ca="1"/>
        <v>1.1707543950238986E-3</v>
      </c>
      <c r="Y643" s="23">
        <f ca="1"/>
        <v>1.8006444420113122E-3</v>
      </c>
      <c r="Z643" s="23">
        <f ca="1"/>
        <v>3.6800459268886343E-3</v>
      </c>
      <c r="AA643" s="6">
        <f t="array" aca="1" ref="AA643" ca="1">SUMPRODUCT($V$9:$Z$9,V643:Z643)</f>
        <v>-37196.227875243349</v>
      </c>
      <c r="AB643" s="6">
        <f t="shared" ca="1" si="41"/>
        <v>-12149.012708989127</v>
      </c>
    </row>
    <row r="644" spans="1:28" ht="13.8">
      <c r="A644" s="4">
        <v>634</v>
      </c>
      <c r="B644" s="120">
        <v>0.51303155006858714</v>
      </c>
      <c r="C644" s="120">
        <v>0.84032000000000007</v>
      </c>
      <c r="D644" s="120">
        <v>0.70887130362349027</v>
      </c>
      <c r="E644" s="120">
        <v>0.65664913598797903</v>
      </c>
      <c r="F644" s="120">
        <v>0.82385070550751038</v>
      </c>
      <c r="H644" s="142">
        <v>3.2671063106944037E-2</v>
      </c>
      <c r="I644" s="142">
        <v>0.9957739296014213</v>
      </c>
      <c r="J644" s="142">
        <v>0.55009036809256495</v>
      </c>
      <c r="K644" s="142">
        <v>0.40333509398808981</v>
      </c>
      <c r="L644" s="142">
        <v>0.93014002640820015</v>
      </c>
      <c r="M644" s="141">
        <f t="array" ref="M644:Q644">MMULT(H644:L644,TRANSPOSE(chol))</f>
        <v>1.9250402206533166E-4</v>
      </c>
      <c r="N644" s="141">
        <v>5.7795316083435275E-3</v>
      </c>
      <c r="O644" s="141">
        <v>3.9019852331116959E-3</v>
      </c>
      <c r="P644" s="141">
        <v>3.8974388119877206E-3</v>
      </c>
      <c r="Q644" s="141">
        <v>7.8695949497793339E-3</v>
      </c>
      <c r="R644" s="6">
        <f t="shared" si="38"/>
        <v>-44860.08239696885</v>
      </c>
      <c r="S644" s="6">
        <f t="shared" si="39"/>
        <v>-25765.810571341288</v>
      </c>
      <c r="T644" s="6">
        <f t="shared" si="40"/>
        <v>25765.810571341288</v>
      </c>
      <c r="V644" s="23">
        <f t="array" aca="1" ref="V644:Z644" ca="1">MMULT(H644:L644,TRANSPOSE(racar))</f>
        <v>2.8203845664369403E-3</v>
      </c>
      <c r="W644" s="23">
        <f ca="1"/>
        <v>7.4371948501961481E-3</v>
      </c>
      <c r="X644" s="23">
        <f ca="1"/>
        <v>4.6232933190034284E-3</v>
      </c>
      <c r="Y644" s="23">
        <f ca="1"/>
        <v>4.153990796288279E-3</v>
      </c>
      <c r="Z644" s="23">
        <f ca="1"/>
        <v>7.8036134890445401E-3</v>
      </c>
      <c r="AA644" s="6">
        <f t="array" aca="1" ref="AA644" ca="1">SUMPRODUCT($V$9:$Z$9,V644:Z644)</f>
        <v>-37951.613234547112</v>
      </c>
      <c r="AB644" s="6">
        <f t="shared" ca="1" si="41"/>
        <v>-24227.125427059629</v>
      </c>
    </row>
    <row r="645" spans="1:28" ht="13.8">
      <c r="A645" s="4">
        <v>635</v>
      </c>
      <c r="B645" s="120">
        <v>0.84636488340192029</v>
      </c>
      <c r="C645" s="120">
        <v>8.0320000000000003E-2</v>
      </c>
      <c r="D645" s="120">
        <v>0.85172844648063306</v>
      </c>
      <c r="E645" s="120">
        <v>0.74755822689706986</v>
      </c>
      <c r="F645" s="120">
        <v>0.90077378243058737</v>
      </c>
      <c r="H645" s="142">
        <v>1.0209666634110932</v>
      </c>
      <c r="I645" s="142">
        <v>-1.402922334310071</v>
      </c>
      <c r="J645" s="142">
        <v>1.043875257321333</v>
      </c>
      <c r="K645" s="142">
        <v>0.66682558809538839</v>
      </c>
      <c r="L645" s="142">
        <v>1.2859731422520064</v>
      </c>
      <c r="M645" s="141">
        <f t="array" ref="M645:Q645">MMULT(H645:L645,TRANSPOSE(chol))</f>
        <v>6.0157267750336439E-3</v>
      </c>
      <c r="N645" s="141">
        <v>-5.6358768957093042E-3</v>
      </c>
      <c r="O645" s="141">
        <v>7.6051679372337519E-3</v>
      </c>
      <c r="P645" s="141">
        <v>2.5390460406076653E-3</v>
      </c>
      <c r="Q645" s="141">
        <v>9.9211053641636449E-3</v>
      </c>
      <c r="R645" s="6">
        <f t="shared" si="38"/>
        <v>31029.539190167619</v>
      </c>
      <c r="S645" s="6">
        <f t="shared" si="39"/>
        <v>-43340.89970796094</v>
      </c>
      <c r="T645" s="6">
        <f t="shared" si="40"/>
        <v>43340.89970796094</v>
      </c>
      <c r="V645" s="23">
        <f t="array" aca="1" ref="V645:Z645" ca="1">MMULT(H645:L645,TRANSPOSE(racar))</f>
        <v>6.6399903654068221E-3</v>
      </c>
      <c r="W645" s="23">
        <f ca="1"/>
        <v>-5.0382909112359191E-3</v>
      </c>
      <c r="X645" s="23">
        <f ca="1"/>
        <v>8.0394121622268579E-3</v>
      </c>
      <c r="Y645" s="23">
        <f ca="1"/>
        <v>4.2754726467169905E-3</v>
      </c>
      <c r="Z645" s="23">
        <f ca="1"/>
        <v>9.3859952998298201E-3</v>
      </c>
      <c r="AA645" s="6">
        <f t="array" aca="1" ref="AA645" ca="1">SUMPRODUCT($V$9:$Z$9,V645:Z645)</f>
        <v>42805.176918606478</v>
      </c>
      <c r="AB645" s="6">
        <f t="shared" ca="1" si="41"/>
        <v>-32436.243919621927</v>
      </c>
    </row>
    <row r="646" spans="1:28" ht="13.8">
      <c r="A646" s="4">
        <v>636</v>
      </c>
      <c r="B646" s="120">
        <v>0.29080932784636487</v>
      </c>
      <c r="C646" s="120">
        <v>0.28032000000000001</v>
      </c>
      <c r="D646" s="120">
        <v>0.99458558933777597</v>
      </c>
      <c r="E646" s="120">
        <v>0.83846731780616091</v>
      </c>
      <c r="F646" s="120">
        <v>0.97769685935366424</v>
      </c>
      <c r="H646" s="142">
        <v>-0.55102190917461724</v>
      </c>
      <c r="I646" s="142">
        <v>-0.58189115300669114</v>
      </c>
      <c r="J646" s="142">
        <v>2.5481747450566306</v>
      </c>
      <c r="K646" s="142">
        <v>0.9881782374048188</v>
      </c>
      <c r="L646" s="142">
        <v>2.0083484070503208</v>
      </c>
      <c r="M646" s="141">
        <f t="array" ref="M646:Q646">MMULT(H646:L646,TRANSPOSE(chol))</f>
        <v>-3.2467242775361758E-3</v>
      </c>
      <c r="N646" s="141">
        <v>-4.6270319228132826E-3</v>
      </c>
      <c r="O646" s="141">
        <v>1.5425082058480553E-2</v>
      </c>
      <c r="P646" s="141">
        <v>5.0944729686134282E-3</v>
      </c>
      <c r="Q646" s="141">
        <v>1.2344081309017188E-2</v>
      </c>
      <c r="R646" s="6">
        <f t="shared" si="38"/>
        <v>411.57832334152772</v>
      </c>
      <c r="S646" s="6">
        <f t="shared" si="39"/>
        <v>-45075.48022699244</v>
      </c>
      <c r="T646" s="6">
        <f t="shared" si="40"/>
        <v>45075.48022699244</v>
      </c>
      <c r="V646" s="23">
        <f t="array" aca="1" ref="V646:Z646" ca="1">MMULT(H646:L646,TRANSPOSE(racar))</f>
        <v>5.0023643029011196E-4</v>
      </c>
      <c r="W646" s="23">
        <f ca="1"/>
        <v>-3.509403812037527E-4</v>
      </c>
      <c r="X646" s="23">
        <f ca="1"/>
        <v>1.7758355069099337E-2</v>
      </c>
      <c r="Y646" s="23">
        <f ca="1"/>
        <v>7.6882672223541407E-3</v>
      </c>
      <c r="Z646" s="23">
        <f ca="1"/>
        <v>1.4126853287430532E-2</v>
      </c>
      <c r="AA646" s="6">
        <f t="array" aca="1" ref="AA646" ca="1">SUMPRODUCT($V$9:$Z$9,V646:Z646)</f>
        <v>3476.8317634486739</v>
      </c>
      <c r="AB646" s="6">
        <f t="shared" ca="1" si="41"/>
        <v>-43088.578320691042</v>
      </c>
    </row>
    <row r="647" spans="1:28" ht="13.8">
      <c r="A647" s="4">
        <v>637</v>
      </c>
      <c r="B647" s="120">
        <v>0.62414266117969819</v>
      </c>
      <c r="C647" s="120">
        <v>0.48032000000000002</v>
      </c>
      <c r="D647" s="120">
        <v>1.7909204498125782E-2</v>
      </c>
      <c r="E647" s="120">
        <v>0.92937640871525173</v>
      </c>
      <c r="F647" s="120">
        <v>6.0537096040054632E-2</v>
      </c>
      <c r="H647" s="142">
        <v>0.31637923309221572</v>
      </c>
      <c r="I647" s="142">
        <v>-4.9350469050026873E-2</v>
      </c>
      <c r="J647" s="142">
        <v>-2.0989828905212899</v>
      </c>
      <c r="K647" s="142">
        <v>1.4711624754245258</v>
      </c>
      <c r="L647" s="142">
        <v>-1.5502805563077742</v>
      </c>
      <c r="M647" s="141">
        <f t="array" ref="M647:Q647">MMULT(H647:L647,TRANSPOSE(chol))</f>
        <v>1.864165689032989E-3</v>
      </c>
      <c r="N647" s="141">
        <v>4.6066275567581996E-4</v>
      </c>
      <c r="O647" s="141">
        <v>-1.3064065968412563E-2</v>
      </c>
      <c r="P647" s="141">
        <v>6.2475838742532411E-3</v>
      </c>
      <c r="Q647" s="141">
        <v>-6.5220717105101533E-3</v>
      </c>
      <c r="R647" s="6">
        <f t="shared" si="38"/>
        <v>39649.043052755784</v>
      </c>
      <c r="S647" s="6">
        <f t="shared" si="39"/>
        <v>64695.51692134473</v>
      </c>
      <c r="T647" s="6">
        <f t="shared" si="40"/>
        <v>-64695.51692134473</v>
      </c>
      <c r="V647" s="23">
        <f t="array" aca="1" ref="V647:Z647" ca="1">MMULT(H647:L647,TRANSPOSE(racar))</f>
        <v>-1.1927094093510469E-3</v>
      </c>
      <c r="W647" s="23">
        <f ca="1"/>
        <v>-9.9146143077211276E-4</v>
      </c>
      <c r="X647" s="23">
        <f ca="1"/>
        <v>-1.3947557993366179E-2</v>
      </c>
      <c r="Y647" s="23">
        <f ca="1"/>
        <v>4.9537810022649287E-3</v>
      </c>
      <c r="Z647" s="23">
        <f ca="1"/>
        <v>-9.1006773676191866E-3</v>
      </c>
      <c r="AA647" s="6">
        <f t="array" aca="1" ref="AA647" ca="1">SUMPRODUCT($V$9:$Z$9,V647:Z647)</f>
        <v>39247.377837951637</v>
      </c>
      <c r="AB647" s="6">
        <f t="shared" ca="1" si="41"/>
        <v>73061.561574971973</v>
      </c>
    </row>
    <row r="648" spans="1:28" ht="13.8">
      <c r="A648" s="4">
        <v>638</v>
      </c>
      <c r="B648" s="120">
        <v>0.95747599451303145</v>
      </c>
      <c r="C648" s="120">
        <v>0.68032000000000004</v>
      </c>
      <c r="D648" s="120">
        <v>0.16076634735526862</v>
      </c>
      <c r="E648" s="120">
        <v>2.8549962434259956E-2</v>
      </c>
      <c r="F648" s="120">
        <v>0.13746017296313154</v>
      </c>
      <c r="H648" s="142">
        <v>1.722118740239909</v>
      </c>
      <c r="I648" s="142">
        <v>0.46859381372003578</v>
      </c>
      <c r="J648" s="142">
        <v>-0.99131314823734829</v>
      </c>
      <c r="K648" s="142">
        <v>-1.9025451287656963</v>
      </c>
      <c r="L648" s="142">
        <v>-1.0918015311140361</v>
      </c>
      <c r="M648" s="141">
        <f t="array" ref="M648:Q648">MMULT(H648:L648,TRANSPOSE(chol))</f>
        <v>1.0147046114939648E-2</v>
      </c>
      <c r="N648" s="141">
        <v>6.7295200334016869E-3</v>
      </c>
      <c r="O648" s="141">
        <v>-3.9020747828641096E-3</v>
      </c>
      <c r="P648" s="141">
        <v>-8.0073414798640507E-3</v>
      </c>
      <c r="Q648" s="141">
        <v>-4.5405526188610507E-3</v>
      </c>
      <c r="R648" s="6">
        <f t="shared" si="38"/>
        <v>-8402.301024869721</v>
      </c>
      <c r="S648" s="6">
        <f t="shared" si="39"/>
        <v>-11468.144384168849</v>
      </c>
      <c r="T648" s="6">
        <f t="shared" si="40"/>
        <v>11468.144384168849</v>
      </c>
      <c r="V648" s="23">
        <f t="array" aca="1" ref="V648:Z648" ca="1">MMULT(H648:L648,TRANSPOSE(racar))</f>
        <v>7.8526367310297711E-3</v>
      </c>
      <c r="W648" s="23">
        <f ca="1"/>
        <v>1.5669636413496457E-3</v>
      </c>
      <c r="X648" s="23">
        <f ca="1"/>
        <v>-6.7685734679134944E-3</v>
      </c>
      <c r="Y648" s="23">
        <f ca="1"/>
        <v>-1.0602385771999422E-2</v>
      </c>
      <c r="Z648" s="23">
        <f ca="1"/>
        <v>-6.9682810835759211E-3</v>
      </c>
      <c r="AA648" s="6">
        <f t="array" aca="1" ref="AA648" ca="1">SUMPRODUCT($V$9:$Z$9,V648:Z648)</f>
        <v>1980.7346393845146</v>
      </c>
      <c r="AB648" s="6">
        <f t="shared" ca="1" si="41"/>
        <v>-9888.41156688919</v>
      </c>
    </row>
    <row r="649" spans="1:28" ht="13.8">
      <c r="A649" s="4">
        <v>639</v>
      </c>
      <c r="B649" s="120">
        <v>0.10562414266117968</v>
      </c>
      <c r="C649" s="120">
        <v>0.88031999999999999</v>
      </c>
      <c r="D649" s="120">
        <v>0.30362349021241147</v>
      </c>
      <c r="E649" s="120">
        <v>0.11945905334335087</v>
      </c>
      <c r="F649" s="120">
        <v>0.21438324988620847</v>
      </c>
      <c r="H649" s="142">
        <v>-1.250140341540475</v>
      </c>
      <c r="I649" s="142">
        <v>1.1765879742067149</v>
      </c>
      <c r="J649" s="142">
        <v>-0.51400716619912323</v>
      </c>
      <c r="K649" s="142">
        <v>-1.1776952865238584</v>
      </c>
      <c r="L649" s="142">
        <v>-0.7913041971799053</v>
      </c>
      <c r="M649" s="141">
        <f t="array" ref="M649:Q649">MMULT(H649:L649,TRANSPOSE(chol))</f>
        <v>-7.3660610034302389E-3</v>
      </c>
      <c r="N649" s="141">
        <v>3.8012513322751287E-3</v>
      </c>
      <c r="O649" s="141">
        <v>-4.5857887403321761E-3</v>
      </c>
      <c r="P649" s="141">
        <v>-5.2939250306768704E-3</v>
      </c>
      <c r="Q649" s="141">
        <v>-8.7835401825866709E-3</v>
      </c>
      <c r="R649" s="6">
        <f t="shared" si="38"/>
        <v>-39591.406686212365</v>
      </c>
      <c r="S649" s="6">
        <f t="shared" si="39"/>
        <v>24441.889037230052</v>
      </c>
      <c r="T649" s="6">
        <f t="shared" si="40"/>
        <v>-24441.889037230052</v>
      </c>
      <c r="V649" s="23">
        <f t="array" aca="1" ref="V649:Z649" ca="1">MMULT(H649:L649,TRANSPOSE(racar))</f>
        <v>-7.3185613318079443E-3</v>
      </c>
      <c r="W649" s="23">
        <f ca="1"/>
        <v>3.7087654165154178E-3</v>
      </c>
      <c r="X649" s="23">
        <f ca="1"/>
        <v>-4.6499590528465305E-3</v>
      </c>
      <c r="Y649" s="23">
        <f ca="1"/>
        <v>-6.3417078666031254E-3</v>
      </c>
      <c r="Z649" s="23">
        <f ca="1"/>
        <v>-7.0496822093046065E-3</v>
      </c>
      <c r="AA649" s="6">
        <f t="array" aca="1" ref="AA649" ca="1">SUMPRODUCT($V$9:$Z$9,V649:Z649)</f>
        <v>-53453.245371092773</v>
      </c>
      <c r="AB649" s="6">
        <f t="shared" ca="1" si="41"/>
        <v>10046.674807059655</v>
      </c>
    </row>
    <row r="650" spans="1:28" ht="13.8">
      <c r="A650" s="4">
        <v>640</v>
      </c>
      <c r="B650" s="120">
        <v>0.43895747599451301</v>
      </c>
      <c r="C650" s="120">
        <v>0.12032</v>
      </c>
      <c r="D650" s="120">
        <v>0.44648063306955432</v>
      </c>
      <c r="E650" s="120">
        <v>0.21036814425244177</v>
      </c>
      <c r="F650" s="120">
        <v>0.29130632680928542</v>
      </c>
      <c r="H650" s="142">
        <v>-0.15361291642793895</v>
      </c>
      <c r="I650" s="142">
        <v>-1.1733886166840832</v>
      </c>
      <c r="J650" s="142">
        <v>-0.13455810689523356</v>
      </c>
      <c r="K650" s="142">
        <v>-0.80514451825020983</v>
      </c>
      <c r="L650" s="142">
        <v>-0.54957245834007962</v>
      </c>
      <c r="M650" s="141">
        <f t="array" ref="M650:Q650">MMULT(H650:L650,TRANSPOSE(chol))</f>
        <v>-9.0511607035152601E-4</v>
      </c>
      <c r="N650" s="141">
        <v>-7.0808641111079051E-3</v>
      </c>
      <c r="O650" s="141">
        <v>-1.4554601215321294E-3</v>
      </c>
      <c r="P650" s="141">
        <v>-6.0190089249830183E-3</v>
      </c>
      <c r="Q650" s="141">
        <v>-6.8472258249515205E-3</v>
      </c>
      <c r="R650" s="6">
        <f t="shared" si="38"/>
        <v>38681.472728842258</v>
      </c>
      <c r="S650" s="6">
        <f t="shared" si="39"/>
        <v>10401.000967878928</v>
      </c>
      <c r="T650" s="6">
        <f t="shared" si="40"/>
        <v>-10401.000967878928</v>
      </c>
      <c r="V650" s="23">
        <f t="array" aca="1" ref="V650:Z650" ca="1">MMULT(H650:L650,TRANSPOSE(racar))</f>
        <v>-3.0322127650769595E-3</v>
      </c>
      <c r="W650" s="23">
        <f ca="1"/>
        <v>-8.4277267444171061E-3</v>
      </c>
      <c r="X650" s="23">
        <f ca="1"/>
        <v>-1.9381221158997776E-3</v>
      </c>
      <c r="Y650" s="23">
        <f ca="1"/>
        <v>-5.7783489770618663E-3</v>
      </c>
      <c r="Z650" s="23">
        <f ca="1"/>
        <v>-5.9424960273506879E-3</v>
      </c>
      <c r="AA650" s="6">
        <f t="array" aca="1" ref="AA650" ca="1">SUMPRODUCT($V$9:$Z$9,V650:Z650)</f>
        <v>30692.274171530677</v>
      </c>
      <c r="AB650" s="6">
        <f t="shared" ca="1" si="41"/>
        <v>6490.3361752692872</v>
      </c>
    </row>
    <row r="651" spans="1:28" ht="13.8">
      <c r="A651" s="4">
        <v>641</v>
      </c>
      <c r="B651" s="120">
        <v>0.77229080932784633</v>
      </c>
      <c r="C651" s="120">
        <v>0.32031999999999999</v>
      </c>
      <c r="D651" s="120">
        <v>0.58933777592669723</v>
      </c>
      <c r="E651" s="120">
        <v>0.30127723516153271</v>
      </c>
      <c r="F651" s="120">
        <v>0.36822940373236235</v>
      </c>
      <c r="H651" s="142">
        <v>0.74641231654755336</v>
      </c>
      <c r="I651" s="142">
        <v>-0.4668041590029573</v>
      </c>
      <c r="J651" s="142">
        <v>0.22584182184197338</v>
      </c>
      <c r="K651" s="142">
        <v>-0.52073057742728757</v>
      </c>
      <c r="L651" s="142">
        <v>-0.33654648003365317</v>
      </c>
      <c r="M651" s="141">
        <f t="array" ref="M651:Q651">MMULT(H651:L651,TRANSPOSE(chol))</f>
        <v>4.3980011481158576E-3</v>
      </c>
      <c r="N651" s="141">
        <v>-9.1977855051958868E-4</v>
      </c>
      <c r="O651" s="141">
        <v>2.2953636914958215E-3</v>
      </c>
      <c r="P651" s="141">
        <v>-2.6103079744743463E-3</v>
      </c>
      <c r="Q651" s="141">
        <v>-1.1335864435808979E-3</v>
      </c>
      <c r="R651" s="6">
        <f t="shared" si="38"/>
        <v>24668.39987336316</v>
      </c>
      <c r="S651" s="6">
        <f t="shared" si="39"/>
        <v>-5658.1951446562716</v>
      </c>
      <c r="T651" s="6">
        <f t="shared" si="40"/>
        <v>5658.1951446562716</v>
      </c>
      <c r="V651" s="23">
        <f t="array" aca="1" ref="V651:Z651" ca="1">MMULT(H651:L651,TRANSPOSE(racar))</f>
        <v>3.2948678212155668E-3</v>
      </c>
      <c r="W651" s="23">
        <f ca="1"/>
        <v>-2.7205237283525257E-3</v>
      </c>
      <c r="X651" s="23">
        <f ca="1"/>
        <v>1.3371537658624518E-3</v>
      </c>
      <c r="Y651" s="23">
        <f ca="1"/>
        <v>-3.207185772263615E-3</v>
      </c>
      <c r="Z651" s="23">
        <f ca="1"/>
        <v>-2.0990435941676058E-3</v>
      </c>
      <c r="AA651" s="6">
        <f t="array" aca="1" ref="AA651" ca="1">SUMPRODUCT($V$9:$Z$9,V651:Z651)</f>
        <v>29068.010844788849</v>
      </c>
      <c r="AB651" s="6">
        <f t="shared" ca="1" si="41"/>
        <v>-3040.1628365656907</v>
      </c>
    </row>
    <row r="652" spans="1:28" ht="13.8">
      <c r="A652" s="4">
        <v>642</v>
      </c>
      <c r="B652" s="120">
        <v>0.2167352537722908</v>
      </c>
      <c r="C652" s="120">
        <v>0.52032</v>
      </c>
      <c r="D652" s="120">
        <v>0.73219491878384002</v>
      </c>
      <c r="E652" s="120">
        <v>0.39218632607062365</v>
      </c>
      <c r="F652" s="120">
        <v>0.44515248065543928</v>
      </c>
      <c r="H652" s="142">
        <v>-0.78326671050462271</v>
      </c>
      <c r="I652" s="142">
        <v>5.0956730229446953E-2</v>
      </c>
      <c r="J652" s="142">
        <v>0.61946486296426251</v>
      </c>
      <c r="K652" s="142">
        <v>-0.27362521806472317</v>
      </c>
      <c r="L652" s="142">
        <v>-0.13791833290105326</v>
      </c>
      <c r="M652" s="141">
        <f t="array" ref="M652:Q652">MMULT(H652:L652,TRANSPOSE(chol))</f>
        <v>-4.6151541389534345E-3</v>
      </c>
      <c r="N652" s="141">
        <v>-1.5483550455170937E-3</v>
      </c>
      <c r="O652" s="141">
        <v>2.9436969012871135E-3</v>
      </c>
      <c r="P652" s="141">
        <v>-1.5156568496702875E-3</v>
      </c>
      <c r="Q652" s="141">
        <v>-2.9565110161623208E-3</v>
      </c>
      <c r="R652" s="6">
        <f t="shared" ref="R652:R715" si="42">SUMPRODUCT($M$9:$Q$9,M652:Q652)</f>
        <v>3176.2884834130582</v>
      </c>
      <c r="S652" s="6">
        <f t="shared" ref="S652:S715" si="43">P652*$P$9+Q652*$Q$9</f>
        <v>9444.6804604968602</v>
      </c>
      <c r="T652" s="6">
        <f t="shared" ref="T652:T715" si="44">-S652</f>
        <v>-9444.6804604968602</v>
      </c>
      <c r="V652" s="23">
        <f t="array" aca="1" ref="V652:Z652" ca="1">MMULT(H652:L652,TRANSPOSE(racar))</f>
        <v>-4.2356047135360658E-3</v>
      </c>
      <c r="W652" s="23">
        <f ca="1"/>
        <v>-7.2297201660720867E-4</v>
      </c>
      <c r="X652" s="23">
        <f ca="1"/>
        <v>3.4135822854027293E-3</v>
      </c>
      <c r="Y652" s="23">
        <f ca="1"/>
        <v>-1.4237109819547804E-3</v>
      </c>
      <c r="Z652" s="23">
        <f ca="1"/>
        <v>-1.7463136091848308E-3</v>
      </c>
      <c r="AA652" s="6">
        <f t="array" aca="1" ref="AA652" ca="1">SUMPRODUCT($V$9:$Z$9,V652:Z652)</f>
        <v>-4427.7833649033655</v>
      </c>
      <c r="AB652" s="6">
        <f t="shared" ref="AB652:AB715" ca="1" si="45">Y652*$Y$9+Z652*$Z$9</f>
        <v>3161.9861731319652</v>
      </c>
    </row>
    <row r="653" spans="1:28" ht="13.8">
      <c r="A653" s="4">
        <v>643</v>
      </c>
      <c r="B653" s="120">
        <v>0.55006858710562412</v>
      </c>
      <c r="C653" s="120">
        <v>0.72032000000000007</v>
      </c>
      <c r="D653" s="120">
        <v>0.87505206164098293</v>
      </c>
      <c r="E653" s="120">
        <v>0.48309541697971459</v>
      </c>
      <c r="F653" s="120">
        <v>0.5220755575785162</v>
      </c>
      <c r="H653" s="142">
        <v>0.12583463388728752</v>
      </c>
      <c r="I653" s="142">
        <v>0.58379238823446122</v>
      </c>
      <c r="J653" s="142">
        <v>1.1506023234084855</v>
      </c>
      <c r="K653" s="142">
        <v>-4.2386194114815236E-2</v>
      </c>
      <c r="L653" s="142">
        <v>5.5363486387085582E-2</v>
      </c>
      <c r="M653" s="141">
        <f t="array" ref="M653:Q653">MMULT(H653:L653,TRANSPOSE(chol))</f>
        <v>7.4144122764320856E-4</v>
      </c>
      <c r="N653" s="141">
        <v>3.6389981358767392E-3</v>
      </c>
      <c r="O653" s="141">
        <v>7.7453058720625906E-3</v>
      </c>
      <c r="P653" s="141">
        <v>1.4669230724920163E-3</v>
      </c>
      <c r="Q653" s="141">
        <v>2.4544252389589764E-3</v>
      </c>
      <c r="R653" s="6">
        <f t="shared" si="42"/>
        <v>-3410.5479666971878</v>
      </c>
      <c r="S653" s="6">
        <f t="shared" si="43"/>
        <v>-6886.5373096985832</v>
      </c>
      <c r="T653" s="6">
        <f t="shared" si="44"/>
        <v>6886.5373096985832</v>
      </c>
      <c r="V653" s="23">
        <f t="array" aca="1" ref="V653:Z653" ca="1">MMULT(H653:L653,TRANSPOSE(racar))</f>
        <v>2.0188095827249081E-3</v>
      </c>
      <c r="W653" s="23">
        <f ca="1"/>
        <v>3.9435108073279856E-3</v>
      </c>
      <c r="X653" s="23">
        <f ca="1"/>
        <v>7.7218191619193776E-3</v>
      </c>
      <c r="Y653" s="23">
        <f ca="1"/>
        <v>7.741708615462068E-4</v>
      </c>
      <c r="Z653" s="23">
        <f ca="1"/>
        <v>1.848608431857792E-3</v>
      </c>
      <c r="AA653" s="6">
        <f t="array" aca="1" ref="AA653" ca="1">SUMPRODUCT($V$9:$Z$9,V653:Z653)</f>
        <v>1034.3812527057325</v>
      </c>
      <c r="AB653" s="6">
        <f t="shared" ca="1" si="45"/>
        <v>-6698.9545448138033</v>
      </c>
    </row>
    <row r="654" spans="1:28" ht="13.8">
      <c r="A654" s="4">
        <v>644</v>
      </c>
      <c r="B654" s="120">
        <v>0.88340192043895738</v>
      </c>
      <c r="C654" s="120">
        <v>0.92032000000000003</v>
      </c>
      <c r="D654" s="120">
        <v>3.8317367763431899E-2</v>
      </c>
      <c r="E654" s="120">
        <v>0.57400450788880542</v>
      </c>
      <c r="F654" s="120">
        <v>0.59899863450159319</v>
      </c>
      <c r="H654" s="142">
        <v>1.1921660076776006</v>
      </c>
      <c r="I654" s="142">
        <v>1.4072272962482846</v>
      </c>
      <c r="J654" s="142">
        <v>-1.7705549709416721</v>
      </c>
      <c r="K654" s="142">
        <v>0.18657867982599971</v>
      </c>
      <c r="L654" s="142">
        <v>0.25075603976464772</v>
      </c>
      <c r="M654" s="141">
        <f t="array" ref="M654:Q654">MMULT(H654:L654,TRANSPOSE(chol))</f>
        <v>7.0244653715822621E-3</v>
      </c>
      <c r="N654" s="141">
        <v>1.0859998247927292E-2</v>
      </c>
      <c r="O654" s="141">
        <v>-9.3040828429758159E-3</v>
      </c>
      <c r="P654" s="141">
        <v>2.975243488452641E-3</v>
      </c>
      <c r="Q654" s="141">
        <v>5.868638285893641E-3</v>
      </c>
      <c r="R654" s="6">
        <f t="shared" si="42"/>
        <v>-64029.589240562418</v>
      </c>
      <c r="S654" s="6">
        <f t="shared" si="43"/>
        <v>-18899.934500413619</v>
      </c>
      <c r="T654" s="6">
        <f t="shared" si="44"/>
        <v>18899.934500413619</v>
      </c>
      <c r="V654" s="23">
        <f t="array" aca="1" ref="V654:Z654" ca="1">MMULT(H654:L654,TRANSPOSE(racar))</f>
        <v>7.5613031916581686E-3</v>
      </c>
      <c r="W654" s="23">
        <f ca="1"/>
        <v>9.5458620135739809E-3</v>
      </c>
      <c r="X654" s="23">
        <f ca="1"/>
        <v>-1.0215120234709975E-2</v>
      </c>
      <c r="Y654" s="23">
        <f ca="1"/>
        <v>1.9715972441525838E-3</v>
      </c>
      <c r="Z654" s="23">
        <f ca="1"/>
        <v>3.7045101000307947E-3</v>
      </c>
      <c r="AA654" s="6">
        <f t="array" aca="1" ref="AA654" ca="1">SUMPRODUCT($V$9:$Z$9,V654:Z654)</f>
        <v>-49685.090875206952</v>
      </c>
      <c r="AB654" s="6">
        <f t="shared" ca="1" si="45"/>
        <v>-11502.744865601782</v>
      </c>
    </row>
    <row r="655" spans="1:28" ht="13.8">
      <c r="A655" s="4">
        <v>645</v>
      </c>
      <c r="B655" s="120">
        <v>0.32784636488340191</v>
      </c>
      <c r="C655" s="120">
        <v>0.16031999999999999</v>
      </c>
      <c r="D655" s="120">
        <v>0.18117451062057474</v>
      </c>
      <c r="E655" s="120">
        <v>0.66491359879789635</v>
      </c>
      <c r="F655" s="120">
        <v>0.67592171142467006</v>
      </c>
      <c r="H655" s="142">
        <v>-0.44586781837768902</v>
      </c>
      <c r="I655" s="142">
        <v>-0.99314355694712975</v>
      </c>
      <c r="J655" s="142">
        <v>-0.91089818660635957</v>
      </c>
      <c r="K655" s="142">
        <v>0.42591085836047421</v>
      </c>
      <c r="L655" s="142">
        <v>0.45632459935235314</v>
      </c>
      <c r="M655" s="141">
        <f t="array" ref="M655:Q655">MMULT(H655:L655,TRANSPOSE(chol))</f>
        <v>-2.6271366825818716E-3</v>
      </c>
      <c r="N655" s="141">
        <v>-6.7352194765077939E-3</v>
      </c>
      <c r="O655" s="141">
        <v>-6.7701259803162987E-3</v>
      </c>
      <c r="P655" s="141">
        <v>-2.9622267520952247E-4</v>
      </c>
      <c r="Q655" s="141">
        <v>-3.3445841523565244E-4</v>
      </c>
      <c r="R655" s="6">
        <f t="shared" si="42"/>
        <v>6411.385265665409</v>
      </c>
      <c r="S655" s="6">
        <f t="shared" si="43"/>
        <v>497.89703253416496</v>
      </c>
      <c r="T655" s="6">
        <f t="shared" si="44"/>
        <v>-497.89703253416496</v>
      </c>
      <c r="V655" s="23">
        <f t="array" aca="1" ref="V655:Z655" ca="1">MMULT(H655:L655,TRANSPOSE(racar))</f>
        <v>-3.3768582464405311E-3</v>
      </c>
      <c r="W655" s="23">
        <f ca="1"/>
        <v>-5.7769714977970558E-3</v>
      </c>
      <c r="X655" s="23">
        <f ca="1"/>
        <v>-5.9792348340604561E-3</v>
      </c>
      <c r="Y655" s="23">
        <f ca="1"/>
        <v>1.4571247592159481E-3</v>
      </c>
      <c r="Z655" s="23">
        <f ca="1"/>
        <v>1.1175019795511137E-3</v>
      </c>
      <c r="AA655" s="6">
        <f t="array" aca="1" ref="AA655" ca="1">SUMPRODUCT($V$9:$Z$9,V655:Z655)</f>
        <v>-18.792041627923936</v>
      </c>
      <c r="AB655" s="6">
        <f t="shared" ca="1" si="45"/>
        <v>473.74247545717026</v>
      </c>
    </row>
    <row r="656" spans="1:28" ht="13.8">
      <c r="A656" s="4">
        <v>646</v>
      </c>
      <c r="B656" s="120">
        <v>0.66117969821673528</v>
      </c>
      <c r="C656" s="120">
        <v>0.36031999999999997</v>
      </c>
      <c r="D656" s="120">
        <v>0.32403165347771762</v>
      </c>
      <c r="E656" s="120">
        <v>0.75582268970698729</v>
      </c>
      <c r="F656" s="120">
        <v>0.75284478834774693</v>
      </c>
      <c r="H656" s="142">
        <v>0.41568488427457922</v>
      </c>
      <c r="I656" s="142">
        <v>-0.35760357840405038</v>
      </c>
      <c r="J656" s="142">
        <v>-0.45645432705129119</v>
      </c>
      <c r="K656" s="142">
        <v>0.6929281854288899</v>
      </c>
      <c r="L656" s="142">
        <v>0.68346917267974472</v>
      </c>
      <c r="M656" s="141">
        <f t="array" ref="M656:Q656">MMULT(H656:L656,TRANSPOSE(chol))</f>
        <v>2.4492931825536601E-3</v>
      </c>
      <c r="N656" s="141">
        <v>-1.0713902702648255E-3</v>
      </c>
      <c r="O656" s="141">
        <v>-2.4906168328647244E-3</v>
      </c>
      <c r="P656" s="141">
        <v>2.9419146908019338E-3</v>
      </c>
      <c r="Q656" s="141">
        <v>5.2801243833303698E-3</v>
      </c>
      <c r="R656" s="6">
        <f t="shared" si="42"/>
        <v>-5085.52484373478</v>
      </c>
      <c r="S656" s="6">
        <f t="shared" si="43"/>
        <v>-15792.626923691703</v>
      </c>
      <c r="T656" s="6">
        <f t="shared" si="44"/>
        <v>15792.626923691703</v>
      </c>
      <c r="V656" s="23">
        <f t="array" aca="1" ref="V656:Z656" ca="1">MMULT(H656:L656,TRANSPOSE(racar))</f>
        <v>2.7266290173325962E-3</v>
      </c>
      <c r="W656" s="23">
        <f ca="1"/>
        <v>-5.0541213063168787E-4</v>
      </c>
      <c r="X656" s="23">
        <f ca="1"/>
        <v>-2.1313653488796449E-3</v>
      </c>
      <c r="Y656" s="23">
        <f ca="1"/>
        <v>3.9245589543937375E-3</v>
      </c>
      <c r="Z656" s="23">
        <f ca="1"/>
        <v>4.9650305092594381E-3</v>
      </c>
      <c r="AA656" s="6">
        <f t="array" aca="1" ref="AA656" ca="1">SUMPRODUCT($V$9:$Z$9,V656:Z656)</f>
        <v>414.25550147319154</v>
      </c>
      <c r="AB656" s="6">
        <f t="shared" ca="1" si="45"/>
        <v>-9553.6896469572057</v>
      </c>
    </row>
    <row r="657" spans="1:28" ht="13.8">
      <c r="A657" s="4">
        <v>647</v>
      </c>
      <c r="B657" s="120">
        <v>0.99451303155006854</v>
      </c>
      <c r="C657" s="120">
        <v>0.56032000000000004</v>
      </c>
      <c r="D657" s="120">
        <v>0.46688879633486047</v>
      </c>
      <c r="E657" s="120">
        <v>0.84673178061607823</v>
      </c>
      <c r="F657" s="120">
        <v>0.82976786527082391</v>
      </c>
      <c r="H657" s="142">
        <v>2.5435276569626755</v>
      </c>
      <c r="I657" s="142">
        <v>0.15178057945910098</v>
      </c>
      <c r="J657" s="142">
        <v>-8.3092998893578476E-2</v>
      </c>
      <c r="K657" s="142">
        <v>1.0225166449061047</v>
      </c>
      <c r="L657" s="142">
        <v>0.95324831979709834</v>
      </c>
      <c r="M657" s="141">
        <f t="array" ref="M657:Q657">MMULT(H657:L657,TRANSPOSE(chol))</f>
        <v>1.4986941275738722E-2</v>
      </c>
      <c r="N657" s="141">
        <v>6.8449309241266319E-3</v>
      </c>
      <c r="O657" s="141">
        <v>2.9226492865548912E-3</v>
      </c>
      <c r="P657" s="141">
        <v>7.21528310309169E-3</v>
      </c>
      <c r="Q657" s="141">
        <v>1.4695003466057753E-2</v>
      </c>
      <c r="R657" s="6">
        <f t="shared" si="42"/>
        <v>-7392.312813508237</v>
      </c>
      <c r="S657" s="6">
        <f t="shared" si="43"/>
        <v>-48398.478034740423</v>
      </c>
      <c r="T657" s="6">
        <f t="shared" si="44"/>
        <v>48398.478034740423</v>
      </c>
      <c r="V657" s="23">
        <f t="array" aca="1" ref="V657:Z657" ca="1">MMULT(H657:L657,TRANSPOSE(racar))</f>
        <v>1.5835047203074236E-2</v>
      </c>
      <c r="W657" s="23">
        <f ca="1"/>
        <v>5.4212115671575835E-3</v>
      </c>
      <c r="X657" s="23">
        <f ca="1"/>
        <v>1.9039510728786346E-3</v>
      </c>
      <c r="Y657" s="23">
        <f ca="1"/>
        <v>6.8531252846138237E-3</v>
      </c>
      <c r="Z657" s="23">
        <f ca="1"/>
        <v>1.0619466353892371E-2</v>
      </c>
      <c r="AA657" s="6">
        <f t="array" aca="1" ref="AA657" ca="1">SUMPRODUCT($V$9:$Z$9,V657:Z657)</f>
        <v>22198.514382447</v>
      </c>
      <c r="AB657" s="6">
        <f t="shared" ca="1" si="45"/>
        <v>-27480.633784829497</v>
      </c>
    </row>
    <row r="658" spans="1:28" ht="13.8">
      <c r="A658" s="4">
        <v>648</v>
      </c>
      <c r="B658" s="120">
        <v>1.0973936899862825E-2</v>
      </c>
      <c r="C658" s="120">
        <v>0.76032000000000011</v>
      </c>
      <c r="D658" s="120">
        <v>0.60974593919200337</v>
      </c>
      <c r="E658" s="120">
        <v>0.93764087152516917</v>
      </c>
      <c r="F658" s="120">
        <v>0.9066909421939009</v>
      </c>
      <c r="H658" s="142">
        <v>-2.2912687678969998</v>
      </c>
      <c r="I658" s="142">
        <v>0.70733229601108349</v>
      </c>
      <c r="J658" s="142">
        <v>0.27865692601581971</v>
      </c>
      <c r="K658" s="142">
        <v>1.5352669986640974</v>
      </c>
      <c r="L658" s="142">
        <v>1.3206499319816636</v>
      </c>
      <c r="M658" s="141">
        <f t="array" ref="M658:Q658">MMULT(H658:L658,TRANSPOSE(chol))</f>
        <v>-1.3500584661388039E-2</v>
      </c>
      <c r="N658" s="141">
        <v>-1.3321611468064508E-3</v>
      </c>
      <c r="O658" s="141">
        <v>-1.0469777510491007E-3</v>
      </c>
      <c r="P658" s="141">
        <v>7.147009040121291E-3</v>
      </c>
      <c r="Q658" s="141">
        <v>4.6197023623050833E-3</v>
      </c>
      <c r="R658" s="6">
        <f t="shared" si="42"/>
        <v>-50566.865698858644</v>
      </c>
      <c r="S658" s="6">
        <f t="shared" si="43"/>
        <v>7095.4144768344959</v>
      </c>
      <c r="T658" s="6">
        <f t="shared" si="44"/>
        <v>-7095.4144768344959</v>
      </c>
      <c r="V658" s="23">
        <f t="array" aca="1" ref="V658:Z658" ca="1">MMULT(H658:L658,TRANSPOSE(racar))</f>
        <v>-9.9758658761396196E-3</v>
      </c>
      <c r="W658" s="23">
        <f ca="1"/>
        <v>4.5663859268086481E-3</v>
      </c>
      <c r="X658" s="23">
        <f ca="1"/>
        <v>2.1700959367910557E-3</v>
      </c>
      <c r="Y658" s="23">
        <f ca="1"/>
        <v>9.6078975100461431E-3</v>
      </c>
      <c r="Z658" s="23">
        <f ca="1"/>
        <v>8.0416185776229863E-3</v>
      </c>
      <c r="AA658" s="6">
        <f t="array" aca="1" ref="AA658" ca="1">SUMPRODUCT($V$9:$Z$9,V658:Z658)</f>
        <v>-64321.979787236436</v>
      </c>
      <c r="AB658" s="6">
        <f t="shared" ca="1" si="45"/>
        <v>-604.52627791404666</v>
      </c>
    </row>
    <row r="659" spans="1:28" ht="13.8">
      <c r="A659" s="4">
        <v>649</v>
      </c>
      <c r="B659" s="120">
        <v>0.34430727023319618</v>
      </c>
      <c r="C659" s="120">
        <v>0.96032000000000006</v>
      </c>
      <c r="D659" s="120">
        <v>0.75260308204914617</v>
      </c>
      <c r="E659" s="120">
        <v>3.6814425244177308E-2</v>
      </c>
      <c r="F659" s="120">
        <v>0.98361401911697777</v>
      </c>
      <c r="H659" s="142">
        <v>-0.40073594907633303</v>
      </c>
      <c r="I659" s="142">
        <v>1.7544116298092842</v>
      </c>
      <c r="J659" s="142">
        <v>0.6827041040277928</v>
      </c>
      <c r="K659" s="142">
        <v>-1.788912859359961</v>
      </c>
      <c r="L659" s="142">
        <v>2.1348659449720429</v>
      </c>
      <c r="M659" s="141">
        <f t="array" ref="M659:Q659">MMULT(H659:L659,TRANSPOSE(chol))</f>
        <v>-2.3612112569108808E-3</v>
      </c>
      <c r="N659" s="141">
        <v>9.1059995652459473E-3</v>
      </c>
      <c r="O659" s="141">
        <v>4.4224059057556778E-3</v>
      </c>
      <c r="P659" s="141">
        <v>-6.0862138065842838E-3</v>
      </c>
      <c r="Q659" s="141">
        <v>1.0256209854481587E-2</v>
      </c>
      <c r="R659" s="6">
        <f t="shared" si="42"/>
        <v>-131072.71858695248</v>
      </c>
      <c r="S659" s="6">
        <f t="shared" si="43"/>
        <v>-84640.594194225065</v>
      </c>
      <c r="T659" s="6">
        <f t="shared" si="44"/>
        <v>84640.594194225065</v>
      </c>
      <c r="V659" s="23">
        <f t="array" aca="1" ref="V659:Z659" ca="1">MMULT(H659:L659,TRANSPOSE(racar))</f>
        <v>2.434990367317856E-3</v>
      </c>
      <c r="W659" s="23">
        <f ca="1"/>
        <v>1.1006187597580272E-2</v>
      </c>
      <c r="X659" s="23">
        <f ca="1"/>
        <v>5.4465450095057075E-3</v>
      </c>
      <c r="Y659" s="23">
        <f ca="1"/>
        <v>-5.0184432054842659E-3</v>
      </c>
      <c r="Z659" s="23">
        <f ca="1"/>
        <v>1.3214513593273382E-2</v>
      </c>
      <c r="AA659" s="6">
        <f t="array" aca="1" ref="AA659" ca="1">SUMPRODUCT($V$9:$Z$9,V659:Z659)</f>
        <v>-127767.28111329988</v>
      </c>
      <c r="AB659" s="6">
        <f t="shared" ca="1" si="45"/>
        <v>-96143.402208876942</v>
      </c>
    </row>
    <row r="660" spans="1:28" ht="13.8">
      <c r="A660" s="4">
        <v>650</v>
      </c>
      <c r="B660" s="120">
        <v>0.67764060356652944</v>
      </c>
      <c r="C660" s="120">
        <v>8.320000000000001E-3</v>
      </c>
      <c r="D660" s="120">
        <v>0.89546022490628907</v>
      </c>
      <c r="E660" s="120">
        <v>0.12772351615326821</v>
      </c>
      <c r="F660" s="120">
        <v>6.6454255803368237E-2</v>
      </c>
      <c r="H660" s="142">
        <v>0.46111124715156687</v>
      </c>
      <c r="I660" s="142">
        <v>-2.3945670660520464</v>
      </c>
      <c r="J660" s="142">
        <v>1.2561004577970989</v>
      </c>
      <c r="K660" s="142">
        <v>-1.1372183151677784</v>
      </c>
      <c r="L660" s="142">
        <v>-1.5027306654991757</v>
      </c>
      <c r="M660" s="141">
        <f t="array" ref="M660:Q660">MMULT(H660:L660,TRANSPOSE(chol))</f>
        <v>2.7169538195214466E-3</v>
      </c>
      <c r="N660" s="141">
        <v>-1.2630311646857583E-2</v>
      </c>
      <c r="O660" s="141">
        <v>7.8912152563051247E-3</v>
      </c>
      <c r="P660" s="141">
        <v>-8.2736871907860381E-3</v>
      </c>
      <c r="Q660" s="141">
        <v>-1.1517572218375668E-2</v>
      </c>
      <c r="R660" s="6">
        <f t="shared" si="42"/>
        <v>121361.09155494804</v>
      </c>
      <c r="S660" s="6">
        <f t="shared" si="43"/>
        <v>25958.880658932634</v>
      </c>
      <c r="T660" s="6">
        <f t="shared" si="44"/>
        <v>-25958.880658932634</v>
      </c>
      <c r="V660" s="23">
        <f t="array" aca="1" ref="V660:Z660" ca="1">MMULT(H660:L660,TRANSPOSE(racar))</f>
        <v>-1.3992096538349564E-3</v>
      </c>
      <c r="W660" s="23">
        <f ca="1"/>
        <v>-1.5952725314280217E-2</v>
      </c>
      <c r="X660" s="23">
        <f ca="1"/>
        <v>6.3435418353008123E-3</v>
      </c>
      <c r="Y660" s="23">
        <f ca="1"/>
        <v>-8.9579260216392908E-3</v>
      </c>
      <c r="Z660" s="23">
        <f ca="1"/>
        <v>-1.1930684662788276E-2</v>
      </c>
      <c r="AA660" s="6">
        <f t="array" aca="1" ref="AA660" ca="1">SUMPRODUCT($V$9:$Z$9,V660:Z660)</f>
        <v>114791.44175335392</v>
      </c>
      <c r="AB660" s="6">
        <f t="shared" ca="1" si="45"/>
        <v>25118.02467321256</v>
      </c>
    </row>
    <row r="661" spans="1:28" ht="13.8">
      <c r="A661" s="4">
        <v>651</v>
      </c>
      <c r="B661" s="120">
        <v>0.12208504801097393</v>
      </c>
      <c r="C661" s="120">
        <v>0.20832000000000001</v>
      </c>
      <c r="D661" s="120">
        <v>5.8725531028738023E-2</v>
      </c>
      <c r="E661" s="120">
        <v>0.21863260706235912</v>
      </c>
      <c r="F661" s="120">
        <v>0.14337733272644515</v>
      </c>
      <c r="H661" s="142">
        <v>-1.1646267869596834</v>
      </c>
      <c r="I661" s="142">
        <v>-0.81226428388634242</v>
      </c>
      <c r="J661" s="142">
        <v>-1.5655625545729679</v>
      </c>
      <c r="K661" s="142">
        <v>-0.7768195952637289</v>
      </c>
      <c r="L661" s="142">
        <v>-1.0652680085925761</v>
      </c>
      <c r="M661" s="141">
        <f t="array" ref="M661:Q661">MMULT(H661:L661,TRANSPOSE(chol))</f>
        <v>-6.8621991259020833E-3</v>
      </c>
      <c r="N661" s="141">
        <v>-7.3879584649174561E-3</v>
      </c>
      <c r="O661" s="141">
        <v>-1.1874781196845745E-2</v>
      </c>
      <c r="P661" s="141">
        <v>-6.9336954745020775E-3</v>
      </c>
      <c r="Q661" s="141">
        <v>-1.3196845149319859E-2</v>
      </c>
      <c r="R661" s="6">
        <f t="shared" si="42"/>
        <v>18975.978527668049</v>
      </c>
      <c r="S661" s="6">
        <f t="shared" si="43"/>
        <v>41388.034012627366</v>
      </c>
      <c r="T661" s="6">
        <f t="shared" si="44"/>
        <v>-41388.034012627366</v>
      </c>
      <c r="V661" s="23">
        <f t="array" aca="1" ref="V661:Z661" ca="1">MMULT(H661:L661,TRANSPOSE(racar))</f>
        <v>-9.7914982684670915E-3</v>
      </c>
      <c r="W661" s="23">
        <f ca="1"/>
        <v>-8.2711804942385975E-3</v>
      </c>
      <c r="X661" s="23">
        <f ca="1"/>
        <v>-1.2014091297017152E-2</v>
      </c>
      <c r="Y661" s="23">
        <f ca="1"/>
        <v>-6.6324695225648839E-3</v>
      </c>
      <c r="Z661" s="23">
        <f ca="1"/>
        <v>-1.1034350570452135E-2</v>
      </c>
      <c r="AA661" s="6">
        <f t="array" aca="1" ref="AA661" ca="1">SUMPRODUCT($V$9:$Z$9,V661:Z661)</f>
        <v>-911.80648984151776</v>
      </c>
      <c r="AB661" s="6">
        <f t="shared" ca="1" si="45"/>
        <v>30787.702778153238</v>
      </c>
    </row>
    <row r="662" spans="1:28" ht="13.8">
      <c r="A662" s="4">
        <v>652</v>
      </c>
      <c r="B662" s="120">
        <v>0.45541838134430729</v>
      </c>
      <c r="C662" s="120">
        <v>0.40832000000000002</v>
      </c>
      <c r="D662" s="120">
        <v>0.20158267388588086</v>
      </c>
      <c r="E662" s="120">
        <v>0.30954169797145004</v>
      </c>
      <c r="F662" s="120">
        <v>0.22030040964952208</v>
      </c>
      <c r="H662" s="142">
        <v>-0.11198315528593132</v>
      </c>
      <c r="I662" s="142">
        <v>-0.2318686946384198</v>
      </c>
      <c r="J662" s="142">
        <v>-0.83598143407789849</v>
      </c>
      <c r="K662" s="142">
        <v>-0.49714983216867831</v>
      </c>
      <c r="L662" s="142">
        <v>-0.77117903454746173</v>
      </c>
      <c r="M662" s="141">
        <f t="array" ref="M662:Q662">MMULT(H662:L662,TRANSPOSE(chol))</f>
        <v>-6.5982572178762463E-4</v>
      </c>
      <c r="N662" s="141">
        <v>-1.5909967062007787E-3</v>
      </c>
      <c r="O662" s="141">
        <v>-5.5916739833412697E-3</v>
      </c>
      <c r="P662" s="141">
        <v>-3.4100486086617561E-3</v>
      </c>
      <c r="Q662" s="141">
        <v>-6.4890538856700085E-3</v>
      </c>
      <c r="R662" s="6">
        <f t="shared" si="42"/>
        <v>12011.996001852262</v>
      </c>
      <c r="S662" s="6">
        <f t="shared" si="43"/>
        <v>20347.97867893787</v>
      </c>
      <c r="T662" s="6">
        <f t="shared" si="44"/>
        <v>-20347.97867893787</v>
      </c>
      <c r="V662" s="23">
        <f t="array" aca="1" ref="V662:Z662" ca="1">MMULT(H662:L662,TRANSPOSE(racar))</f>
        <v>-2.4307704686249406E-3</v>
      </c>
      <c r="W662" s="23">
        <f ca="1"/>
        <v>-2.9679467444435302E-3</v>
      </c>
      <c r="X662" s="23">
        <f ca="1"/>
        <v>-6.2413387853786344E-3</v>
      </c>
      <c r="Y662" s="23">
        <f ca="1"/>
        <v>-3.9345102024342313E-3</v>
      </c>
      <c r="Z662" s="23">
        <f ca="1"/>
        <v>-6.3790054601162351E-3</v>
      </c>
      <c r="AA662" s="6">
        <f t="array" aca="1" ref="AA662" ca="1">SUMPRODUCT($V$9:$Z$9,V662:Z662)</f>
        <v>6311.8570442659657</v>
      </c>
      <c r="AB662" s="6">
        <f t="shared" ca="1" si="45"/>
        <v>17340.051874264434</v>
      </c>
    </row>
    <row r="663" spans="1:28" ht="13.8">
      <c r="A663" s="4">
        <v>653</v>
      </c>
      <c r="B663" s="120">
        <v>0.78875171467764049</v>
      </c>
      <c r="C663" s="120">
        <v>0.60832000000000008</v>
      </c>
      <c r="D663" s="120">
        <v>0.34443981674302371</v>
      </c>
      <c r="E663" s="120">
        <v>0.40045078888054098</v>
      </c>
      <c r="F663" s="120">
        <v>0.297223486572599</v>
      </c>
      <c r="H663" s="142">
        <v>0.80209748336473163</v>
      </c>
      <c r="I663" s="142">
        <v>0.27494303968131467</v>
      </c>
      <c r="J663" s="142">
        <v>-0.40037595244500529</v>
      </c>
      <c r="K663" s="142">
        <v>-0.25218046387566428</v>
      </c>
      <c r="L663" s="142">
        <v>-0.53240290567145276</v>
      </c>
      <c r="M663" s="141">
        <f t="array" ref="M663:Q663">MMULT(H663:L663,TRANSPOSE(chol))</f>
        <v>4.7261085790432393E-3</v>
      </c>
      <c r="N663" s="141">
        <v>3.4590162449127525E-3</v>
      </c>
      <c r="O663" s="141">
        <v>-1.405095429908956E-3</v>
      </c>
      <c r="P663" s="141">
        <v>-4.5192327334727463E-4</v>
      </c>
      <c r="Q663" s="141">
        <v>-9.1248789080353686E-4</v>
      </c>
      <c r="R663" s="6">
        <f t="shared" si="42"/>
        <v>3755.4383689350234</v>
      </c>
      <c r="S663" s="6">
        <f t="shared" si="43"/>
        <v>2987.5223137424</v>
      </c>
      <c r="T663" s="6">
        <f t="shared" si="44"/>
        <v>-2987.5223137424</v>
      </c>
      <c r="V663" s="23">
        <f t="array" aca="1" ref="V663:Z663" ca="1">MMULT(H663:L663,TRANSPOSE(racar))</f>
        <v>3.8335809628258356E-3</v>
      </c>
      <c r="W663" s="23">
        <f ca="1"/>
        <v>1.5830100387013379E-3</v>
      </c>
      <c r="X663" s="23">
        <f ca="1"/>
        <v>-2.5228759331291273E-3</v>
      </c>
      <c r="Y663" s="23">
        <f ca="1"/>
        <v>-1.669957366660144E-3</v>
      </c>
      <c r="Z663" s="23">
        <f ca="1"/>
        <v>-2.5656933677716855E-3</v>
      </c>
      <c r="AA663" s="6">
        <f t="array" aca="1" ref="AA663" ca="1">SUMPRODUCT($V$9:$Z$9,V663:Z663)</f>
        <v>10089.601062902406</v>
      </c>
      <c r="AB663" s="6">
        <f t="shared" ca="1" si="45"/>
        <v>6574.3584585159015</v>
      </c>
    </row>
    <row r="664" spans="1:28" ht="13.8">
      <c r="A664" s="4">
        <v>654</v>
      </c>
      <c r="B664" s="120">
        <v>0.23319615912208502</v>
      </c>
      <c r="C664" s="120">
        <v>0.80832000000000004</v>
      </c>
      <c r="D664" s="120">
        <v>0.48729695960016656</v>
      </c>
      <c r="E664" s="120">
        <v>0.49135987978963191</v>
      </c>
      <c r="F664" s="120">
        <v>0.37414656349567593</v>
      </c>
      <c r="H664" s="142">
        <v>-0.72836151004067951</v>
      </c>
      <c r="I664" s="142">
        <v>0.87172210155466079</v>
      </c>
      <c r="J664" s="142">
        <v>-3.1847182885104977E-2</v>
      </c>
      <c r="K664" s="142">
        <v>-2.1659262975190621E-2</v>
      </c>
      <c r="L664" s="142">
        <v>-0.32089082520724832</v>
      </c>
      <c r="M664" s="141">
        <f t="array" ref="M664:Q664">MMULT(H664:L664,TRANSPOSE(chol))</f>
        <v>-4.2916424158419234E-3</v>
      </c>
      <c r="N664" s="141">
        <v>3.2811426420785803E-3</v>
      </c>
      <c r="O664" s="141">
        <v>-8.9286003568280934E-4</v>
      </c>
      <c r="P664" s="141">
        <v>6.6722512912187467E-4</v>
      </c>
      <c r="Q664" s="141">
        <v>-2.5992192230871914E-3</v>
      </c>
      <c r="R664" s="6">
        <f t="shared" si="42"/>
        <v>-21011.681309881482</v>
      </c>
      <c r="S664" s="6">
        <f t="shared" si="43"/>
        <v>17448.0636376646</v>
      </c>
      <c r="T664" s="6">
        <f t="shared" si="44"/>
        <v>-17448.0636376646</v>
      </c>
      <c r="V664" s="23">
        <f t="array" aca="1" ref="V664:Z664" ca="1">MMULT(H664:L664,TRANSPOSE(racar))</f>
        <v>-3.6182962608328007E-3</v>
      </c>
      <c r="W664" s="23">
        <f ca="1"/>
        <v>4.0423665459156221E-3</v>
      </c>
      <c r="X664" s="23">
        <f ca="1"/>
        <v>-5.8550181466841497E-4</v>
      </c>
      <c r="Y664" s="23">
        <f ca="1"/>
        <v>1.0008289401730581E-4</v>
      </c>
      <c r="Z664" s="23">
        <f ca="1"/>
        <v>-2.083309255349974E-3</v>
      </c>
      <c r="AA664" s="6">
        <f t="array" aca="1" ref="AA664" ca="1">SUMPRODUCT($V$9:$Z$9,V664:Z664)</f>
        <v>-26500.313399440951</v>
      </c>
      <c r="AB664" s="6">
        <f t="shared" ca="1" si="45"/>
        <v>11996.929354084088</v>
      </c>
    </row>
    <row r="665" spans="1:28" ht="13.8">
      <c r="A665" s="4">
        <v>655</v>
      </c>
      <c r="B665" s="120">
        <v>0.56652949245541839</v>
      </c>
      <c r="C665" s="120">
        <v>4.8320000000000002E-2</v>
      </c>
      <c r="D665" s="120">
        <v>0.63015410245730952</v>
      </c>
      <c r="E665" s="120">
        <v>0.58226897069872274</v>
      </c>
      <c r="F665" s="120">
        <v>0.45106964041875286</v>
      </c>
      <c r="H665" s="142">
        <v>0.1675452897039082</v>
      </c>
      <c r="I665" s="142">
        <v>-1.661365810627919</v>
      </c>
      <c r="J665" s="142">
        <v>0.33226151788280939</v>
      </c>
      <c r="K665" s="142">
        <v>0.2077014843603904</v>
      </c>
      <c r="L665" s="142">
        <v>-0.12295935858223253</v>
      </c>
      <c r="M665" s="141">
        <f t="array" ref="M665:Q665">MMULT(H665:L665,TRANSPOSE(chol))</f>
        <v>9.8720822277890041E-4</v>
      </c>
      <c r="N665" s="141">
        <v>-9.1209793022918075E-3</v>
      </c>
      <c r="O665" s="141">
        <v>1.8101042799466105E-3</v>
      </c>
      <c r="P665" s="141">
        <v>-1.216000008817271E-3</v>
      </c>
      <c r="Q665" s="141">
        <v>-2.0512119308438619E-3</v>
      </c>
      <c r="R665" s="6">
        <f t="shared" si="42"/>
        <v>60920.428364522755</v>
      </c>
      <c r="S665" s="6">
        <f t="shared" si="43"/>
        <v>5800.6570772133064</v>
      </c>
      <c r="T665" s="6">
        <f t="shared" si="44"/>
        <v>-5800.6570772133064</v>
      </c>
      <c r="V665" s="23">
        <f t="array" aca="1" ref="V665:Z665" ca="1">MMULT(H665:L665,TRANSPOSE(racar))</f>
        <v>-7.428859102781211E-4</v>
      </c>
      <c r="W665" s="23">
        <f ca="1"/>
        <v>-9.5625689805355768E-3</v>
      </c>
      <c r="X665" s="23">
        <f ca="1"/>
        <v>1.7844142660388776E-3</v>
      </c>
      <c r="Y665" s="23">
        <f ca="1"/>
        <v>-3.0901768666184313E-4</v>
      </c>
      <c r="Z665" s="23">
        <f ca="1"/>
        <v>-1.8862510057760799E-3</v>
      </c>
      <c r="AA665" s="6">
        <f t="array" aca="1" ref="AA665" ca="1">SUMPRODUCT($V$9:$Z$9,V665:Z665)</f>
        <v>58398.415778825831</v>
      </c>
      <c r="AB665" s="6">
        <f t="shared" ca="1" si="45"/>
        <v>9034.6131297804131</v>
      </c>
    </row>
    <row r="666" spans="1:28" ht="13.8">
      <c r="A666" s="4">
        <v>656</v>
      </c>
      <c r="B666" s="120">
        <v>0.89986282578875165</v>
      </c>
      <c r="C666" s="120">
        <v>0.24832000000000001</v>
      </c>
      <c r="D666" s="120">
        <v>0.77301124531445231</v>
      </c>
      <c r="E666" s="120">
        <v>0.67317806160781368</v>
      </c>
      <c r="F666" s="120">
        <v>0.52799271734182984</v>
      </c>
      <c r="H666" s="142">
        <v>1.2807703298134272</v>
      </c>
      <c r="I666" s="142">
        <v>-0.67978595662282881</v>
      </c>
      <c r="J666" s="142">
        <v>0.74880041533734498</v>
      </c>
      <c r="K666" s="142">
        <v>0.44870583231293032</v>
      </c>
      <c r="L666" s="142">
        <v>7.0225013825190863E-2</v>
      </c>
      <c r="M666" s="141">
        <f t="array" ref="M666:Q666">MMULT(H666:L666,TRANSPOSE(chol))</f>
        <v>7.5465386303460273E-3</v>
      </c>
      <c r="N666" s="141">
        <v>-8.841160326584249E-4</v>
      </c>
      <c r="O666" s="141">
        <v>6.2972248229096195E-3</v>
      </c>
      <c r="P666" s="141">
        <v>2.5985081515719119E-3</v>
      </c>
      <c r="Q666" s="141">
        <v>4.568321925790075E-3</v>
      </c>
      <c r="R666" s="6">
        <f t="shared" si="42"/>
        <v>40739.971093519074</v>
      </c>
      <c r="S666" s="6">
        <f t="shared" si="43"/>
        <v>-13420.431264413173</v>
      </c>
      <c r="T666" s="6">
        <f t="shared" si="44"/>
        <v>13420.431264413173</v>
      </c>
      <c r="V666" s="23">
        <f t="array" aca="1" ref="V666:Z666" ca="1">MMULT(H666:L666,TRANSPOSE(racar))</f>
        <v>7.0680150111600585E-3</v>
      </c>
      <c r="W666" s="23">
        <f ca="1"/>
        <v>-2.039548368833786E-3</v>
      </c>
      <c r="X666" s="23">
        <f ca="1"/>
        <v>5.5889348252860073E-3</v>
      </c>
      <c r="Y666" s="23">
        <f ca="1"/>
        <v>2.3050102959541168E-3</v>
      </c>
      <c r="Z666" s="23">
        <f ca="1"/>
        <v>2.3935275145270476E-3</v>
      </c>
      <c r="AA666" s="6">
        <f t="array" aca="1" ref="AA666" ca="1">SUMPRODUCT($V$9:$Z$9,V666:Z666)</f>
        <v>53414.807069616239</v>
      </c>
      <c r="AB666" s="6">
        <f t="shared" ca="1" si="45"/>
        <v>-2716.6316293083019</v>
      </c>
    </row>
    <row r="667" spans="1:28" ht="13.8">
      <c r="A667" s="4">
        <v>657</v>
      </c>
      <c r="B667" s="120">
        <v>4.8010973936899855E-2</v>
      </c>
      <c r="C667" s="120">
        <v>0.44832</v>
      </c>
      <c r="D667" s="120">
        <v>0.91586838817159522</v>
      </c>
      <c r="E667" s="120">
        <v>0.76408715251690462</v>
      </c>
      <c r="F667" s="120">
        <v>0.60491579426490683</v>
      </c>
      <c r="H667" s="142">
        <v>-1.6644529409753095</v>
      </c>
      <c r="I667" s="142">
        <v>-0.12990700761372961</v>
      </c>
      <c r="J667" s="142">
        <v>1.3778059009020442</v>
      </c>
      <c r="K667" s="142">
        <v>0.71951170158748134</v>
      </c>
      <c r="L667" s="142">
        <v>0.26609192803204568</v>
      </c>
      <c r="M667" s="141">
        <f t="array" ref="M667:Q667">MMULT(H667:L667,TRANSPOSE(chol))</f>
        <v>-9.8072684267233139E-3</v>
      </c>
      <c r="N667" s="141">
        <v>-4.6543899254909244E-3</v>
      </c>
      <c r="O667" s="141">
        <v>6.5713024748914346E-3</v>
      </c>
      <c r="P667" s="141">
        <v>2.9183461890518866E-3</v>
      </c>
      <c r="Q667" s="141">
        <v>-1.1292763992375987E-3</v>
      </c>
      <c r="R667" s="6">
        <f t="shared" si="42"/>
        <v>13954.835679164371</v>
      </c>
      <c r="S667" s="6">
        <f t="shared" si="43"/>
        <v>19600.640531411424</v>
      </c>
      <c r="T667" s="6">
        <f t="shared" si="44"/>
        <v>-19600.640531411424</v>
      </c>
      <c r="V667" s="23">
        <f t="array" aca="1" ref="V667:Z667" ca="1">MMULT(H667:L667,TRANSPOSE(racar))</f>
        <v>-8.2520651278066275E-3</v>
      </c>
      <c r="W667" s="23">
        <f ca="1"/>
        <v>-1.2553479482456356E-3</v>
      </c>
      <c r="X667" s="23">
        <f ca="1"/>
        <v>8.4290384436826321E-3</v>
      </c>
      <c r="Y667" s="23">
        <f ca="1"/>
        <v>4.0638703083897103E-3</v>
      </c>
      <c r="Z667" s="23">
        <f ca="1"/>
        <v>1.0950989587308526E-3</v>
      </c>
      <c r="AA667" s="6">
        <f t="array" aca="1" ref="AA667" ca="1">SUMPRODUCT($V$9:$Z$9,V667:Z667)</f>
        <v>1210.2105229750159</v>
      </c>
      <c r="AB667" s="6">
        <f t="shared" ca="1" si="45"/>
        <v>12518.559640378451</v>
      </c>
    </row>
    <row r="668" spans="1:28" ht="13.8">
      <c r="A668" s="4">
        <v>658</v>
      </c>
      <c r="B668" s="120">
        <v>0.38134430727023322</v>
      </c>
      <c r="C668" s="120">
        <v>0.64832000000000012</v>
      </c>
      <c r="D668" s="120">
        <v>7.9133694294044141E-2</v>
      </c>
      <c r="E668" s="120">
        <v>0.85499624342599556</v>
      </c>
      <c r="F668" s="120">
        <v>0.6818388711879837</v>
      </c>
      <c r="H668" s="142">
        <v>-0.30195205230188848</v>
      </c>
      <c r="I668" s="142">
        <v>0.38078876037980136</v>
      </c>
      <c r="J668" s="142">
        <v>-1.4109227658412753</v>
      </c>
      <c r="K668" s="142">
        <v>1.058105136031076</v>
      </c>
      <c r="L668" s="142">
        <v>0.47284711484698888</v>
      </c>
      <c r="M668" s="141">
        <f t="array" ref="M668:Q668">MMULT(H668:L668,TRANSPOSE(chol))</f>
        <v>-1.779158038069486E-3</v>
      </c>
      <c r="N668" s="141">
        <v>1.4713717670402225E-3</v>
      </c>
      <c r="O668" s="141">
        <v>-9.3344696226643001E-3</v>
      </c>
      <c r="P668" s="141">
        <v>4.7918822496248225E-3</v>
      </c>
      <c r="Q668" s="141">
        <v>3.0529984012713346E-3</v>
      </c>
      <c r="R668" s="6">
        <f t="shared" si="42"/>
        <v>-32953.897874862749</v>
      </c>
      <c r="S668" s="6">
        <f t="shared" si="43"/>
        <v>5003.1666395301654</v>
      </c>
      <c r="T668" s="6">
        <f t="shared" si="44"/>
        <v>-5003.1666395301654</v>
      </c>
      <c r="V668" s="23">
        <f t="array" aca="1" ref="V668:Z668" ca="1">MMULT(H668:L668,TRANSPOSE(racar))</f>
        <v>-1.2661920689144546E-3</v>
      </c>
      <c r="W668" s="23">
        <f ca="1"/>
        <v>2.9396205079496866E-3</v>
      </c>
      <c r="X668" s="23">
        <f ca="1"/>
        <v>-8.5240353518103162E-3</v>
      </c>
      <c r="Y668" s="23">
        <f ca="1"/>
        <v>5.6748717818928835E-3</v>
      </c>
      <c r="Z668" s="23">
        <f ca="1"/>
        <v>3.2864189403286532E-3</v>
      </c>
      <c r="AA668" s="6">
        <f t="array" aca="1" ref="AA668" ca="1">SUMPRODUCT($V$9:$Z$9,V668:Z668)</f>
        <v>-33364.124145330745</v>
      </c>
      <c r="AB668" s="6">
        <f t="shared" ca="1" si="45"/>
        <v>7748.2117756814114</v>
      </c>
    </row>
    <row r="669" spans="1:28" ht="13.8">
      <c r="A669" s="4">
        <v>659</v>
      </c>
      <c r="B669" s="120">
        <v>0.71467764060356653</v>
      </c>
      <c r="C669" s="120">
        <v>0.84832000000000007</v>
      </c>
      <c r="D669" s="120">
        <v>0.22199083715118698</v>
      </c>
      <c r="E669" s="120">
        <v>0.9459053343350865</v>
      </c>
      <c r="F669" s="120">
        <v>0.75876194811106057</v>
      </c>
      <c r="H669" s="142">
        <v>0.5671022434286499</v>
      </c>
      <c r="I669" s="142">
        <v>1.0292547089473687</v>
      </c>
      <c r="J669" s="142">
        <v>-0.76548688296576806</v>
      </c>
      <c r="K669" s="142">
        <v>1.6063850603805607</v>
      </c>
      <c r="L669" s="142">
        <v>0.70232564490687455</v>
      </c>
      <c r="M669" s="141">
        <f t="array" ref="M669:Q669">MMULT(H669:L669,TRANSPOSE(chol))</f>
        <v>3.3414726182902994E-3</v>
      </c>
      <c r="N669" s="141">
        <v>7.2268517326096035E-3</v>
      </c>
      <c r="O669" s="141">
        <v>-3.8148553284308041E-3</v>
      </c>
      <c r="P669" s="141">
        <v>9.5674174219889489E-3</v>
      </c>
      <c r="Q669" s="141">
        <v>9.4121799939026387E-3</v>
      </c>
      <c r="R669" s="6">
        <f t="shared" si="42"/>
        <v>-38839.378424295362</v>
      </c>
      <c r="S669" s="6">
        <f t="shared" si="43"/>
        <v>-8381.049242676243</v>
      </c>
      <c r="T669" s="6">
        <f t="shared" si="44"/>
        <v>8381.049242676243</v>
      </c>
      <c r="V669" s="23">
        <f t="array" aca="1" ref="V669:Z669" ca="1">MMULT(H669:L669,TRANSPOSE(racar))</f>
        <v>5.0519190938951436E-3</v>
      </c>
      <c r="W669" s="23">
        <f ca="1"/>
        <v>8.584212527917523E-3</v>
      </c>
      <c r="X669" s="23">
        <f ca="1"/>
        <v>-3.3242899870411812E-3</v>
      </c>
      <c r="Y669" s="23">
        <f ca="1"/>
        <v>9.6581890054286777E-3</v>
      </c>
      <c r="Z669" s="23">
        <f ca="1"/>
        <v>7.6213440972334101E-3</v>
      </c>
      <c r="AA669" s="6">
        <f t="array" aca="1" ref="AA669" ca="1">SUMPRODUCT($V$9:$Z$9,V669:Z669)</f>
        <v>-26371.574684766405</v>
      </c>
      <c r="AB669" s="6">
        <f t="shared" ca="1" si="45"/>
        <v>1953.3177364230942</v>
      </c>
    </row>
    <row r="670" spans="1:28" ht="13.8">
      <c r="A670" s="4">
        <v>660</v>
      </c>
      <c r="B670" s="120">
        <v>0.15912208504801095</v>
      </c>
      <c r="C670" s="120">
        <v>8.8319999999999996E-2</v>
      </c>
      <c r="D670" s="120">
        <v>0.36484798000832985</v>
      </c>
      <c r="E670" s="120">
        <v>4.5078888054094664E-2</v>
      </c>
      <c r="F670" s="120">
        <v>0.83568502503413755</v>
      </c>
      <c r="H670" s="142">
        <v>-0.99807256989978077</v>
      </c>
      <c r="I670" s="142">
        <v>-1.3511730669163258</v>
      </c>
      <c r="J670" s="142">
        <v>-0.34553000092059294</v>
      </c>
      <c r="K670" s="142">
        <v>-1.6945660283533104</v>
      </c>
      <c r="L670" s="142">
        <v>0.97687720140202772</v>
      </c>
      <c r="M670" s="141">
        <f t="array" ref="M670:Q670">MMULT(H670:L670,TRANSPOSE(chol))</f>
        <v>-5.880830488737691E-3</v>
      </c>
      <c r="N670" s="141">
        <v>-1.0082979670556193E-2</v>
      </c>
      <c r="O670" s="141">
        <v>-3.9988092754728753E-3</v>
      </c>
      <c r="P670" s="141">
        <v>-1.1488038047167012E-2</v>
      </c>
      <c r="Q670" s="141">
        <v>-3.2047843842403995E-3</v>
      </c>
      <c r="R670" s="6">
        <f t="shared" si="42"/>
        <v>-20181.346417181776</v>
      </c>
      <c r="S670" s="6">
        <f t="shared" si="43"/>
        <v>-34784.168975830973</v>
      </c>
      <c r="T670" s="6">
        <f t="shared" si="44"/>
        <v>34784.168975830973</v>
      </c>
      <c r="V670" s="23">
        <f t="array" aca="1" ref="V670:Z670" ca="1">MMULT(H670:L670,TRANSPOSE(racar))</f>
        <v>-6.2448315208175082E-3</v>
      </c>
      <c r="W670" s="23">
        <f ca="1"/>
        <v>-9.5235346968447383E-3</v>
      </c>
      <c r="X670" s="23">
        <f ca="1"/>
        <v>-3.1444176258871113E-3</v>
      </c>
      <c r="Y670" s="23">
        <f ca="1"/>
        <v>-8.9252759077976772E-3</v>
      </c>
      <c r="Z670" s="23">
        <f ca="1"/>
        <v>1.2250754681611877E-3</v>
      </c>
      <c r="AA670" s="6">
        <f t="array" aca="1" ref="AA670" ca="1">SUMPRODUCT($V$9:$Z$9,V670:Z670)</f>
        <v>-35460.766332372346</v>
      </c>
      <c r="AB670" s="6">
        <f t="shared" ca="1" si="45"/>
        <v>-47601.139928642559</v>
      </c>
    </row>
    <row r="671" spans="1:28" ht="13.8">
      <c r="A671" s="4">
        <v>661</v>
      </c>
      <c r="B671" s="120">
        <v>0.49245541838134432</v>
      </c>
      <c r="C671" s="120">
        <v>0.28832000000000002</v>
      </c>
      <c r="D671" s="120">
        <v>0.50770512286547276</v>
      </c>
      <c r="E671" s="120">
        <v>0.13598797896318557</v>
      </c>
      <c r="F671" s="120">
        <v>0.91260810195721453</v>
      </c>
      <c r="H671" s="142">
        <v>-1.8912589006552152E-2</v>
      </c>
      <c r="I671" s="142">
        <v>-0.55829933348628891</v>
      </c>
      <c r="J671" s="142">
        <v>1.9315079753784978E-2</v>
      </c>
      <c r="K671" s="142">
        <v>-1.0985235089734662</v>
      </c>
      <c r="L671" s="142">
        <v>1.3569918627185407</v>
      </c>
      <c r="M671" s="141">
        <f t="array" ref="M671:Q671">MMULT(H671:L671,TRANSPOSE(chol))</f>
        <v>-1.114365161461809E-4</v>
      </c>
      <c r="N671" s="141">
        <v>-3.2418005600467936E-3</v>
      </c>
      <c r="O671" s="141">
        <v>-8.5090856447912332E-5</v>
      </c>
      <c r="P671" s="141">
        <v>-6.3324167919952285E-3</v>
      </c>
      <c r="Q671" s="141">
        <v>4.3657098558493885E-3</v>
      </c>
      <c r="R671" s="6">
        <f t="shared" si="42"/>
        <v>-37411.931594293383</v>
      </c>
      <c r="S671" s="6">
        <f t="shared" si="43"/>
        <v>-53139.582128560382</v>
      </c>
      <c r="T671" s="6">
        <f t="shared" si="44"/>
        <v>53139.582128560382</v>
      </c>
      <c r="V671" s="23">
        <f t="array" aca="1" ref="V671:Z671" ca="1">MMULT(H671:L671,TRANSPOSE(racar))</f>
        <v>8.9436862985303462E-4</v>
      </c>
      <c r="W671" s="23">
        <f ca="1"/>
        <v>-2.781525997104504E-3</v>
      </c>
      <c r="X671" s="23">
        <f ca="1"/>
        <v>4.5075218967309929E-4</v>
      </c>
      <c r="Y671" s="23">
        <f ca="1"/>
        <v>-4.4886400556913364E-3</v>
      </c>
      <c r="Z671" s="23">
        <f ca="1"/>
        <v>6.6796219694915948E-3</v>
      </c>
      <c r="AA671" s="6">
        <f t="array" aca="1" ref="AA671" ca="1">SUMPRODUCT($V$9:$Z$9,V671:Z671)</f>
        <v>-38236.542296710657</v>
      </c>
      <c r="AB671" s="6">
        <f t="shared" ca="1" si="45"/>
        <v>-57524.467312786837</v>
      </c>
    </row>
    <row r="672" spans="1:28" ht="13.8">
      <c r="A672" s="4">
        <v>662</v>
      </c>
      <c r="B672" s="120">
        <v>0.82578875171467747</v>
      </c>
      <c r="C672" s="120">
        <v>0.48832000000000003</v>
      </c>
      <c r="D672" s="120">
        <v>0.65056226572261555</v>
      </c>
      <c r="E672" s="120">
        <v>0.22689706987227648</v>
      </c>
      <c r="F672" s="120">
        <v>0.98953117888029141</v>
      </c>
      <c r="H672" s="142">
        <v>0.9376535217470402</v>
      </c>
      <c r="I672" s="142">
        <v>-2.9281602110170345E-2</v>
      </c>
      <c r="J672" s="142">
        <v>0.38683891120762914</v>
      </c>
      <c r="K672" s="142">
        <v>-0.74910463810789563</v>
      </c>
      <c r="L672" s="142">
        <v>2.30910703937323</v>
      </c>
      <c r="M672" s="141">
        <f t="array" ref="M672:Q672">MMULT(H672:L672,TRANSPOSE(chol))</f>
        <v>5.5248301424774739E-3</v>
      </c>
      <c r="N672" s="141">
        <v>2.0351997261161222E-3</v>
      </c>
      <c r="O672" s="141">
        <v>3.7287322478394627E-3</v>
      </c>
      <c r="P672" s="141">
        <v>-2.8279519140311919E-3</v>
      </c>
      <c r="Q672" s="141">
        <v>1.4092319495290941E-2</v>
      </c>
      <c r="R672" s="6">
        <f t="shared" si="42"/>
        <v>-67051.906597456735</v>
      </c>
      <c r="S672" s="6">
        <f t="shared" si="43"/>
        <v>-90988.298381777568</v>
      </c>
      <c r="T672" s="6">
        <f t="shared" si="44"/>
        <v>90988.298381777568</v>
      </c>
      <c r="V672" s="23">
        <f t="array" aca="1" ref="V672:Z672" ca="1">MMULT(H672:L672,TRANSPOSE(racar))</f>
        <v>8.3343790736564588E-3</v>
      </c>
      <c r="W672" s="23">
        <f ca="1"/>
        <v>2.7809644237384635E-3</v>
      </c>
      <c r="X672" s="23">
        <f ca="1"/>
        <v>4.2635078637581376E-3</v>
      </c>
      <c r="Y672" s="23">
        <f ca="1"/>
        <v>-8.7085264074483575E-4</v>
      </c>
      <c r="Z672" s="23">
        <f ca="1"/>
        <v>1.5145323163464531E-2</v>
      </c>
      <c r="AA672" s="6">
        <f t="array" aca="1" ref="AA672" ca="1">SUMPRODUCT($V$9:$Z$9,V672:Z672)</f>
        <v>-53552.806552814509</v>
      </c>
      <c r="AB672" s="6">
        <f t="shared" ca="1" si="45"/>
        <v>-87870.906931735546</v>
      </c>
    </row>
    <row r="673" spans="1:28" ht="13.8">
      <c r="A673" s="4">
        <v>663</v>
      </c>
      <c r="B673" s="120">
        <v>0.27023319615912211</v>
      </c>
      <c r="C673" s="120">
        <v>0.68832000000000004</v>
      </c>
      <c r="D673" s="120">
        <v>0.79341940857975835</v>
      </c>
      <c r="E673" s="120">
        <v>0.31780616078136736</v>
      </c>
      <c r="F673" s="120">
        <v>7.2371415566681835E-2</v>
      </c>
      <c r="H673" s="142">
        <v>-0.61210786790146587</v>
      </c>
      <c r="I673" s="142">
        <v>0.49109395048188531</v>
      </c>
      <c r="J673" s="142">
        <v>0.81834330905175112</v>
      </c>
      <c r="K673" s="142">
        <v>-0.47384236480281872</v>
      </c>
      <c r="L673" s="142">
        <v>-1.4583545874608008</v>
      </c>
      <c r="M673" s="141">
        <f t="array" ref="M673:Q673">MMULT(H673:L673,TRANSPOSE(chol))</f>
        <v>-3.6066541857899372E-3</v>
      </c>
      <c r="N673" s="141">
        <v>1.3744164551513617E-3</v>
      </c>
      <c r="O673" s="141">
        <v>4.5941603021206687E-3</v>
      </c>
      <c r="P673" s="141">
        <v>-1.5822103607437232E-3</v>
      </c>
      <c r="Q673" s="141">
        <v>-9.1187684603317963E-3</v>
      </c>
      <c r="R673" s="6">
        <f t="shared" si="42"/>
        <v>30754.026111415518</v>
      </c>
      <c r="S673" s="6">
        <f t="shared" si="43"/>
        <v>43272.473231194737</v>
      </c>
      <c r="T673" s="6">
        <f t="shared" si="44"/>
        <v>-43272.473231194737</v>
      </c>
      <c r="V673" s="23">
        <f t="array" aca="1" ref="V673:Z673" ca="1">MMULT(H673:L673,TRANSPOSE(racar))</f>
        <v>-4.4641102038917658E-3</v>
      </c>
      <c r="W673" s="23">
        <f ca="1"/>
        <v>5.4040842893553881E-4</v>
      </c>
      <c r="X673" s="23">
        <f ca="1"/>
        <v>3.9804685586060651E-3</v>
      </c>
      <c r="Y673" s="23">
        <f ca="1"/>
        <v>-3.4934972382137395E-3</v>
      </c>
      <c r="Z673" s="23">
        <f ca="1"/>
        <v>-9.4740511210160434E-3</v>
      </c>
      <c r="AA673" s="6">
        <f t="array" aca="1" ref="AA673" ca="1">SUMPRODUCT($V$9:$Z$9,V673:Z673)</f>
        <v>22810.873847235373</v>
      </c>
      <c r="AB673" s="6">
        <f t="shared" ca="1" si="45"/>
        <v>36499.974567306206</v>
      </c>
    </row>
    <row r="674" spans="1:28" ht="13.8">
      <c r="A674" s="4">
        <v>664</v>
      </c>
      <c r="B674" s="120">
        <v>0.60356652949245537</v>
      </c>
      <c r="C674" s="120">
        <v>0.88832</v>
      </c>
      <c r="D674" s="120">
        <v>0.93627655143690125</v>
      </c>
      <c r="E674" s="120">
        <v>0.4087152516904583</v>
      </c>
      <c r="F674" s="120">
        <v>0.14929449248975876</v>
      </c>
      <c r="H674" s="142">
        <v>0.26258956863331362</v>
      </c>
      <c r="I674" s="142">
        <v>1.2176421225216947</v>
      </c>
      <c r="J674" s="142">
        <v>1.5242474971053002</v>
      </c>
      <c r="K674" s="142">
        <v>-0.23085107140409972</v>
      </c>
      <c r="L674" s="142">
        <v>-1.0394640160911497</v>
      </c>
      <c r="M674" s="141">
        <f t="array" ref="M674:Q674">MMULT(H674:L674,TRANSPOSE(chol))</f>
        <v>1.5472269129671915E-3</v>
      </c>
      <c r="N674" s="141">
        <v>7.5903294063613905E-3</v>
      </c>
      <c r="O674" s="141">
        <v>1.053511909335352E-2</v>
      </c>
      <c r="P674" s="141">
        <v>1.8354697684895421E-3</v>
      </c>
      <c r="Q674" s="141">
        <v>-2.1236423920440676E-3</v>
      </c>
      <c r="R674" s="6">
        <f t="shared" si="42"/>
        <v>13961.957431763565</v>
      </c>
      <c r="S674" s="6">
        <f t="shared" si="43"/>
        <v>20156.309183587065</v>
      </c>
      <c r="T674" s="6">
        <f t="shared" si="44"/>
        <v>-20156.309183587065</v>
      </c>
      <c r="V674" s="23">
        <f t="array" aca="1" ref="V674:Z674" ca="1">MMULT(H674:L674,TRANSPOSE(racar))</f>
        <v>2.1936698876026594E-3</v>
      </c>
      <c r="W674" s="23">
        <f ca="1"/>
        <v>6.622449401330709E-3</v>
      </c>
      <c r="X674" s="23">
        <f ca="1"/>
        <v>9.610495154771569E-3</v>
      </c>
      <c r="Y674" s="23">
        <f ca="1"/>
        <v>-7.5825045628520713E-4</v>
      </c>
      <c r="Z674" s="23">
        <f ca="1"/>
        <v>-4.1649469576601188E-3</v>
      </c>
      <c r="AA674" s="6">
        <f t="array" aca="1" ref="AA674" ca="1">SUMPRODUCT($V$9:$Z$9,V674:Z674)</f>
        <v>19068.630870615463</v>
      </c>
      <c r="AB674" s="6">
        <f t="shared" ca="1" si="45"/>
        <v>19601.732645306234</v>
      </c>
    </row>
    <row r="675" spans="1:28" ht="13.8">
      <c r="A675" s="4">
        <v>665</v>
      </c>
      <c r="B675" s="120">
        <v>0.93689986282578863</v>
      </c>
      <c r="C675" s="120">
        <v>0.12831999999999999</v>
      </c>
      <c r="D675" s="120">
        <v>9.9541857559350258E-2</v>
      </c>
      <c r="E675" s="120">
        <v>0.49962434259954924</v>
      </c>
      <c r="F675" s="120">
        <v>0.22621756941283569</v>
      </c>
      <c r="H675" s="142">
        <v>1.5292588992296765</v>
      </c>
      <c r="I675" s="142">
        <v>-1.1343685156180003</v>
      </c>
      <c r="J675" s="142">
        <v>-1.2841664681188787</v>
      </c>
      <c r="K675" s="142">
        <v>-9.4163360069787685E-4</v>
      </c>
      <c r="L675" s="142">
        <v>-0.75136147917563278</v>
      </c>
      <c r="M675" s="141">
        <f t="array" ref="M675:Q675">MMULT(H675:L675,TRANSPOSE(chol))</f>
        <v>9.0106798152626982E-3</v>
      </c>
      <c r="N675" s="141">
        <v>-2.9037087360324616E-3</v>
      </c>
      <c r="O675" s="141">
        <v>-6.5674134411808647E-3</v>
      </c>
      <c r="P675" s="141">
        <v>-1.3497469945072706E-3</v>
      </c>
      <c r="Q675" s="141">
        <v>-2.3973217503161998E-3</v>
      </c>
      <c r="R675" s="6">
        <f t="shared" si="42"/>
        <v>47442.460800428948</v>
      </c>
      <c r="S675" s="6">
        <f t="shared" si="43"/>
        <v>7106.0965187895117</v>
      </c>
      <c r="T675" s="6">
        <f t="shared" si="44"/>
        <v>-7106.0965187895117</v>
      </c>
      <c r="V675" s="23">
        <f t="array" aca="1" ref="V675:Z675" ca="1">MMULT(H675:L675,TRANSPOSE(racar))</f>
        <v>5.71179733926791E-3</v>
      </c>
      <c r="W675" s="23">
        <f ca="1"/>
        <v>-6.2985871843896047E-3</v>
      </c>
      <c r="X675" s="23">
        <f ca="1"/>
        <v>-8.3021988273431959E-3</v>
      </c>
      <c r="Y675" s="23">
        <f ca="1"/>
        <v>-2.0023306274737774E-3</v>
      </c>
      <c r="Z675" s="23">
        <f ca="1"/>
        <v>-4.803381728775407E-3</v>
      </c>
      <c r="AA675" s="6">
        <f t="array" aca="1" ref="AA675" ca="1">SUMPRODUCT($V$9:$Z$9,V675:Z675)</f>
        <v>55724.19727036875</v>
      </c>
      <c r="AB675" s="6">
        <f t="shared" ca="1" si="45"/>
        <v>17448.743113083965</v>
      </c>
    </row>
    <row r="676" spans="1:28" ht="13.8">
      <c r="A676" s="4">
        <v>666</v>
      </c>
      <c r="B676" s="120">
        <v>8.5048010973936897E-2</v>
      </c>
      <c r="C676" s="120">
        <v>0.32832</v>
      </c>
      <c r="D676" s="120">
        <v>0.24239900041649309</v>
      </c>
      <c r="E676" s="120">
        <v>0.59053343350864007</v>
      </c>
      <c r="F676" s="120">
        <v>0.30314064633591264</v>
      </c>
      <c r="H676" s="142">
        <v>-1.3718953379004821</v>
      </c>
      <c r="I676" s="142">
        <v>-0.44455690049826263</v>
      </c>
      <c r="J676" s="142">
        <v>-0.69860646740633803</v>
      </c>
      <c r="K676" s="142">
        <v>0.22891737864822814</v>
      </c>
      <c r="L676" s="142">
        <v>-0.51538889256591369</v>
      </c>
      <c r="M676" s="141">
        <f t="array" ref="M676:Q676">MMULT(H676:L676,TRANSPOSE(chol))</f>
        <v>-8.0834642427778276E-3</v>
      </c>
      <c r="N676" s="141">
        <v>-5.7690569005795916E-3</v>
      </c>
      <c r="O676" s="141">
        <v>-6.4671105062971976E-3</v>
      </c>
      <c r="P676" s="141">
        <v>-1.008827387958059E-3</v>
      </c>
      <c r="Q676" s="141">
        <v>-7.6479937465469463E-3</v>
      </c>
      <c r="R676" s="6">
        <f t="shared" si="42"/>
        <v>14463.515193223979</v>
      </c>
      <c r="S676" s="6">
        <f t="shared" si="43"/>
        <v>37748.093565052382</v>
      </c>
      <c r="T676" s="6">
        <f t="shared" si="44"/>
        <v>-37748.093565052382</v>
      </c>
      <c r="V676" s="23">
        <f t="array" aca="1" ref="V676:Z676" ca="1">MMULT(H676:L676,TRANSPOSE(racar))</f>
        <v>-9.1926575779293137E-3</v>
      </c>
      <c r="W676" s="23">
        <f ca="1"/>
        <v>-4.6395834519316493E-3</v>
      </c>
      <c r="X676" s="23">
        <f ca="1"/>
        <v>-5.669712329054697E-3</v>
      </c>
      <c r="Y676" s="23">
        <f ca="1"/>
        <v>-2.9776214852220975E-4</v>
      </c>
      <c r="Z676" s="23">
        <f ca="1"/>
        <v>-5.7164556019430983E-3</v>
      </c>
      <c r="AA676" s="6">
        <f t="array" aca="1" ref="AA676" ca="1">SUMPRODUCT($V$9:$Z$9,V676:Z676)</f>
        <v>-1890.8062587543354</v>
      </c>
      <c r="AB676" s="6">
        <f t="shared" ca="1" si="45"/>
        <v>30301.215429158212</v>
      </c>
    </row>
    <row r="677" spans="1:28" ht="13.8">
      <c r="A677" s="4">
        <v>667</v>
      </c>
      <c r="B677" s="120">
        <v>0.41838134430727025</v>
      </c>
      <c r="C677" s="120">
        <v>0.52832000000000001</v>
      </c>
      <c r="D677" s="120">
        <v>0.38525614327363594</v>
      </c>
      <c r="E677" s="120">
        <v>0.68144252441773101</v>
      </c>
      <c r="F677" s="120">
        <v>0.38006372325898957</v>
      </c>
      <c r="H677" s="142">
        <v>-0.20603613057148654</v>
      </c>
      <c r="I677" s="142">
        <v>7.1047438991328982E-2</v>
      </c>
      <c r="J677" s="142">
        <v>-0.29170486846482091</v>
      </c>
      <c r="K677" s="142">
        <v>0.47173640139645434</v>
      </c>
      <c r="L677" s="142">
        <v>-0.30531343233688912</v>
      </c>
      <c r="M677" s="141">
        <f t="array" ref="M677:Q677">MMULT(H677:L677,TRANSPOSE(chol))</f>
        <v>-1.2140034652670642E-3</v>
      </c>
      <c r="N677" s="141">
        <v>-7.7167944007554745E-5</v>
      </c>
      <c r="O677" s="141">
        <v>-2.1247099765033528E-3</v>
      </c>
      <c r="P677" s="141">
        <v>2.1276003978263095E-3</v>
      </c>
      <c r="Q677" s="141">
        <v>-1.5026526112275488E-3</v>
      </c>
      <c r="R677" s="6">
        <f t="shared" si="42"/>
        <v>7792.6857273060687</v>
      </c>
      <c r="S677" s="6">
        <f t="shared" si="43"/>
        <v>18052.629758279887</v>
      </c>
      <c r="T677" s="6">
        <f t="shared" si="44"/>
        <v>-18052.629758279887</v>
      </c>
      <c r="V677" s="23">
        <f t="array" aca="1" ref="V677:Z677" ca="1">MMULT(H677:L677,TRANSPOSE(racar))</f>
        <v>-1.5580935025790023E-3</v>
      </c>
      <c r="W677" s="23">
        <f ca="1"/>
        <v>1.8731895188791659E-4</v>
      </c>
      <c r="X677" s="23">
        <f ca="1"/>
        <v>-2.0160317871368806E-3</v>
      </c>
      <c r="Y677" s="23">
        <f ca="1"/>
        <v>1.9649223132512496E-3</v>
      </c>
      <c r="Z677" s="23">
        <f ca="1"/>
        <v>-1.7668836553839913E-3</v>
      </c>
      <c r="AA677" s="6">
        <f t="array" aca="1" ref="AA677" ca="1">SUMPRODUCT($V$9:$Z$9,V677:Z677)</f>
        <v>5852.8756235717974</v>
      </c>
      <c r="AB677" s="6">
        <f t="shared" ca="1" si="45"/>
        <v>18772.247813602378</v>
      </c>
    </row>
    <row r="678" spans="1:28" ht="13.8">
      <c r="A678" s="4">
        <v>668</v>
      </c>
      <c r="B678" s="120">
        <v>0.75171467764060351</v>
      </c>
      <c r="C678" s="120">
        <v>0.72832000000000008</v>
      </c>
      <c r="D678" s="120">
        <v>0.5281132861307789</v>
      </c>
      <c r="E678" s="120">
        <v>0.77235161532682195</v>
      </c>
      <c r="F678" s="120">
        <v>0.4569868001820665</v>
      </c>
      <c r="H678" s="142">
        <v>0.67989547861276078</v>
      </c>
      <c r="I678" s="142">
        <v>0.60773989306186538</v>
      </c>
      <c r="J678" s="142">
        <v>7.0527984317460851E-2</v>
      </c>
      <c r="K678" s="142">
        <v>0.74661371148143718</v>
      </c>
      <c r="L678" s="142">
        <v>-0.10802785001367714</v>
      </c>
      <c r="M678" s="141">
        <f t="array" ref="M678:Q678">MMULT(H678:L678,TRANSPOSE(chol))</f>
        <v>4.0060714825399055E-3</v>
      </c>
      <c r="N678" s="141">
        <v>5.0778387480730717E-3</v>
      </c>
      <c r="O678" s="141">
        <v>1.5630952000265739E-3</v>
      </c>
      <c r="P678" s="141">
        <v>5.2160740510932505E-3</v>
      </c>
      <c r="Q678" s="141">
        <v>3.8075328854988134E-3</v>
      </c>
      <c r="R678" s="6">
        <f t="shared" si="42"/>
        <v>-878.92804304517631</v>
      </c>
      <c r="S678" s="6">
        <f t="shared" si="43"/>
        <v>2763.7159781849005</v>
      </c>
      <c r="T678" s="6">
        <f t="shared" si="44"/>
        <v>-2763.7159781849005</v>
      </c>
      <c r="V678" s="23">
        <f t="array" aca="1" ref="V678:Z678" ca="1">MMULT(H678:L678,TRANSPOSE(racar))</f>
        <v>4.4901697289032655E-3</v>
      </c>
      <c r="W678" s="23">
        <f ca="1"/>
        <v>4.8460690011826804E-3</v>
      </c>
      <c r="X678" s="23">
        <f ca="1"/>
        <v>1.2025067225649648E-3</v>
      </c>
      <c r="Y678" s="23">
        <f ca="1"/>
        <v>4.3268637613996944E-3</v>
      </c>
      <c r="Z678" s="23">
        <f ca="1"/>
        <v>1.7663856725305201E-3</v>
      </c>
      <c r="AA678" s="6">
        <f t="array" aca="1" ref="AA678" ca="1">SUMPRODUCT($V$9:$Z$9,V678:Z678)</f>
        <v>8893.2087105804967</v>
      </c>
      <c r="AB678" s="6">
        <f t="shared" ca="1" si="45"/>
        <v>10003.04518027532</v>
      </c>
    </row>
    <row r="679" spans="1:28" ht="13.8">
      <c r="A679" s="4">
        <v>669</v>
      </c>
      <c r="B679" s="120">
        <v>0.19615912208504799</v>
      </c>
      <c r="C679" s="120">
        <v>0.92832000000000003</v>
      </c>
      <c r="D679" s="120">
        <v>0.6709704289879217</v>
      </c>
      <c r="E679" s="120">
        <v>0.86326070623591289</v>
      </c>
      <c r="F679" s="120">
        <v>0.53390987710514348</v>
      </c>
      <c r="H679" s="142">
        <v>-0.85542077923079596</v>
      </c>
      <c r="I679" s="142">
        <v>1.4633925355707471</v>
      </c>
      <c r="J679" s="142">
        <v>0.4425943917289108</v>
      </c>
      <c r="K679" s="142">
        <v>1.0950868536909426</v>
      </c>
      <c r="L679" s="142">
        <v>8.5102068575565001E-2</v>
      </c>
      <c r="M679" s="141">
        <f t="array" ref="M679:Q679">MMULT(H679:L679,TRANSPOSE(chol))</f>
        <v>-5.0402994240242001E-3</v>
      </c>
      <c r="N679" s="141">
        <v>6.371116887730302E-3</v>
      </c>
      <c r="O679" s="141">
        <v>2.1767242532343112E-3</v>
      </c>
      <c r="P679" s="141">
        <v>7.3212655180610728E-3</v>
      </c>
      <c r="Q679" s="141">
        <v>2.6294249537189671E-3</v>
      </c>
      <c r="R679" s="6">
        <f t="shared" si="42"/>
        <v>-31304.329517306098</v>
      </c>
      <c r="S679" s="6">
        <f t="shared" si="43"/>
        <v>18916.247610403378</v>
      </c>
      <c r="T679" s="6">
        <f t="shared" si="44"/>
        <v>-18916.247610403378</v>
      </c>
      <c r="V679" s="23">
        <f t="array" aca="1" ref="V679:Z679" ca="1">MMULT(H679:L679,TRANSPOSE(racar))</f>
        <v>-2.718102102065606E-3</v>
      </c>
      <c r="W679" s="23">
        <f ca="1"/>
        <v>8.917205578972744E-3</v>
      </c>
      <c r="X679" s="23">
        <f ca="1"/>
        <v>3.2628437044104302E-3</v>
      </c>
      <c r="Y679" s="23">
        <f ca="1"/>
        <v>6.8908856457217714E-3</v>
      </c>
      <c r="Z679" s="23">
        <f ca="1"/>
        <v>2.5429885775450742E-3</v>
      </c>
      <c r="AA679" s="6">
        <f t="array" aca="1" ref="AA679" ca="1">SUMPRODUCT($V$9:$Z$9,V679:Z679)</f>
        <v>-32458.948968144337</v>
      </c>
      <c r="AB679" s="6">
        <f t="shared" ca="1" si="45"/>
        <v>17426.869651662055</v>
      </c>
    </row>
    <row r="680" spans="1:28" ht="13.8">
      <c r="A680" s="4">
        <v>670</v>
      </c>
      <c r="B680" s="120">
        <v>0.5294924554183813</v>
      </c>
      <c r="C680" s="120">
        <v>0.16832</v>
      </c>
      <c r="D680" s="120">
        <v>0.81382757184506449</v>
      </c>
      <c r="E680" s="120">
        <v>0.95416979714500383</v>
      </c>
      <c r="F680" s="120">
        <v>0.61083295402822047</v>
      </c>
      <c r="H680" s="142">
        <v>7.399408837171155E-2</v>
      </c>
      <c r="I680" s="142">
        <v>-0.96082533048769037</v>
      </c>
      <c r="J680" s="142">
        <v>0.89208969797725168</v>
      </c>
      <c r="K680" s="142">
        <v>1.6867033599394097</v>
      </c>
      <c r="L680" s="142">
        <v>0.2814906585602221</v>
      </c>
      <c r="M680" s="141">
        <f t="array" ref="M680:Q680">MMULT(H680:L680,TRANSPOSE(chol))</f>
        <v>4.3598702539877102E-4</v>
      </c>
      <c r="N680" s="141">
        <v>-5.3287858773108264E-3</v>
      </c>
      <c r="O680" s="141">
        <v>5.5084067281001483E-3</v>
      </c>
      <c r="P680" s="141">
        <v>7.4846021960062259E-3</v>
      </c>
      <c r="Q680" s="141">
        <v>4.1879303492568451E-3</v>
      </c>
      <c r="R680" s="6">
        <f t="shared" si="42"/>
        <v>53237.899116423017</v>
      </c>
      <c r="S680" s="6">
        <f t="shared" si="43"/>
        <v>11030.781694131554</v>
      </c>
      <c r="T680" s="6">
        <f t="shared" si="44"/>
        <v>-11030.781694131554</v>
      </c>
      <c r="V680" s="23">
        <f t="array" aca="1" ref="V680:Z680" ca="1">MMULT(H680:L680,TRANSPOSE(racar))</f>
        <v>5.7007192088451243E-4</v>
      </c>
      <c r="W680" s="23">
        <f ca="1"/>
        <v>-3.6837200606335166E-3</v>
      </c>
      <c r="X680" s="23">
        <f ca="1"/>
        <v>6.3669516865117997E-3</v>
      </c>
      <c r="Y680" s="23">
        <f ca="1"/>
        <v>8.4509979825805517E-3</v>
      </c>
      <c r="Z680" s="23">
        <f ca="1"/>
        <v>3.3639861229368155E-3</v>
      </c>
      <c r="AA680" s="6">
        <f t="array" aca="1" ref="AA680" ca="1">SUMPRODUCT($V$9:$Z$9,V680:Z680)</f>
        <v>56546.487820582101</v>
      </c>
      <c r="AB680" s="6">
        <f t="shared" ca="1" si="45"/>
        <v>20013.886739032623</v>
      </c>
    </row>
    <row r="681" spans="1:28" ht="13.8">
      <c r="A681" s="4">
        <v>671</v>
      </c>
      <c r="B681" s="120">
        <v>0.86282578875171456</v>
      </c>
      <c r="C681" s="120">
        <v>0.36831999999999998</v>
      </c>
      <c r="D681" s="120">
        <v>0.95668471470220739</v>
      </c>
      <c r="E681" s="120">
        <v>5.3343350864012019E-2</v>
      </c>
      <c r="F681" s="120">
        <v>0.68775603095129734</v>
      </c>
      <c r="H681" s="142">
        <v>1.0931033564043873</v>
      </c>
      <c r="I681" s="142">
        <v>-0.33630616687823756</v>
      </c>
      <c r="J681" s="142">
        <v>1.7134457234594949</v>
      </c>
      <c r="K681" s="142">
        <v>-1.6132661297893109</v>
      </c>
      <c r="L681" s="142">
        <v>0.48949974065864332</v>
      </c>
      <c r="M681" s="141">
        <f t="array" ref="M681:Q681">MMULT(H681:L681,TRANSPOSE(chol))</f>
        <v>6.4407696790323701E-3</v>
      </c>
      <c r="N681" s="141">
        <v>6.4208599356154936E-4</v>
      </c>
      <c r="O681" s="141">
        <v>1.2350149861838178E-2</v>
      </c>
      <c r="P681" s="141">
        <v>-6.7023425703153124E-3</v>
      </c>
      <c r="Q681" s="141">
        <v>3.743600626777433E-3</v>
      </c>
      <c r="R681" s="6">
        <f t="shared" si="42"/>
        <v>4446.1874127050687</v>
      </c>
      <c r="S681" s="6">
        <f t="shared" si="43"/>
        <v>-51385.461840417964</v>
      </c>
      <c r="T681" s="6">
        <f t="shared" si="44"/>
        <v>51385.461840417964</v>
      </c>
      <c r="V681" s="23">
        <f t="array" aca="1" ref="V681:Z681" ca="1">MMULT(H681:L681,TRANSPOSE(racar))</f>
        <v>7.0829655694968291E-3</v>
      </c>
      <c r="W681" s="23">
        <f ca="1"/>
        <v>-1.1856530199205609E-3</v>
      </c>
      <c r="X681" s="23">
        <f ca="1"/>
        <v>1.1365940860782185E-2</v>
      </c>
      <c r="Y681" s="23">
        <f ca="1"/>
        <v>-7.1037701894899347E-3</v>
      </c>
      <c r="Z681" s="23">
        <f ca="1"/>
        <v>3.4232192140507709E-3</v>
      </c>
      <c r="AA681" s="6">
        <f t="array" aca="1" ref="AA681" ca="1">SUMPRODUCT($V$9:$Z$9,V681:Z681)</f>
        <v>14245.383523357439</v>
      </c>
      <c r="AB681" s="6">
        <f t="shared" ca="1" si="45"/>
        <v>-51446.641457044949</v>
      </c>
    </row>
    <row r="682" spans="1:28" ht="13.8">
      <c r="A682" s="4">
        <v>672</v>
      </c>
      <c r="B682" s="120">
        <v>0.30727023319615915</v>
      </c>
      <c r="C682" s="120">
        <v>0.56832000000000005</v>
      </c>
      <c r="D682" s="120">
        <v>0.11995002082465638</v>
      </c>
      <c r="E682" s="120">
        <v>0.14425244177310292</v>
      </c>
      <c r="F682" s="120">
        <v>0.76467910787437421</v>
      </c>
      <c r="H682" s="142">
        <v>-0.50360288278179866</v>
      </c>
      <c r="I682" s="142">
        <v>0.17209861702104048</v>
      </c>
      <c r="J682" s="142">
        <v>-1.1752366740520739</v>
      </c>
      <c r="K682" s="142">
        <v>-1.0614072059131361</v>
      </c>
      <c r="L682" s="142">
        <v>0.72143521911266073</v>
      </c>
      <c r="M682" s="141">
        <f t="array" ref="M682:Q682">MMULT(H682:L682,TRANSPOSE(chol))</f>
        <v>-2.9673224939713331E-3</v>
      </c>
      <c r="N682" s="141">
        <v>-1.9754441311634844E-4</v>
      </c>
      <c r="O682" s="141">
        <v>-8.160518166286844E-3</v>
      </c>
      <c r="P682" s="141">
        <v>-6.0902887702050284E-3</v>
      </c>
      <c r="Q682" s="141">
        <v>-3.0476947702230694E-4</v>
      </c>
      <c r="R682" s="6">
        <f t="shared" si="42"/>
        <v>-58295.32789403382</v>
      </c>
      <c r="S682" s="6">
        <f t="shared" si="43"/>
        <v>-26162.992770627763</v>
      </c>
      <c r="T682" s="6">
        <f t="shared" si="44"/>
        <v>26162.992770627763</v>
      </c>
      <c r="V682" s="23">
        <f t="array" aca="1" ref="V682:Z682" ca="1">MMULT(H682:L682,TRANSPOSE(racar))</f>
        <v>-2.5446927029153174E-3</v>
      </c>
      <c r="W682" s="23">
        <f ca="1"/>
        <v>6.5237406797358927E-5</v>
      </c>
      <c r="X682" s="23">
        <f ca="1"/>
        <v>-7.7733013294529144E-3</v>
      </c>
      <c r="Y682" s="23">
        <f ca="1"/>
        <v>-4.9490450902001659E-3</v>
      </c>
      <c r="Z682" s="23">
        <f ca="1"/>
        <v>2.0826509317689902E-3</v>
      </c>
      <c r="AA682" s="6">
        <f t="array" aca="1" ref="AA682" ca="1">SUMPRODUCT($V$9:$Z$9,V682:Z682)</f>
        <v>-64768.196161175292</v>
      </c>
      <c r="AB682" s="6">
        <f t="shared" ca="1" si="45"/>
        <v>-34167.738908112275</v>
      </c>
    </row>
    <row r="683" spans="1:28" ht="13.8">
      <c r="A683" s="4">
        <v>673</v>
      </c>
      <c r="B683" s="120">
        <v>0.64060356652949246</v>
      </c>
      <c r="C683" s="120">
        <v>0.76832000000000011</v>
      </c>
      <c r="D683" s="120">
        <v>0.26280716368179924</v>
      </c>
      <c r="E683" s="120">
        <v>0.23516153268219384</v>
      </c>
      <c r="F683" s="120">
        <v>0.84160218479745119</v>
      </c>
      <c r="H683" s="142">
        <v>0.3600725672541909</v>
      </c>
      <c r="I683" s="142">
        <v>0.73332537828596012</v>
      </c>
      <c r="J683" s="142">
        <v>-0.63471497161345769</v>
      </c>
      <c r="K683" s="142">
        <v>-0.72195350252209167</v>
      </c>
      <c r="L683" s="142">
        <v>1.0010644916778821</v>
      </c>
      <c r="M683" s="141">
        <f t="array" ref="M683:Q683">MMULT(H683:L683,TRANSPOSE(chol))</f>
        <v>2.1216149962713887E-3</v>
      </c>
      <c r="N683" s="141">
        <v>5.0456817650576438E-3</v>
      </c>
      <c r="O683" s="141">
        <v>-3.3501660391367211E-3</v>
      </c>
      <c r="P683" s="141">
        <v>-2.5545798239933548E-3</v>
      </c>
      <c r="Q683" s="141">
        <v>5.6942813648067532E-3</v>
      </c>
      <c r="R683" s="6">
        <f t="shared" si="42"/>
        <v>-67100.144434555143</v>
      </c>
      <c r="S683" s="6">
        <f t="shared" si="43"/>
        <v>-43222.243635619488</v>
      </c>
      <c r="T683" s="6">
        <f t="shared" si="44"/>
        <v>43222.243635619488</v>
      </c>
      <c r="V683" s="23">
        <f t="array" aca="1" ref="V683:Z683" ca="1">MMULT(H683:L683,TRANSPOSE(racar))</f>
        <v>3.6217802815950995E-3</v>
      </c>
      <c r="W683" s="23">
        <f ca="1"/>
        <v>5.0378206945359688E-3</v>
      </c>
      <c r="X683" s="23">
        <f ca="1"/>
        <v>-3.3250889679623469E-3</v>
      </c>
      <c r="Y683" s="23">
        <f ca="1"/>
        <v>-2.082341558498577E-3</v>
      </c>
      <c r="Z683" s="23">
        <f ca="1"/>
        <v>6.3237881074529019E-3</v>
      </c>
      <c r="AA683" s="6">
        <f t="array" aca="1" ref="AA683" ca="1">SUMPRODUCT($V$9:$Z$9,V683:Z683)</f>
        <v>-61447.715539989767</v>
      </c>
      <c r="AB683" s="6">
        <f t="shared" ca="1" si="45"/>
        <v>-44549.459824013167</v>
      </c>
    </row>
    <row r="684" spans="1:28" ht="13.8">
      <c r="A684" s="4">
        <v>674</v>
      </c>
      <c r="B684" s="120">
        <v>0.97393689986282572</v>
      </c>
      <c r="C684" s="120">
        <v>0.96832000000000007</v>
      </c>
      <c r="D684" s="120">
        <v>0.40566430653894209</v>
      </c>
      <c r="E684" s="120">
        <v>0.32607062359128475</v>
      </c>
      <c r="F684" s="120">
        <v>0.91852526172052817</v>
      </c>
      <c r="H684" s="142">
        <v>1.9420900464349493</v>
      </c>
      <c r="I684" s="142">
        <v>1.8566567812586119</v>
      </c>
      <c r="J684" s="142">
        <v>-0.23871238427561986</v>
      </c>
      <c r="K684" s="142">
        <v>-0.45078953120260279</v>
      </c>
      <c r="L684" s="142">
        <v>1.3952201033284315</v>
      </c>
      <c r="M684" s="141">
        <f t="array" ref="M684:Q684">MMULT(H684:L684,TRANSPOSE(chol))</f>
        <v>1.1443158244590844E-2</v>
      </c>
      <c r="N684" s="141">
        <v>1.5195719781797108E-2</v>
      </c>
      <c r="O684" s="141">
        <v>1.6795523543340809E-3</v>
      </c>
      <c r="P684" s="141">
        <v>1.9754130310165536E-3</v>
      </c>
      <c r="Q684" s="141">
        <v>1.5031151298449832E-2</v>
      </c>
      <c r="R684" s="6">
        <f t="shared" si="42"/>
        <v>-94797.449782109921</v>
      </c>
      <c r="S684" s="6">
        <f t="shared" si="43"/>
        <v>-74222.458052945018</v>
      </c>
      <c r="T684" s="6">
        <f t="shared" si="44"/>
        <v>74222.458052945018</v>
      </c>
      <c r="V684" s="23">
        <f t="array" aca="1" ref="V684:Z684" ca="1">MMULT(H684:L684,TRANSPOSE(racar))</f>
        <v>1.4472341695406066E-2</v>
      </c>
      <c r="W684" s="23">
        <f ca="1"/>
        <v>1.4130601625467656E-2</v>
      </c>
      <c r="X684" s="23">
        <f ca="1"/>
        <v>7.8677207225467494E-4</v>
      </c>
      <c r="Y684" s="23">
        <f ca="1"/>
        <v>1.1105591453733519E-3</v>
      </c>
      <c r="Z684" s="23">
        <f ca="1"/>
        <v>1.2657094073783954E-2</v>
      </c>
      <c r="AA684" s="6">
        <f t="array" aca="1" ref="AA684" ca="1">SUMPRODUCT($V$9:$Z$9,V684:Z684)</f>
        <v>-68444.881200463729</v>
      </c>
      <c r="AB684" s="6">
        <f t="shared" ca="1" si="45"/>
        <v>-65027.790107980822</v>
      </c>
    </row>
    <row r="685" spans="1:28" ht="13.8">
      <c r="A685" s="4">
        <v>675</v>
      </c>
      <c r="B685" s="120">
        <v>2.3319615912208502E-2</v>
      </c>
      <c r="C685" s="120">
        <v>1.6320000000000001E-2</v>
      </c>
      <c r="D685" s="120">
        <v>0.54852144939608494</v>
      </c>
      <c r="E685" s="120">
        <v>0.41697971450037569</v>
      </c>
      <c r="F685" s="120">
        <v>0.99544833864360505</v>
      </c>
      <c r="H685" s="142">
        <v>-1.9895617626069877</v>
      </c>
      <c r="I685" s="142">
        <v>-2.1364838004539961</v>
      </c>
      <c r="J685" s="142">
        <v>0.1219266603922123</v>
      </c>
      <c r="K685" s="142">
        <v>-0.20962620039233271</v>
      </c>
      <c r="L685" s="142">
        <v>2.6081493467105443</v>
      </c>
      <c r="M685" s="141">
        <f t="array" ref="M685:Q685">MMULT(H685:L685,TRANSPOSE(chol))</f>
        <v>-1.1722870486201952E-2</v>
      </c>
      <c r="N685" s="141">
        <v>-1.690981152565333E-2</v>
      </c>
      <c r="O685" s="141">
        <v>-2.5847521717746692E-3</v>
      </c>
      <c r="P685" s="141">
        <v>-5.7991150935713474E-3</v>
      </c>
      <c r="Q685" s="141">
        <v>4.6788395979770765E-3</v>
      </c>
      <c r="R685" s="6">
        <f t="shared" si="42"/>
        <v>-26615.048545380952</v>
      </c>
      <c r="S685" s="6">
        <f t="shared" si="43"/>
        <v>-52435.171921080371</v>
      </c>
      <c r="T685" s="6">
        <f t="shared" si="44"/>
        <v>52435.171921080371</v>
      </c>
      <c r="V685" s="23">
        <f t="array" aca="1" ref="V685:Z685" ca="1">MMULT(H685:L685,TRANSPOSE(racar))</f>
        <v>-9.9833879377564227E-3</v>
      </c>
      <c r="W685" s="23">
        <f ca="1"/>
        <v>-1.2115770879815267E-2</v>
      </c>
      <c r="X685" s="23">
        <f ca="1"/>
        <v>7.4011317358626681E-4</v>
      </c>
      <c r="Y685" s="23">
        <f ca="1"/>
        <v>-1.4985589538186409E-4</v>
      </c>
      <c r="Z685" s="23">
        <f ca="1"/>
        <v>1.1384501916533169E-2</v>
      </c>
      <c r="AA685" s="6">
        <f t="array" aca="1" ref="AA685" ca="1">SUMPRODUCT($V$9:$Z$9,V685:Z685)</f>
        <v>-46305.164599493612</v>
      </c>
      <c r="AB685" s="6">
        <f t="shared" ca="1" si="45"/>
        <v>-63742.943486358068</v>
      </c>
    </row>
    <row r="686" spans="1:28" ht="13.8">
      <c r="A686" s="4">
        <v>676</v>
      </c>
      <c r="B686" s="120">
        <v>0.35665294924554186</v>
      </c>
      <c r="C686" s="120">
        <v>0.21632000000000001</v>
      </c>
      <c r="D686" s="120">
        <v>0.69137859225322784</v>
      </c>
      <c r="E686" s="120">
        <v>0.50788880540946668</v>
      </c>
      <c r="F686" s="120">
        <v>1.8206645425580339E-3</v>
      </c>
      <c r="H686" s="142">
        <v>-0.36741980816834774</v>
      </c>
      <c r="I686" s="142">
        <v>-0.78468206643464333</v>
      </c>
      <c r="J686" s="142">
        <v>0.4997617941308648</v>
      </c>
      <c r="K686" s="142">
        <v>1.977559157017857E-2</v>
      </c>
      <c r="L686" s="142">
        <v>-2.9076695349739934</v>
      </c>
      <c r="M686" s="141">
        <f t="array" ref="M686:Q686">MMULT(H686:L686,TRANSPOSE(chol))</f>
        <v>-2.1649063156394914E-3</v>
      </c>
      <c r="N686" s="141">
        <v>-5.3570617641026247E-3</v>
      </c>
      <c r="O686" s="141">
        <v>2.4572833302812479E-3</v>
      </c>
      <c r="P686" s="141">
        <v>-1.1031096125617118E-3</v>
      </c>
      <c r="Q686" s="141">
        <v>-1.7525659959740942E-2</v>
      </c>
      <c r="R686" s="6">
        <f t="shared" si="42"/>
        <v>115150.5964754625</v>
      </c>
      <c r="S686" s="6">
        <f t="shared" si="43"/>
        <v>92028.369520976019</v>
      </c>
      <c r="T686" s="6">
        <f t="shared" si="44"/>
        <v>-92028.369520976019</v>
      </c>
      <c r="V686" s="23">
        <f t="array" aca="1" ref="V686:Z686" ca="1">MMULT(H686:L686,TRANSPOSE(racar))</f>
        <v>-6.4096676365639465E-3</v>
      </c>
      <c r="W686" s="23">
        <f ca="1"/>
        <v>-8.0205716463091249E-3</v>
      </c>
      <c r="X686" s="23">
        <f ca="1"/>
        <v>9.2189079791773392E-4</v>
      </c>
      <c r="Y686" s="23">
        <f ca="1"/>
        <v>-3.7773318620258076E-3</v>
      </c>
      <c r="Z686" s="23">
        <f ca="1"/>
        <v>-1.9305954190357591E-2</v>
      </c>
      <c r="AA686" s="6">
        <f t="array" aca="1" ref="AA686" ca="1">SUMPRODUCT($V$9:$Z$9,V686:Z686)</f>
        <v>103151.07401874928</v>
      </c>
      <c r="AB686" s="6">
        <f t="shared" ca="1" si="45"/>
        <v>89659.943868202987</v>
      </c>
    </row>
    <row r="687" spans="1:28" ht="13.8">
      <c r="A687" s="4">
        <v>677</v>
      </c>
      <c r="B687" s="120">
        <v>0.68998628257887507</v>
      </c>
      <c r="C687" s="120">
        <v>0.41632000000000002</v>
      </c>
      <c r="D687" s="120">
        <v>0.83423573511037064</v>
      </c>
      <c r="E687" s="120">
        <v>0.59879789631855751</v>
      </c>
      <c r="F687" s="120">
        <v>7.8743741465634967E-2</v>
      </c>
      <c r="H687" s="142">
        <v>0.49581146542916416</v>
      </c>
      <c r="I687" s="142">
        <v>-0.21131689536447798</v>
      </c>
      <c r="J687" s="142">
        <v>0.9710396592321755</v>
      </c>
      <c r="K687" s="142">
        <v>0.25023682673417852</v>
      </c>
      <c r="L687" s="142">
        <v>-1.4135724233152172</v>
      </c>
      <c r="M687" s="141">
        <f t="array" ref="M687:Q687">MMULT(H687:L687,TRANSPOSE(chol))</f>
        <v>2.9214140038477604E-3</v>
      </c>
      <c r="N687" s="141">
        <v>-4.5362716977148622E-5</v>
      </c>
      <c r="O687" s="141">
        <v>6.8266213852625204E-3</v>
      </c>
      <c r="P687" s="141">
        <v>1.8680838740914299E-3</v>
      </c>
      <c r="Q687" s="141">
        <v>-5.2141840444115805E-3</v>
      </c>
      <c r="R687" s="6">
        <f t="shared" si="42"/>
        <v>67385.792813382606</v>
      </c>
      <c r="S687" s="6">
        <f t="shared" si="43"/>
        <v>37423.66384441359</v>
      </c>
      <c r="T687" s="6">
        <f t="shared" si="44"/>
        <v>-37423.66384441359</v>
      </c>
      <c r="V687" s="23">
        <f t="array" aca="1" ref="V687:Z687" ca="1">MMULT(H687:L687,TRANSPOSE(racar))</f>
        <v>1.2966513176237786E-3</v>
      </c>
      <c r="W687" s="23">
        <f ca="1"/>
        <v>-1.7793730729644779E-3</v>
      </c>
      <c r="X687" s="23">
        <f ca="1"/>
        <v>5.6816758553489355E-3</v>
      </c>
      <c r="Y687" s="23">
        <f ca="1"/>
        <v>-8.3741869587077066E-5</v>
      </c>
      <c r="Z687" s="23">
        <f ca="1"/>
        <v>-7.5660488691011614E-3</v>
      </c>
      <c r="AA687" s="6">
        <f t="array" aca="1" ref="AA687" ca="1">SUMPRODUCT($V$9:$Z$9,V687:Z687)</f>
        <v>70090.875895303136</v>
      </c>
      <c r="AB687" s="6">
        <f t="shared" ca="1" si="45"/>
        <v>41524.653906528765</v>
      </c>
    </row>
    <row r="688" spans="1:28" ht="13.8">
      <c r="A688" s="4">
        <v>678</v>
      </c>
      <c r="B688" s="120">
        <v>0.1344307270233196</v>
      </c>
      <c r="C688" s="120">
        <v>0.61632000000000009</v>
      </c>
      <c r="D688" s="120">
        <v>0.97709287796751354</v>
      </c>
      <c r="E688" s="120">
        <v>0.68970698722764834</v>
      </c>
      <c r="F688" s="120">
        <v>0.15566681838871188</v>
      </c>
      <c r="H688" s="142">
        <v>-1.1056883041888419</v>
      </c>
      <c r="I688" s="142">
        <v>0.29582988370185165</v>
      </c>
      <c r="J688" s="142">
        <v>1.9971007078812595</v>
      </c>
      <c r="K688" s="142">
        <v>0.49501996790799496</v>
      </c>
      <c r="L688" s="142">
        <v>-1.0124276221809934</v>
      </c>
      <c r="M688" s="141">
        <f t="array" ref="M688:Q688">MMULT(H688:L688,TRANSPOSE(chol))</f>
        <v>-6.5149225481342873E-3</v>
      </c>
      <c r="N688" s="141">
        <v>-9.0345946477161172E-4</v>
      </c>
      <c r="O688" s="141">
        <v>1.1434338402508541E-2</v>
      </c>
      <c r="P688" s="141">
        <v>3.2523382317504301E-3</v>
      </c>
      <c r="Q688" s="141">
        <v>-5.6415017885071547E-3</v>
      </c>
      <c r="R688" s="6">
        <f t="shared" si="42"/>
        <v>48185.150626836141</v>
      </c>
      <c r="S688" s="6">
        <f t="shared" si="43"/>
        <v>46120.773746321385</v>
      </c>
      <c r="T688" s="6">
        <f t="shared" si="44"/>
        <v>-46120.773746321385</v>
      </c>
      <c r="V688" s="23">
        <f t="array" aca="1" ref="V688:Z688" ca="1">MMULT(H688:L688,TRANSPOSE(racar))</f>
        <v>-6.0356536663307625E-3</v>
      </c>
      <c r="W688" s="23">
        <f ca="1"/>
        <v>4.7078962429891692E-4</v>
      </c>
      <c r="X688" s="23">
        <f ca="1"/>
        <v>1.1953657792564007E-2</v>
      </c>
      <c r="Y688" s="23">
        <f ca="1"/>
        <v>2.1300166367178635E-3</v>
      </c>
      <c r="Z688" s="23">
        <f ca="1"/>
        <v>-5.6289762599407971E-3</v>
      </c>
      <c r="AA688" s="6">
        <f t="array" aca="1" ref="AA688" ca="1">SUMPRODUCT($V$9:$Z$9,V688:Z688)</f>
        <v>39453.751496409721</v>
      </c>
      <c r="AB688" s="6">
        <f t="shared" ca="1" si="45"/>
        <v>40918.984269010463</v>
      </c>
    </row>
    <row r="689" spans="1:28" ht="13.8">
      <c r="A689" s="4">
        <v>679</v>
      </c>
      <c r="B689" s="120">
        <v>0.46776406035665297</v>
      </c>
      <c r="C689" s="120">
        <v>0.81632000000000005</v>
      </c>
      <c r="D689" s="120">
        <v>0.14035818408996251</v>
      </c>
      <c r="E689" s="120">
        <v>0.78061607813673939</v>
      </c>
      <c r="F689" s="120">
        <v>0.23258989531178881</v>
      </c>
      <c r="H689" s="142">
        <v>-8.0891649780922392E-2</v>
      </c>
      <c r="I689" s="142">
        <v>0.90142950447174042</v>
      </c>
      <c r="J689" s="142">
        <v>-1.0787114760482071</v>
      </c>
      <c r="K689" s="142">
        <v>0.77427557622268428</v>
      </c>
      <c r="L689" s="142">
        <v>-0.73034424337008386</v>
      </c>
      <c r="M689" s="141">
        <f t="array" ref="M689:Q689">MMULT(H689:L689,TRANSPOSE(chol))</f>
        <v>-4.7662874891322521E-4</v>
      </c>
      <c r="N689" s="141">
        <v>4.9724223774891326E-3</v>
      </c>
      <c r="O689" s="141">
        <v>-6.734947174003806E-3</v>
      </c>
      <c r="P689" s="141">
        <v>4.5506899950578852E-3</v>
      </c>
      <c r="Q689" s="141">
        <v>-2.2510495001825032E-3</v>
      </c>
      <c r="R689" s="6">
        <f t="shared" si="42"/>
        <v>-10242.054246058906</v>
      </c>
      <c r="S689" s="6">
        <f t="shared" si="43"/>
        <v>33278.791861627906</v>
      </c>
      <c r="T689" s="6">
        <f t="shared" si="44"/>
        <v>-33278.791861627906</v>
      </c>
      <c r="V689" s="23">
        <f t="array" aca="1" ref="V689:Z689" ca="1">MMULT(H689:L689,TRANSPOSE(racar))</f>
        <v>-9.1810260771161341E-4</v>
      </c>
      <c r="W689" s="23">
        <f ca="1"/>
        <v>4.8274521984653165E-3</v>
      </c>
      <c r="X689" s="23">
        <f ca="1"/>
        <v>-6.9952373950543352E-3</v>
      </c>
      <c r="Y689" s="23">
        <f ca="1"/>
        <v>3.4387427376954063E-3</v>
      </c>
      <c r="Z689" s="23">
        <f ca="1"/>
        <v>-3.5588592033867104E-3</v>
      </c>
      <c r="AA689" s="6">
        <f t="array" aca="1" ref="AA689" ca="1">SUMPRODUCT($V$9:$Z$9,V689:Z689)</f>
        <v>-9995.3226655757644</v>
      </c>
      <c r="AB689" s="6">
        <f t="shared" ca="1" si="45"/>
        <v>35437.652863689451</v>
      </c>
    </row>
    <row r="690" spans="1:28" ht="13.8">
      <c r="A690" s="4">
        <v>680</v>
      </c>
      <c r="B690" s="120">
        <v>0.80109739368998623</v>
      </c>
      <c r="C690" s="120">
        <v>5.6320000000000002E-2</v>
      </c>
      <c r="D690" s="120">
        <v>0.28321532694710533</v>
      </c>
      <c r="E690" s="120">
        <v>0.87152516904583022</v>
      </c>
      <c r="F690" s="120">
        <v>0.30951297223486574</v>
      </c>
      <c r="H690" s="142">
        <v>0.84554751986159438</v>
      </c>
      <c r="I690" s="142">
        <v>-1.5864379384951155</v>
      </c>
      <c r="J690" s="142">
        <v>-0.57331614777600215</v>
      </c>
      <c r="K690" s="142">
        <v>1.1336302898083821</v>
      </c>
      <c r="L690" s="142">
        <v>-0.49723131002089987</v>
      </c>
      <c r="M690" s="141">
        <f t="array" ref="M690:Q690">MMULT(H690:L690,TRANSPOSE(chol))</f>
        <v>4.98212433087697E-3</v>
      </c>
      <c r="N690" s="141">
        <v>-7.0989911170387917E-3</v>
      </c>
      <c r="O690" s="141">
        <v>-3.0694239543814293E-3</v>
      </c>
      <c r="P690" s="141">
        <v>3.4906881318712921E-3</v>
      </c>
      <c r="Q690" s="141">
        <v>-9.9041991846807935E-4</v>
      </c>
      <c r="R690" s="6">
        <f t="shared" si="42"/>
        <v>72958.394079751364</v>
      </c>
      <c r="S690" s="6">
        <f t="shared" si="43"/>
        <v>21448.865627264211</v>
      </c>
      <c r="T690" s="6">
        <f t="shared" si="44"/>
        <v>-21448.865627264211</v>
      </c>
      <c r="V690" s="23">
        <f t="array" aca="1" ref="V690:Z690" ca="1">MMULT(H690:L690,TRANSPOSE(racar))</f>
        <v>2.3235714189850445E-3</v>
      </c>
      <c r="W690" s="23">
        <f ca="1"/>
        <v>-8.2921328219259377E-3</v>
      </c>
      <c r="X690" s="23">
        <f ca="1"/>
        <v>-3.6081480716299817E-3</v>
      </c>
      <c r="Y690" s="23">
        <f ca="1"/>
        <v>3.8262056206787563E-3</v>
      </c>
      <c r="Z690" s="23">
        <f ca="1"/>
        <v>-2.8091019274559077E-3</v>
      </c>
      <c r="AA690" s="6">
        <f t="array" aca="1" ref="AA690" ca="1">SUMPRODUCT($V$9:$Z$9,V690:Z690)</f>
        <v>77136.622067736898</v>
      </c>
      <c r="AB690" s="6">
        <f t="shared" ca="1" si="45"/>
        <v>33056.70019980194</v>
      </c>
    </row>
    <row r="691" spans="1:28" ht="13.8">
      <c r="A691" s="4">
        <v>681</v>
      </c>
      <c r="B691" s="120">
        <v>0.2455418381344307</v>
      </c>
      <c r="C691" s="120">
        <v>0.25631999999999999</v>
      </c>
      <c r="D691" s="120">
        <v>0.42607246980424818</v>
      </c>
      <c r="E691" s="120">
        <v>0.96243425995492127</v>
      </c>
      <c r="F691" s="120">
        <v>0.38643604915794266</v>
      </c>
      <c r="H691" s="142">
        <v>-0.68858625010474162</v>
      </c>
      <c r="I691" s="142">
        <v>-0.65473249464120475</v>
      </c>
      <c r="J691" s="142">
        <v>-0.18638234103267118</v>
      </c>
      <c r="K691" s="142">
        <v>1.7796608569805414</v>
      </c>
      <c r="L691" s="142">
        <v>-0.28862011818098299</v>
      </c>
      <c r="M691" s="141">
        <f t="array" ref="M691:Q691">MMULT(H691:L691,TRANSPOSE(chol))</f>
        <v>-4.057279135672609E-3</v>
      </c>
      <c r="N691" s="141">
        <v>-5.3673821702487426E-3</v>
      </c>
      <c r="O691" s="141">
        <v>-2.3337626707823798E-3</v>
      </c>
      <c r="P691" s="141">
        <v>7.2035530227465561E-3</v>
      </c>
      <c r="Q691" s="141">
        <v>-1.3924454811761449E-3</v>
      </c>
      <c r="R691" s="6">
        <f t="shared" si="42"/>
        <v>43687.035836585332</v>
      </c>
      <c r="S691" s="6">
        <f t="shared" si="43"/>
        <v>40654.693476013461</v>
      </c>
      <c r="T691" s="6">
        <f t="shared" si="44"/>
        <v>-40654.693476013461</v>
      </c>
      <c r="V691" s="23">
        <f t="array" aca="1" ref="V691:Z691" ca="1">MMULT(H691:L691,TRANSPOSE(racar))</f>
        <v>-4.7162722665501219E-3</v>
      </c>
      <c r="W691" s="23">
        <f ca="1"/>
        <v>-3.5006930342049753E-3</v>
      </c>
      <c r="X691" s="23">
        <f ca="1"/>
        <v>-1.3107816097158549E-3</v>
      </c>
      <c r="Y691" s="23">
        <f ca="1"/>
        <v>7.991015621505811E-3</v>
      </c>
      <c r="Z691" s="23">
        <f ca="1"/>
        <v>-1.4995168470381029E-3</v>
      </c>
      <c r="AA691" s="6">
        <f t="array" aca="1" ref="AA691" ca="1">SUMPRODUCT($V$9:$Z$9,V691:Z691)</f>
        <v>37838.995110594806</v>
      </c>
      <c r="AB691" s="6">
        <f t="shared" ca="1" si="45"/>
        <v>44848.842467255221</v>
      </c>
    </row>
    <row r="692" spans="1:28" ht="13.8">
      <c r="A692" s="4">
        <v>682</v>
      </c>
      <c r="B692" s="120">
        <v>0.57887517146776413</v>
      </c>
      <c r="C692" s="120">
        <v>0.45632</v>
      </c>
      <c r="D692" s="120">
        <v>0.56892961266139108</v>
      </c>
      <c r="E692" s="120">
        <v>6.1607813673929375E-2</v>
      </c>
      <c r="F692" s="120">
        <v>0.46335912608101959</v>
      </c>
      <c r="H692" s="142">
        <v>0.19901673083264609</v>
      </c>
      <c r="I692" s="142">
        <v>-0.1097092049409182</v>
      </c>
      <c r="J692" s="142">
        <v>0.17364969453931967</v>
      </c>
      <c r="K692" s="142">
        <v>-1.5414157741358026</v>
      </c>
      <c r="L692" s="142">
        <v>-9.1974559895962982E-2</v>
      </c>
      <c r="M692" s="141">
        <f t="array" ref="M692:Q692">MMULT(H692:L692,TRANSPOSE(chol))</f>
        <v>1.1726438474980324E-3</v>
      </c>
      <c r="N692" s="141">
        <v>-1.6073829713237475E-4</v>
      </c>
      <c r="O692" s="141">
        <v>1.3448971524921752E-3</v>
      </c>
      <c r="P692" s="141">
        <v>-7.5836098589199385E-3</v>
      </c>
      <c r="Q692" s="141">
        <v>-2.83457068378373E-3</v>
      </c>
      <c r="R692" s="6">
        <f t="shared" si="42"/>
        <v>-9568.6533023891843</v>
      </c>
      <c r="S692" s="6">
        <f t="shared" si="43"/>
        <v>-18979.674268160226</v>
      </c>
      <c r="T692" s="6">
        <f t="shared" si="44"/>
        <v>18979.674268160226</v>
      </c>
      <c r="V692" s="23">
        <f t="array" aca="1" ref="V692:Z692" ca="1">MMULT(H692:L692,TRANSPOSE(racar))</f>
        <v>7.0134112697530599E-4</v>
      </c>
      <c r="W692" s="23">
        <f ca="1"/>
        <v>-1.7704261004239258E-3</v>
      </c>
      <c r="X692" s="23">
        <f ca="1"/>
        <v>5.8354972564110248E-4</v>
      </c>
      <c r="Y692" s="23">
        <f ca="1"/>
        <v>-7.9421480424539236E-3</v>
      </c>
      <c r="Z692" s="23">
        <f ca="1"/>
        <v>-2.0966519088831E-3</v>
      </c>
      <c r="AA692" s="6">
        <f t="array" aca="1" ref="AA692" ca="1">SUMPRODUCT($V$9:$Z$9,V692:Z692)</f>
        <v>-11114.353712586568</v>
      </c>
      <c r="AB692" s="6">
        <f t="shared" ca="1" si="45"/>
        <v>-24706.540861864152</v>
      </c>
    </row>
    <row r="693" spans="1:28" ht="13.8">
      <c r="A693" s="4">
        <v>683</v>
      </c>
      <c r="B693" s="120">
        <v>0.91220850480109739</v>
      </c>
      <c r="C693" s="120">
        <v>0.65632000000000013</v>
      </c>
      <c r="D693" s="120">
        <v>0.71178675551853399</v>
      </c>
      <c r="E693" s="120">
        <v>0.15251690458302028</v>
      </c>
      <c r="F693" s="120">
        <v>0.54028220300409657</v>
      </c>
      <c r="H693" s="142">
        <v>1.3544809393571691</v>
      </c>
      <c r="I693" s="142">
        <v>0.40244032209612118</v>
      </c>
      <c r="J693" s="142">
        <v>0.55861208727794687</v>
      </c>
      <c r="K693" s="142">
        <v>-1.0256983143395801</v>
      </c>
      <c r="L693" s="142">
        <v>0.10114470063316212</v>
      </c>
      <c r="M693" s="141">
        <f t="array" ref="M693:Q693">MMULT(H693:L693,TRANSPOSE(chol))</f>
        <v>7.9808553454039349E-3</v>
      </c>
      <c r="N693" s="141">
        <v>5.4869433295259215E-3</v>
      </c>
      <c r="O693" s="141">
        <v>5.5314329137267203E-3</v>
      </c>
      <c r="P693" s="141">
        <v>-3.1158240804739332E-3</v>
      </c>
      <c r="Q693" s="141">
        <v>3.6782843793194521E-3</v>
      </c>
      <c r="R693" s="6">
        <f t="shared" si="42"/>
        <v>-12616.382463578348</v>
      </c>
      <c r="S693" s="6">
        <f t="shared" si="43"/>
        <v>-34622.42015655565</v>
      </c>
      <c r="T693" s="6">
        <f t="shared" si="44"/>
        <v>34622.42015655565</v>
      </c>
      <c r="V693" s="23">
        <f t="array" aca="1" ref="V693:Z693" ca="1">MMULT(H693:L693,TRANSPOSE(racar))</f>
        <v>8.288697062276227E-3</v>
      </c>
      <c r="W693" s="23">
        <f ca="1"/>
        <v>3.2267576745402368E-3</v>
      </c>
      <c r="X693" s="23">
        <f ca="1"/>
        <v>4.1765960436346726E-3</v>
      </c>
      <c r="Y693" s="23">
        <f ca="1"/>
        <v>-4.3228540008705555E-3</v>
      </c>
      <c r="Z693" s="23">
        <f ca="1"/>
        <v>2.0281852769629414E-3</v>
      </c>
      <c r="AA693" s="6">
        <f t="array" aca="1" ref="AA693" ca="1">SUMPRODUCT($V$9:$Z$9,V693:Z693)</f>
        <v>637.12823114870298</v>
      </c>
      <c r="AB693" s="6">
        <f t="shared" ca="1" si="45"/>
        <v>-31002.467491050018</v>
      </c>
    </row>
    <row r="694" spans="1:28" ht="13.8">
      <c r="A694" s="4">
        <v>684</v>
      </c>
      <c r="B694" s="120">
        <v>6.0356652949245533E-2</v>
      </c>
      <c r="C694" s="120">
        <v>0.85632000000000008</v>
      </c>
      <c r="D694" s="120">
        <v>0.85464389837567678</v>
      </c>
      <c r="E694" s="120">
        <v>0.24342599549211119</v>
      </c>
      <c r="F694" s="120">
        <v>0.61720527992717344</v>
      </c>
      <c r="H694" s="142">
        <v>-1.5517865472312089</v>
      </c>
      <c r="I694" s="142">
        <v>1.0639309082540833</v>
      </c>
      <c r="J694" s="142">
        <v>1.0565605274184966</v>
      </c>
      <c r="K694" s="142">
        <v>-0.69532445646112573</v>
      </c>
      <c r="L694" s="142">
        <v>0.29814900582898057</v>
      </c>
      <c r="M694" s="141">
        <f t="array" ref="M694:Q694">MMULT(H694:L694,TRANSPOSE(chol))</f>
        <v>-9.1434169359915687E-3</v>
      </c>
      <c r="N694" s="141">
        <v>2.4473883469262442E-3</v>
      </c>
      <c r="O694" s="141">
        <v>5.0532687460682806E-3</v>
      </c>
      <c r="P694" s="141">
        <v>-2.3742396749791886E-3</v>
      </c>
      <c r="Q694" s="141">
        <v>-1.7260753221916554E-3</v>
      </c>
      <c r="R694" s="6">
        <f t="shared" si="42"/>
        <v>-43550.540583032103</v>
      </c>
      <c r="S694" s="6">
        <f t="shared" si="43"/>
        <v>-1296.9092025117607</v>
      </c>
      <c r="T694" s="6">
        <f t="shared" si="44"/>
        <v>1296.9092025117607</v>
      </c>
      <c r="V694" s="23">
        <f t="array" aca="1" ref="V694:Z694" ca="1">MMULT(H694:L694,TRANSPOSE(racar))</f>
        <v>-6.7553633286643591E-3</v>
      </c>
      <c r="W694" s="23">
        <f ca="1"/>
        <v>4.7292104773188756E-3</v>
      </c>
      <c r="X694" s="23">
        <f ca="1"/>
        <v>6.2407279634241397E-3</v>
      </c>
      <c r="Y694" s="23">
        <f ca="1"/>
        <v>-2.2079204492360728E-3</v>
      </c>
      <c r="Z694" s="23">
        <f ca="1"/>
        <v>8.9033040053546194E-4</v>
      </c>
      <c r="AA694" s="6">
        <f t="array" aca="1" ref="AA694" ca="1">SUMPRODUCT($V$9:$Z$9,V694:Z694)</f>
        <v>-55062.366181467529</v>
      </c>
      <c r="AB694" s="6">
        <f t="shared" ca="1" si="45"/>
        <v>-15028.342755412361</v>
      </c>
    </row>
    <row r="695" spans="1:28" ht="13.8">
      <c r="A695" s="4">
        <v>685</v>
      </c>
      <c r="B695" s="120">
        <v>0.3936899862825789</v>
      </c>
      <c r="C695" s="120">
        <v>9.6320000000000003E-2</v>
      </c>
      <c r="D695" s="120">
        <v>0.99750104123281969</v>
      </c>
      <c r="E695" s="120">
        <v>0.33433508640120213</v>
      </c>
      <c r="F695" s="120">
        <v>0.69412835685025032</v>
      </c>
      <c r="H695" s="142">
        <v>-0.26971441146322045</v>
      </c>
      <c r="I695" s="142">
        <v>-1.3028089337625071</v>
      </c>
      <c r="J695" s="142">
        <v>2.8071679576546211</v>
      </c>
      <c r="K695" s="142">
        <v>-0.42797383110340947</v>
      </c>
      <c r="L695" s="142">
        <v>0.50758660521709986</v>
      </c>
      <c r="M695" s="141">
        <f t="array" ref="M695:Q695">MMULT(H695:L695,TRANSPOSE(chol))</f>
        <v>-1.5892078211748857E-3</v>
      </c>
      <c r="N695" s="141">
        <v>-8.0948167348691598E-3</v>
      </c>
      <c r="O695" s="141">
        <v>1.7226773418800412E-2</v>
      </c>
      <c r="P695" s="141">
        <v>-2.699435484201233E-3</v>
      </c>
      <c r="Q695" s="141">
        <v>1.5126240339360776E-3</v>
      </c>
      <c r="R695" s="6">
        <f t="shared" si="42"/>
        <v>54265.051069647612</v>
      </c>
      <c r="S695" s="6">
        <f t="shared" si="43"/>
        <v>-20722.880252062067</v>
      </c>
      <c r="T695" s="6">
        <f t="shared" si="44"/>
        <v>20722.880252062067</v>
      </c>
      <c r="V695" s="23">
        <f t="array" aca="1" ref="V695:Z695" ca="1">MMULT(H695:L695,TRANSPOSE(racar))</f>
        <v>-7.4946213046463085E-4</v>
      </c>
      <c r="W695" s="23">
        <f ca="1"/>
        <v>-7.0542537425146261E-3</v>
      </c>
      <c r="X695" s="23">
        <f ca="1"/>
        <v>1.7892356872560362E-2</v>
      </c>
      <c r="Y695" s="23">
        <f ca="1"/>
        <v>-1.6970614382945284E-3</v>
      </c>
      <c r="Z695" s="23">
        <f ca="1"/>
        <v>2.7981033052230878E-3</v>
      </c>
      <c r="AA695" s="6">
        <f t="array" aca="1" ref="AA695" ca="1">SUMPRODUCT($V$9:$Z$9,V695:Z695)</f>
        <v>51894.752708763393</v>
      </c>
      <c r="AB695" s="6">
        <f t="shared" ca="1" si="45"/>
        <v>-23259.136892425962</v>
      </c>
    </row>
    <row r="696" spans="1:28" ht="13.8">
      <c r="A696" s="4">
        <v>686</v>
      </c>
      <c r="B696" s="120">
        <v>0.72702331961591227</v>
      </c>
      <c r="C696" s="120">
        <v>0.29632000000000003</v>
      </c>
      <c r="D696" s="120">
        <v>8.3298625572678054E-4</v>
      </c>
      <c r="E696" s="120">
        <v>0.42524417731029307</v>
      </c>
      <c r="F696" s="120">
        <v>0.7710514337733273</v>
      </c>
      <c r="H696" s="142">
        <v>0.60383497971660349</v>
      </c>
      <c r="I696" s="142">
        <v>-0.53501425515235435</v>
      </c>
      <c r="J696" s="142">
        <v>-3.1441021905155826</v>
      </c>
      <c r="K696" s="142">
        <v>-0.18849535730653449</v>
      </c>
      <c r="L696" s="142">
        <v>0.74231396530945493</v>
      </c>
      <c r="M696" s="141">
        <f t="array" ref="M696:Q696">MMULT(H696:L696,TRANSPOSE(chol))</f>
        <v>3.557908779358878E-3</v>
      </c>
      <c r="N696" s="141">
        <v>-1.6453831386988866E-3</v>
      </c>
      <c r="O696" s="141">
        <v>-1.9546647091874762E-2</v>
      </c>
      <c r="P696" s="141">
        <v>-3.1566473268031438E-3</v>
      </c>
      <c r="Q696" s="141">
        <v>1.9531745690072743E-3</v>
      </c>
      <c r="R696" s="6">
        <f t="shared" si="42"/>
        <v>-47362.270129002573</v>
      </c>
      <c r="S696" s="6">
        <f t="shared" si="43"/>
        <v>-25253.890847837232</v>
      </c>
      <c r="T696" s="6">
        <f t="shared" si="44"/>
        <v>25253.890847837232</v>
      </c>
      <c r="V696" s="23">
        <f t="array" aca="1" ref="V696:Z696" ca="1">MMULT(H696:L696,TRANSPOSE(racar))</f>
        <v>2.034620612220866E-3</v>
      </c>
      <c r="W696" s="23">
        <f ca="1"/>
        <v>-2.772942500255289E-3</v>
      </c>
      <c r="X696" s="23">
        <f ca="1"/>
        <v>-1.9808561182664761E-2</v>
      </c>
      <c r="Y696" s="23">
        <f ca="1"/>
        <v>-1.5878058977096122E-3</v>
      </c>
      <c r="Z696" s="23">
        <f ca="1"/>
        <v>2.6117846259502016E-3</v>
      </c>
      <c r="AA696" s="6">
        <f t="array" aca="1" ref="AA696" ca="1">SUMPRODUCT($V$9:$Z$9,V696:Z696)</f>
        <v>-45729.452211132746</v>
      </c>
      <c r="AB696" s="6">
        <f t="shared" ca="1" si="45"/>
        <v>-21727.506858981022</v>
      </c>
    </row>
    <row r="697" spans="1:28" ht="13.8">
      <c r="A697" s="4">
        <v>687</v>
      </c>
      <c r="B697" s="120">
        <v>0.17146776406035663</v>
      </c>
      <c r="C697" s="120">
        <v>0.49632000000000004</v>
      </c>
      <c r="D697" s="120">
        <v>0.14369012911286963</v>
      </c>
      <c r="E697" s="120">
        <v>0.51615326821938401</v>
      </c>
      <c r="F697" s="120">
        <v>0.84797451069640428</v>
      </c>
      <c r="H697" s="142">
        <v>-0.94838100062679254</v>
      </c>
      <c r="I697" s="142">
        <v>-9.2245228708822159E-3</v>
      </c>
      <c r="J697" s="142">
        <v>-1.0638861935241801</v>
      </c>
      <c r="K697" s="142">
        <v>4.050130888343046E-2</v>
      </c>
      <c r="L697" s="142">
        <v>1.0277849895848536</v>
      </c>
      <c r="M697" s="141">
        <f t="array" ref="M697:Q697">MMULT(H697:L697,TRANSPOSE(chol))</f>
        <v>-5.5880384569487063E-3</v>
      </c>
      <c r="N697" s="141">
        <v>-2.2809262638141268E-3</v>
      </c>
      <c r="O697" s="141">
        <v>-8.1011269736153222E-3</v>
      </c>
      <c r="P697" s="141">
        <v>-1.1636218994378843E-3</v>
      </c>
      <c r="Q697" s="141">
        <v>1.9335207117858392E-3</v>
      </c>
      <c r="R697" s="6">
        <f t="shared" si="42"/>
        <v>-49472.873720887801</v>
      </c>
      <c r="S697" s="6">
        <f t="shared" si="43"/>
        <v>-16030.862365066994</v>
      </c>
      <c r="T697" s="6">
        <f t="shared" si="44"/>
        <v>16030.862365066994</v>
      </c>
      <c r="V697" s="23">
        <f t="array" aca="1" ref="V697:Z697" ca="1">MMULT(H697:L697,TRANSPOSE(racar))</f>
        <v>-4.5742122239254626E-3</v>
      </c>
      <c r="W697" s="23">
        <f ca="1"/>
        <v>-2.0586687175749656E-4</v>
      </c>
      <c r="X697" s="23">
        <f ca="1"/>
        <v>-6.7422544083428886E-3</v>
      </c>
      <c r="Y697" s="23">
        <f ca="1"/>
        <v>8.2169445029569069E-4</v>
      </c>
      <c r="Z697" s="23">
        <f ca="1"/>
        <v>4.5783315963741598E-3</v>
      </c>
      <c r="AA697" s="6">
        <f t="array" aca="1" ref="AA697" ca="1">SUMPRODUCT($V$9:$Z$9,V697:Z697)</f>
        <v>-57667.077017090152</v>
      </c>
      <c r="AB697" s="6">
        <f t="shared" ca="1" si="45"/>
        <v>-21601.29854330387</v>
      </c>
    </row>
    <row r="698" spans="1:28" ht="13.8">
      <c r="A698" s="4">
        <v>688</v>
      </c>
      <c r="B698" s="120">
        <v>0.50480109739368995</v>
      </c>
      <c r="C698" s="120">
        <v>0.69632000000000005</v>
      </c>
      <c r="D698" s="120">
        <v>0.28654727197001245</v>
      </c>
      <c r="E698" s="120">
        <v>0.60706235912847484</v>
      </c>
      <c r="F698" s="120">
        <v>0.92489758761948115</v>
      </c>
      <c r="H698" s="142">
        <v>1.2034856986969033E-2</v>
      </c>
      <c r="I698" s="142">
        <v>0.51384551958927627</v>
      </c>
      <c r="J698" s="142">
        <v>-0.56349987682868163</v>
      </c>
      <c r="K698" s="142">
        <v>0.27167063562042243</v>
      </c>
      <c r="L698" s="142">
        <v>1.4388083683191868</v>
      </c>
      <c r="M698" s="141">
        <f t="array" ref="M698:Q698">MMULT(H698:L698,TRANSPOSE(chol))</f>
        <v>7.0911631108820097E-5</v>
      </c>
      <c r="N698" s="141">
        <v>2.9710562186749498E-3</v>
      </c>
      <c r="O698" s="141">
        <v>-3.4313812438686291E-3</v>
      </c>
      <c r="P698" s="141">
        <v>1.8245680730600976E-3</v>
      </c>
      <c r="Q698" s="141">
        <v>8.6298026620459101E-3</v>
      </c>
      <c r="R698" s="6">
        <f t="shared" si="42"/>
        <v>-62410.172386514336</v>
      </c>
      <c r="S698" s="6">
        <f t="shared" si="43"/>
        <v>-39455.829870793445</v>
      </c>
      <c r="T698" s="6">
        <f t="shared" si="44"/>
        <v>39455.829870793445</v>
      </c>
      <c r="V698" s="23">
        <f t="array" aca="1" ref="V698:Z698" ca="1">MMULT(H698:L698,TRANSPOSE(racar))</f>
        <v>2.2259151289913295E-3</v>
      </c>
      <c r="W698" s="23">
        <f ca="1"/>
        <v>4.6821207377225702E-3</v>
      </c>
      <c r="X698" s="23">
        <f ca="1"/>
        <v>-2.4650710924758014E-3</v>
      </c>
      <c r="Y698" s="23">
        <f ca="1"/>
        <v>3.2595825975456644E-3</v>
      </c>
      <c r="Z698" s="23">
        <f ca="1"/>
        <v>9.5823848571849977E-3</v>
      </c>
      <c r="AA698" s="6">
        <f t="array" aca="1" ref="AA698" ca="1">SUMPRODUCT($V$9:$Z$9,V698:Z698)</f>
        <v>-57607.520134747057</v>
      </c>
      <c r="AB698" s="6">
        <f t="shared" ca="1" si="45"/>
        <v>-38169.723560831982</v>
      </c>
    </row>
    <row r="699" spans="1:28" ht="13.8">
      <c r="A699" s="4">
        <v>689</v>
      </c>
      <c r="B699" s="120">
        <v>0.83813443072702321</v>
      </c>
      <c r="C699" s="120">
        <v>0.89632000000000001</v>
      </c>
      <c r="D699" s="120">
        <v>0.4294044148271553</v>
      </c>
      <c r="E699" s="120">
        <v>0.69797145003756578</v>
      </c>
      <c r="F699" s="120">
        <v>7.7378243058716439E-3</v>
      </c>
      <c r="H699" s="142">
        <v>0.98681948953786047</v>
      </c>
      <c r="I699" s="142">
        <v>1.2608580349947653</v>
      </c>
      <c r="J699" s="142">
        <v>-0.17789068093550009</v>
      </c>
      <c r="K699" s="142">
        <v>0.5185750667625858</v>
      </c>
      <c r="L699" s="142">
        <v>-2.4210523462350113</v>
      </c>
      <c r="M699" s="141">
        <f t="array" ref="M699:Q699">MMULT(H699:L699,TRANSPOSE(chol))</f>
        <v>5.8145252319052737E-3</v>
      </c>
      <c r="N699" s="141">
        <v>9.5393098400928331E-3</v>
      </c>
      <c r="O699" s="141">
        <v>5.9465187180508567E-4</v>
      </c>
      <c r="P699" s="141">
        <v>5.181222490164417E-3</v>
      </c>
      <c r="Q699" s="141">
        <v>-7.4194552724245405E-3</v>
      </c>
      <c r="R699" s="6">
        <f t="shared" si="42"/>
        <v>44494.799614408163</v>
      </c>
      <c r="S699" s="6">
        <f t="shared" si="43"/>
        <v>64789.533109351105</v>
      </c>
      <c r="T699" s="6">
        <f t="shared" si="44"/>
        <v>-64789.533109351105</v>
      </c>
      <c r="V699" s="23">
        <f t="array" aca="1" ref="V699:Z699" ca="1">MMULT(H699:L699,TRANSPOSE(racar))</f>
        <v>3.6991919550725685E-3</v>
      </c>
      <c r="W699" s="23">
        <f ca="1"/>
        <v>6.3026479384843195E-3</v>
      </c>
      <c r="X699" s="23">
        <f ca="1"/>
        <v>-1.662914376930657E-3</v>
      </c>
      <c r="Y699" s="23">
        <f ca="1"/>
        <v>1.0113458180228694E-3</v>
      </c>
      <c r="Z699" s="23">
        <f ca="1"/>
        <v>-1.2138829577034084E-2</v>
      </c>
      <c r="AA699" s="6">
        <f t="array" aca="1" ref="AA699" ca="1">SUMPRODUCT($V$9:$Z$9,V699:Z699)</f>
        <v>52879.479875372548</v>
      </c>
      <c r="AB699" s="6">
        <f t="shared" ca="1" si="45"/>
        <v>71860.711350291356</v>
      </c>
    </row>
    <row r="700" spans="1:28" ht="13.8">
      <c r="A700" s="4">
        <v>690</v>
      </c>
      <c r="B700" s="120">
        <v>0.28257887517146779</v>
      </c>
      <c r="C700" s="120">
        <v>0.13632</v>
      </c>
      <c r="D700" s="120">
        <v>0.57226155768429821</v>
      </c>
      <c r="E700" s="120">
        <v>0.78888054094665672</v>
      </c>
      <c r="F700" s="120">
        <v>8.4660901228948579E-2</v>
      </c>
      <c r="H700" s="142">
        <v>-0.57519747490216488</v>
      </c>
      <c r="I700" s="142">
        <v>-1.0970031845508335</v>
      </c>
      <c r="J700" s="142">
        <v>0.18213486929757614</v>
      </c>
      <c r="K700" s="142">
        <v>0.80254301228937497</v>
      </c>
      <c r="L700" s="142">
        <v>-1.3743862503205748</v>
      </c>
      <c r="M700" s="141">
        <f t="array" ref="M700:Q700">MMULT(H700:L700,TRANSPOSE(chol))</f>
        <v>-3.3891712381087123E-3</v>
      </c>
      <c r="N700" s="141">
        <v>-7.6338644411050559E-3</v>
      </c>
      <c r="O700" s="141">
        <v>3.7707680281293208E-5</v>
      </c>
      <c r="P700" s="141">
        <v>1.9614565339887463E-3</v>
      </c>
      <c r="Q700" s="141">
        <v>-9.1294631774044392E-3</v>
      </c>
      <c r="R700" s="6">
        <f t="shared" si="42"/>
        <v>82803.164448625903</v>
      </c>
      <c r="S700" s="6">
        <f t="shared" si="43"/>
        <v>59537.009889779372</v>
      </c>
      <c r="T700" s="6">
        <f t="shared" si="44"/>
        <v>-59537.009889779372</v>
      </c>
      <c r="V700" s="23">
        <f t="array" aca="1" ref="V700:Z700" ca="1">MMULT(H700:L700,TRANSPOSE(racar))</f>
        <v>-5.9352151888911872E-3</v>
      </c>
      <c r="W700" s="23">
        <f ca="1"/>
        <v>-7.8844454952275381E-3</v>
      </c>
      <c r="X700" s="23">
        <f ca="1"/>
        <v>-4.8233836186325325E-5</v>
      </c>
      <c r="Y700" s="23">
        <f ca="1"/>
        <v>1.5579554099082436E-3</v>
      </c>
      <c r="Z700" s="23">
        <f ca="1"/>
        <v>-9.5545554367336364E-3</v>
      </c>
      <c r="AA700" s="6">
        <f t="array" aca="1" ref="AA700" ca="1">SUMPRODUCT($V$9:$Z$9,V700:Z700)</f>
        <v>72701.608223925461</v>
      </c>
      <c r="AB700" s="6">
        <f t="shared" ca="1" si="45"/>
        <v>60046.331255570367</v>
      </c>
    </row>
    <row r="701" spans="1:28" ht="13.8">
      <c r="A701" s="4">
        <v>691</v>
      </c>
      <c r="B701" s="120">
        <v>0.61591220850480111</v>
      </c>
      <c r="C701" s="120">
        <v>0.33632000000000001</v>
      </c>
      <c r="D701" s="120">
        <v>0.715118700541441</v>
      </c>
      <c r="E701" s="120">
        <v>0.87978963185574766</v>
      </c>
      <c r="F701" s="120">
        <v>0.16158397815202549</v>
      </c>
      <c r="H701" s="142">
        <v>0.29476214914343379</v>
      </c>
      <c r="I701" s="142">
        <v>-0.42252754457494229</v>
      </c>
      <c r="J701" s="142">
        <v>0.56840116593654111</v>
      </c>
      <c r="K701" s="142">
        <v>1.1739358132074571</v>
      </c>
      <c r="L701" s="142">
        <v>-0.9879687434034734</v>
      </c>
      <c r="M701" s="141">
        <f t="array" ref="M701:Q701">MMULT(H701:L701,TRANSPOSE(chol))</f>
        <v>1.7367937822222808E-3</v>
      </c>
      <c r="N701" s="141">
        <v>-1.7273005989764348E-3</v>
      </c>
      <c r="O701" s="141">
        <v>3.9037173227058734E-3</v>
      </c>
      <c r="P701" s="141">
        <v>5.7453907153155173E-3</v>
      </c>
      <c r="Q701" s="141">
        <v>-2.4314816016408826E-3</v>
      </c>
      <c r="R701" s="6">
        <f t="shared" si="42"/>
        <v>65807.984505480985</v>
      </c>
      <c r="S701" s="6">
        <f t="shared" si="43"/>
        <v>39741.59150559704</v>
      </c>
      <c r="T701" s="6">
        <f t="shared" si="44"/>
        <v>-39741.59150559704</v>
      </c>
      <c r="V701" s="23">
        <f t="array" aca="1" ref="V701:Z701" ca="1">MMULT(H701:L701,TRANSPOSE(racar))</f>
        <v>4.4575519800800142E-4</v>
      </c>
      <c r="W701" s="23">
        <f ca="1"/>
        <v>-2.1338395524793732E-3</v>
      </c>
      <c r="X701" s="23">
        <f ca="1"/>
        <v>3.5151613629975098E-3</v>
      </c>
      <c r="Y701" s="23">
        <f ca="1"/>
        <v>4.7486527360319324E-3</v>
      </c>
      <c r="Z701" s="23">
        <f ca="1"/>
        <v>-4.574682825619427E-3</v>
      </c>
      <c r="AA701" s="6">
        <f t="array" aca="1" ref="AA701" ca="1">SUMPRODUCT($V$9:$Z$9,V701:Z701)</f>
        <v>68332.372505590305</v>
      </c>
      <c r="AB701" s="6">
        <f t="shared" ca="1" si="45"/>
        <v>47054.46044808095</v>
      </c>
    </row>
    <row r="702" spans="1:28" ht="13.8">
      <c r="A702" s="4">
        <v>692</v>
      </c>
      <c r="B702" s="120">
        <v>0.94924554183813437</v>
      </c>
      <c r="C702" s="120">
        <v>0.53632000000000002</v>
      </c>
      <c r="D702" s="120">
        <v>0.8579758433985839</v>
      </c>
      <c r="E702" s="120">
        <v>0.9706987227648386</v>
      </c>
      <c r="F702" s="120">
        <v>0.23850705507510242</v>
      </c>
      <c r="H702" s="142">
        <v>1.637582019896233</v>
      </c>
      <c r="I702" s="142">
        <v>9.1166869002087744E-2</v>
      </c>
      <c r="J702" s="142">
        <v>1.0712694030371162</v>
      </c>
      <c r="K702" s="142">
        <v>1.8911632571013637</v>
      </c>
      <c r="L702" s="142">
        <v>-0.71111316883035325</v>
      </c>
      <c r="M702" s="141">
        <f t="array" ref="M702:Q702">MMULT(H702:L702,TRANSPOSE(chol))</f>
        <v>9.6489399276662099E-3</v>
      </c>
      <c r="N702" s="141">
        <v>4.3693962823007932E-3</v>
      </c>
      <c r="O702" s="141">
        <v>9.0983781780991455E-3</v>
      </c>
      <c r="P702" s="141">
        <v>1.1430526309420814E-2</v>
      </c>
      <c r="Q702" s="141">
        <v>5.5640021450722513E-3</v>
      </c>
      <c r="R702" s="6">
        <f t="shared" si="42"/>
        <v>65312.556727477611</v>
      </c>
      <c r="S702" s="6">
        <f t="shared" si="43"/>
        <v>21453.688501310153</v>
      </c>
      <c r="T702" s="6">
        <f t="shared" si="44"/>
        <v>-21453.688501310153</v>
      </c>
      <c r="V702" s="23">
        <f t="array" aca="1" ref="V702:Z702" ca="1">MMULT(H702:L702,TRANSPOSE(racar))</f>
        <v>9.2981286388252038E-3</v>
      </c>
      <c r="W702" s="23">
        <f ca="1"/>
        <v>3.3588376081790153E-3</v>
      </c>
      <c r="X702" s="23">
        <f ca="1"/>
        <v>8.1059328283670535E-3</v>
      </c>
      <c r="Y702" s="23">
        <f ca="1"/>
        <v>9.5678163460476695E-3</v>
      </c>
      <c r="Z702" s="23">
        <f ca="1"/>
        <v>6.3388046827613561E-4</v>
      </c>
      <c r="AA702" s="6">
        <f t="array" aca="1" ref="AA702" ca="1">SUMPRODUCT($V$9:$Z$9,V702:Z702)</f>
        <v>85243.808014774593</v>
      </c>
      <c r="AB702" s="6">
        <f t="shared" ca="1" si="45"/>
        <v>40242.921516252492</v>
      </c>
    </row>
    <row r="703" spans="1:28" ht="13.8">
      <c r="A703" s="4">
        <v>693</v>
      </c>
      <c r="B703" s="120">
        <v>9.7393689986282575E-2</v>
      </c>
      <c r="C703" s="120">
        <v>0.73632000000000009</v>
      </c>
      <c r="D703" s="120">
        <v>2.1241149521032902E-2</v>
      </c>
      <c r="E703" s="120">
        <v>6.9872276483846738E-2</v>
      </c>
      <c r="F703" s="120">
        <v>0.31543013199817932</v>
      </c>
      <c r="H703" s="142">
        <v>-1.2965461825113145</v>
      </c>
      <c r="I703" s="142">
        <v>0.63204113237727111</v>
      </c>
      <c r="J703" s="142">
        <v>-2.0287643399689572</v>
      </c>
      <c r="K703" s="142">
        <v>-1.4767429553225311</v>
      </c>
      <c r="L703" s="142">
        <v>-0.48051637265642078</v>
      </c>
      <c r="M703" s="141">
        <f t="array" ref="M703:Q703">MMULT(H703:L703,TRANSPOSE(chol))</f>
        <v>-7.6394929087517409E-3</v>
      </c>
      <c r="N703" s="141">
        <v>5.7361917256404035E-4</v>
      </c>
      <c r="O703" s="141">
        <v>-1.4548999899370071E-2</v>
      </c>
      <c r="P703" s="141">
        <v>-8.5523660976408768E-3</v>
      </c>
      <c r="Q703" s="141">
        <v>-9.9167799687491908E-3</v>
      </c>
      <c r="R703" s="6">
        <f t="shared" si="42"/>
        <v>-56938.483891846248</v>
      </c>
      <c r="S703" s="6">
        <f t="shared" si="43"/>
        <v>15817.840865866019</v>
      </c>
      <c r="T703" s="6">
        <f t="shared" si="44"/>
        <v>-15817.840865866019</v>
      </c>
      <c r="V703" s="23">
        <f t="array" aca="1" ref="V703:Z703" ca="1">MMULT(H703:L703,TRANSPOSE(racar))</f>
        <v>-8.6334142749488856E-3</v>
      </c>
      <c r="W703" s="23">
        <f ca="1"/>
        <v>9.202480898804074E-5</v>
      </c>
      <c r="X703" s="23">
        <f ca="1"/>
        <v>-1.4565402033738571E-2</v>
      </c>
      <c r="Y703" s="23">
        <f ca="1"/>
        <v>-8.5185246580431109E-3</v>
      </c>
      <c r="Z703" s="23">
        <f ca="1"/>
        <v>-7.0756280619387948E-3</v>
      </c>
      <c r="AA703" s="6">
        <f t="array" aca="1" ref="AA703" ca="1">SUMPRODUCT($V$9:$Z$9,V703:Z703)</f>
        <v>-74675.337819421009</v>
      </c>
      <c r="AB703" s="6">
        <f t="shared" ca="1" si="45"/>
        <v>235.73501542397571</v>
      </c>
    </row>
    <row r="704" spans="1:28" ht="13.8">
      <c r="A704" s="4">
        <v>694</v>
      </c>
      <c r="B704" s="120">
        <v>0.43072702331961593</v>
      </c>
      <c r="C704" s="120">
        <v>0.93632000000000004</v>
      </c>
      <c r="D704" s="120">
        <v>0.16409829237817575</v>
      </c>
      <c r="E704" s="120">
        <v>0.16078136739293764</v>
      </c>
      <c r="F704" s="120">
        <v>0.39235320892125625</v>
      </c>
      <c r="H704" s="142">
        <v>-0.17452352187691839</v>
      </c>
      <c r="I704" s="142">
        <v>1.5245955821470274</v>
      </c>
      <c r="J704" s="142">
        <v>-0.9777528320863208</v>
      </c>
      <c r="K704" s="142">
        <v>-0.9912516109022449</v>
      </c>
      <c r="L704" s="142">
        <v>-0.27319097405651271</v>
      </c>
      <c r="M704" s="141">
        <f t="array" ref="M704:Q704">MMULT(H704:L704,TRANSPOSE(chol))</f>
        <v>-1.0283252735406997E-3</v>
      </c>
      <c r="N704" s="141">
        <v>8.3213047908329563E-3</v>
      </c>
      <c r="O704" s="141">
        <v>-6.0072869201786153E-3</v>
      </c>
      <c r="P704" s="141">
        <v>-3.2791352590630053E-3</v>
      </c>
      <c r="Q704" s="141">
        <v>-2.3367757052991517E-3</v>
      </c>
      <c r="R704" s="6">
        <f t="shared" si="42"/>
        <v>-63347.650857004694</v>
      </c>
      <c r="S704" s="6">
        <f t="shared" si="43"/>
        <v>-2052.4150731390146</v>
      </c>
      <c r="T704" s="6">
        <f t="shared" si="44"/>
        <v>2052.4150731390146</v>
      </c>
      <c r="V704" s="23">
        <f t="array" aca="1" ref="V704:Z704" ca="1">MMULT(H704:L704,TRANSPOSE(racar))</f>
        <v>-4.5438434702417291E-4</v>
      </c>
      <c r="W704" s="23">
        <f ca="1"/>
        <v>7.4887947364263982E-3</v>
      </c>
      <c r="X704" s="23">
        <f ca="1"/>
        <v>-6.5630443358547525E-3</v>
      </c>
      <c r="Y704" s="23">
        <f ca="1"/>
        <v>-4.4845089569175772E-3</v>
      </c>
      <c r="Z704" s="23">
        <f ca="1"/>
        <v>-2.092962330325604E-3</v>
      </c>
      <c r="AA704" s="6">
        <f t="array" aca="1" ref="AA704" ca="1">SUMPRODUCT($V$9:$Z$9,V704:Z704)</f>
        <v>-64685.551206477066</v>
      </c>
      <c r="AB704" s="6">
        <f t="shared" ca="1" si="45"/>
        <v>-8915.0852813873444</v>
      </c>
    </row>
    <row r="705" spans="1:28" ht="13.8">
      <c r="A705" s="4">
        <v>695</v>
      </c>
      <c r="B705" s="120">
        <v>0.76406035665294925</v>
      </c>
      <c r="C705" s="120">
        <v>0.17631999999999998</v>
      </c>
      <c r="D705" s="120">
        <v>0.3069554352353186</v>
      </c>
      <c r="E705" s="120">
        <v>0.25169045830202857</v>
      </c>
      <c r="F705" s="120">
        <v>0.46927628584433317</v>
      </c>
      <c r="H705" s="142">
        <v>0.71942469330435188</v>
      </c>
      <c r="I705" s="142">
        <v>-0.92948074391946223</v>
      </c>
      <c r="J705" s="142">
        <v>-0.50449884947083024</v>
      </c>
      <c r="K705" s="142">
        <v>-0.66917960185753023</v>
      </c>
      <c r="L705" s="142">
        <v>-7.7089216211210343E-2</v>
      </c>
      <c r="M705" s="141">
        <f t="array" ref="M705:Q705">MMULT(H705:L705,TRANSPOSE(chol))</f>
        <v>4.2389850180531699E-3</v>
      </c>
      <c r="N705" s="141">
        <v>-3.6329209922149781E-3</v>
      </c>
      <c r="O705" s="141">
        <v>-2.5804378740614926E-3</v>
      </c>
      <c r="P705" s="141">
        <v>-4.5160160355577376E-3</v>
      </c>
      <c r="Q705" s="141">
        <v>-1.4167037489475273E-3</v>
      </c>
      <c r="R705" s="6">
        <f t="shared" si="42"/>
        <v>18886.82146692093</v>
      </c>
      <c r="S705" s="6">
        <f t="shared" si="43"/>
        <v>-12804.898584028251</v>
      </c>
      <c r="T705" s="6">
        <f t="shared" si="44"/>
        <v>12804.898584028251</v>
      </c>
      <c r="V705" s="23">
        <f t="array" aca="1" ref="V705:Z705" ca="1">MMULT(H705:L705,TRANSPOSE(racar))</f>
        <v>2.5674056488895953E-3</v>
      </c>
      <c r="W705" s="23">
        <f ca="1"/>
        <v>-5.5437389190963826E-3</v>
      </c>
      <c r="X705" s="23">
        <f ca="1"/>
        <v>-3.4310951643855675E-3</v>
      </c>
      <c r="Y705" s="23">
        <f ca="1"/>
        <v>-4.3189466288161447E-3</v>
      </c>
      <c r="Z705" s="23">
        <f ca="1"/>
        <v>-1.6466721236921627E-3</v>
      </c>
      <c r="AA705" s="6">
        <f t="array" aca="1" ref="AA705" ca="1">SUMPRODUCT($V$9:$Z$9,V705:Z705)</f>
        <v>21052.110875364724</v>
      </c>
      <c r="AB705" s="6">
        <f t="shared" ca="1" si="45"/>
        <v>-10629.921577464956</v>
      </c>
    </row>
    <row r="706" spans="1:28" ht="13.8">
      <c r="A706" s="4">
        <v>696</v>
      </c>
      <c r="B706" s="120">
        <v>0.20850480109739367</v>
      </c>
      <c r="C706" s="120">
        <v>0.37631999999999999</v>
      </c>
      <c r="D706" s="120">
        <v>0.44981257809246145</v>
      </c>
      <c r="E706" s="120">
        <v>0.34259954921111946</v>
      </c>
      <c r="F706" s="120">
        <v>0.54619936276741021</v>
      </c>
      <c r="H706" s="142">
        <v>-0.81162019049395362</v>
      </c>
      <c r="I706" s="142">
        <v>-0.31516022978384811</v>
      </c>
      <c r="J706" s="142">
        <v>-0.12613488192515707</v>
      </c>
      <c r="K706" s="142">
        <v>-0.4053787909578917</v>
      </c>
      <c r="L706" s="142">
        <v>0.11606468807234628</v>
      </c>
      <c r="M706" s="141">
        <f t="array" ref="M706:Q706">MMULT(H706:L706,TRANSPOSE(chol))</f>
        <v>-4.7822181527453515E-3</v>
      </c>
      <c r="N706" s="141">
        <v>-3.7117115603017728E-3</v>
      </c>
      <c r="O706" s="141">
        <v>-2.0000910062513083E-3</v>
      </c>
      <c r="P706" s="141">
        <v>-3.1988041375516627E-3</v>
      </c>
      <c r="Q706" s="141">
        <v>-3.1064762145675195E-3</v>
      </c>
      <c r="R706" s="6">
        <f t="shared" si="42"/>
        <v>-5313.1065931167504</v>
      </c>
      <c r="S706" s="6">
        <f t="shared" si="43"/>
        <v>2578.2378478389055</v>
      </c>
      <c r="T706" s="6">
        <f t="shared" si="44"/>
        <v>-2578.2378478389055</v>
      </c>
      <c r="V706" s="23">
        <f t="array" aca="1" ref="V706:Z706" ca="1">MMULT(H706:L706,TRANSPOSE(racar))</f>
        <v>-4.8819377262822074E-3</v>
      </c>
      <c r="W706" s="23">
        <f ca="1"/>
        <v>-2.9702429499768325E-3</v>
      </c>
      <c r="X706" s="23">
        <f ca="1"/>
        <v>-1.4252451155631319E-3</v>
      </c>
      <c r="Y706" s="23">
        <f ca="1"/>
        <v>-2.3826390173102528E-3</v>
      </c>
      <c r="Z706" s="23">
        <f ca="1"/>
        <v>-1.2171923485019616E-3</v>
      </c>
      <c r="AA706" s="6">
        <f t="array" aca="1" ref="AA706" ca="1">SUMPRODUCT($V$9:$Z$9,V706:Z706)</f>
        <v>-14887.870967456347</v>
      </c>
      <c r="AB706" s="6">
        <f t="shared" ca="1" si="45"/>
        <v>-4153.9729072665814</v>
      </c>
    </row>
    <row r="707" spans="1:28" ht="13.8">
      <c r="A707" s="4">
        <v>697</v>
      </c>
      <c r="B707" s="120">
        <v>0.54183813443072693</v>
      </c>
      <c r="C707" s="120">
        <v>0.57632000000000005</v>
      </c>
      <c r="D707" s="120">
        <v>0.59266972094960435</v>
      </c>
      <c r="E707" s="120">
        <v>0.4335086401202104</v>
      </c>
      <c r="F707" s="120">
        <v>0.62312243969048708</v>
      </c>
      <c r="H707" s="142">
        <v>0.1050656305880204</v>
      </c>
      <c r="I707" s="142">
        <v>0.19248795757314224</v>
      </c>
      <c r="J707" s="142">
        <v>0.2344179070262562</v>
      </c>
      <c r="K707" s="142">
        <v>-0.16744835524715276</v>
      </c>
      <c r="L707" s="142">
        <v>0.31369181142911118</v>
      </c>
      <c r="M707" s="141">
        <f t="array" ref="M707:Q707">MMULT(H707:L707,TRANSPOSE(chol))</f>
        <v>6.190663708376678E-4</v>
      </c>
      <c r="N707" s="141">
        <v>1.3492122755718915E-3</v>
      </c>
      <c r="O707" s="141">
        <v>1.7085556305358397E-3</v>
      </c>
      <c r="P707" s="141">
        <v>-3.1660846645629429E-4</v>
      </c>
      <c r="Q707" s="141">
        <v>2.1802706050610709E-3</v>
      </c>
      <c r="R707" s="6">
        <f t="shared" si="42"/>
        <v>-13440.129347784065</v>
      </c>
      <c r="S707" s="6">
        <f t="shared" si="43"/>
        <v>-13524.167052707484</v>
      </c>
      <c r="T707" s="6">
        <f t="shared" si="44"/>
        <v>13524.167052707484</v>
      </c>
      <c r="V707" s="23">
        <f t="array" aca="1" ref="V707:Z707" ca="1">MMULT(H707:L707,TRANSPOSE(racar))</f>
        <v>1.3015138016412024E-3</v>
      </c>
      <c r="W707" s="23">
        <f ca="1"/>
        <v>1.5175392841909024E-3</v>
      </c>
      <c r="X707" s="23">
        <f ca="1"/>
        <v>1.7780303004556889E-3</v>
      </c>
      <c r="Y707" s="23">
        <f ca="1"/>
        <v>-2.2747593335226493E-4</v>
      </c>
      <c r="Z707" s="23">
        <f ca="1"/>
        <v>2.2835843270860249E-3</v>
      </c>
      <c r="AA707" s="6">
        <f t="array" aca="1" ref="AA707" ca="1">SUMPRODUCT($V$9:$Z$9,V707:Z707)</f>
        <v>-11162.571448409757</v>
      </c>
      <c r="AB707" s="6">
        <f t="shared" ca="1" si="45"/>
        <v>-13688.805836336262</v>
      </c>
    </row>
    <row r="708" spans="1:28" ht="13.8">
      <c r="A708" s="4">
        <v>698</v>
      </c>
      <c r="B708" s="120">
        <v>0.87517146776406018</v>
      </c>
      <c r="C708" s="120">
        <v>0.77632000000000012</v>
      </c>
      <c r="D708" s="120">
        <v>0.73552686380674714</v>
      </c>
      <c r="E708" s="120">
        <v>0.52441773102930134</v>
      </c>
      <c r="F708" s="120">
        <v>0.70004551661356396</v>
      </c>
      <c r="H708" s="142">
        <v>1.1511827398334618</v>
      </c>
      <c r="I708" s="142">
        <v>0.7598236570864888</v>
      </c>
      <c r="J708" s="142">
        <v>0.62961535876045671</v>
      </c>
      <c r="K708" s="142">
        <v>6.124444024120123E-2</v>
      </c>
      <c r="L708" s="142">
        <v>0.52453142770092143</v>
      </c>
      <c r="M708" s="141">
        <f t="array" ref="M708:Q708">MMULT(H708:L708,TRANSPOSE(chol))</f>
        <v>6.7829842825968024E-3</v>
      </c>
      <c r="N708" s="141">
        <v>7.0560471212343465E-3</v>
      </c>
      <c r="O708" s="141">
        <v>5.832517295367691E-3</v>
      </c>
      <c r="P708" s="141">
        <v>2.7313187932302054E-3</v>
      </c>
      <c r="Q708" s="141">
        <v>8.0214515414109185E-3</v>
      </c>
      <c r="R708" s="6">
        <f t="shared" si="42"/>
        <v>-22665.061708824054</v>
      </c>
      <c r="S708" s="6">
        <f t="shared" si="43"/>
        <v>-31939.632805507863</v>
      </c>
      <c r="T708" s="6">
        <f t="shared" si="44"/>
        <v>31939.632805507863</v>
      </c>
      <c r="V708" s="23">
        <f t="array" aca="1" ref="V708:Z708" ca="1">MMULT(H708:L708,TRANSPOSE(racar))</f>
        <v>8.3095803071835742E-3</v>
      </c>
      <c r="W708" s="23">
        <f ca="1"/>
        <v>6.5119570706978014E-3</v>
      </c>
      <c r="X708" s="23">
        <f ca="1"/>
        <v>5.2993988194557119E-3</v>
      </c>
      <c r="Y708" s="23">
        <f ca="1"/>
        <v>1.9812346006280851E-3</v>
      </c>
      <c r="Z708" s="23">
        <f ca="1"/>
        <v>6.1131772772745532E-3</v>
      </c>
      <c r="AA708" s="6">
        <f t="array" aca="1" ref="AA708" ca="1">SUMPRODUCT($V$9:$Z$9,V708:Z708)</f>
        <v>-7040.507521362546</v>
      </c>
      <c r="AB708" s="6">
        <f t="shared" ca="1" si="45"/>
        <v>-24800.045933196503</v>
      </c>
    </row>
    <row r="709" spans="1:28" ht="13.8">
      <c r="A709" s="4">
        <v>699</v>
      </c>
      <c r="B709" s="120">
        <v>0.31961591220850483</v>
      </c>
      <c r="C709" s="120">
        <v>0.97632000000000008</v>
      </c>
      <c r="D709" s="120">
        <v>0.87838400666389005</v>
      </c>
      <c r="E709" s="120">
        <v>0.61532682193839217</v>
      </c>
      <c r="F709" s="120">
        <v>0.77696859353664094</v>
      </c>
      <c r="H709" s="142">
        <v>-0.46877310728905569</v>
      </c>
      <c r="I709" s="142">
        <v>1.9830665175378546</v>
      </c>
      <c r="J709" s="142">
        <v>1.1669464727611092</v>
      </c>
      <c r="K709" s="142">
        <v>0.29322999816627171</v>
      </c>
      <c r="L709" s="142">
        <v>0.76199529391189558</v>
      </c>
      <c r="M709" s="141">
        <f t="array" ref="M709:Q709">MMULT(H709:L709,TRANSPOSE(chol))</f>
        <v>-2.762098934271482E-3</v>
      </c>
      <c r="N709" s="141">
        <v>1.0255656593245007E-2</v>
      </c>
      <c r="O709" s="141">
        <v>7.5144630415359672E-3</v>
      </c>
      <c r="P709" s="141">
        <v>4.8589784873573801E-3</v>
      </c>
      <c r="Q709" s="141">
        <v>7.3188140879147101E-3</v>
      </c>
      <c r="R709" s="6">
        <f t="shared" si="42"/>
        <v>-65021.027345785813</v>
      </c>
      <c r="S709" s="6">
        <f t="shared" si="43"/>
        <v>-18317.937957098216</v>
      </c>
      <c r="T709" s="6">
        <f t="shared" si="44"/>
        <v>18317.937957098216</v>
      </c>
      <c r="V709" s="23">
        <f t="array" aca="1" ref="V709:Z709" ca="1">MMULT(H709:L709,TRANSPOSE(racar))</f>
        <v>1.1397055290213243E-3</v>
      </c>
      <c r="W709" s="23">
        <f ca="1"/>
        <v>1.2675080262939334E-2</v>
      </c>
      <c r="X709" s="23">
        <f ca="1"/>
        <v>8.4744055177421902E-3</v>
      </c>
      <c r="Y709" s="23">
        <f ca="1"/>
        <v>4.3529868168348876E-3</v>
      </c>
      <c r="Z709" s="23">
        <f ca="1"/>
        <v>7.4286749170673055E-3</v>
      </c>
      <c r="AA709" s="6">
        <f t="array" aca="1" ref="AA709" ca="1">SUMPRODUCT($V$9:$Z$9,V709:Z709)</f>
        <v>-60024.070998743467</v>
      </c>
      <c r="AB709" s="6">
        <f t="shared" ca="1" si="45"/>
        <v>-21240.362146252999</v>
      </c>
    </row>
    <row r="710" spans="1:28" ht="13.8">
      <c r="A710" s="4">
        <v>700</v>
      </c>
      <c r="B710" s="120">
        <v>0.65294924554183809</v>
      </c>
      <c r="C710" s="120">
        <v>2.4320000000000001E-2</v>
      </c>
      <c r="D710" s="120">
        <v>4.1649312786339023E-2</v>
      </c>
      <c r="E710" s="120">
        <v>0.7062359128474831</v>
      </c>
      <c r="F710" s="120">
        <v>0.85389167045971792</v>
      </c>
      <c r="H710" s="142">
        <v>0.39329513787823556</v>
      </c>
      <c r="I710" s="142">
        <v>-1.9717338263099262</v>
      </c>
      <c r="J710" s="142">
        <v>-1.7318592508252548</v>
      </c>
      <c r="K710" s="142">
        <v>0.54242149640508053</v>
      </c>
      <c r="L710" s="142">
        <v>1.0532713208713107</v>
      </c>
      <c r="M710" s="141">
        <f t="array" ref="M710:Q710">MMULT(H710:L710,TRANSPOSE(chol))</f>
        <v>2.3173686039070951E-3</v>
      </c>
      <c r="N710" s="141">
        <v>-1.0368080179485647E-2</v>
      </c>
      <c r="O710" s="141">
        <v>-1.1237472087594808E-2</v>
      </c>
      <c r="P710" s="141">
        <v>-1.0746975371201555E-3</v>
      </c>
      <c r="Q710" s="141">
        <v>3.3759012933104438E-3</v>
      </c>
      <c r="R710" s="6">
        <f t="shared" si="42"/>
        <v>12712.104315351407</v>
      </c>
      <c r="S710" s="6">
        <f t="shared" si="43"/>
        <v>-23613.414090991562</v>
      </c>
      <c r="T710" s="6">
        <f t="shared" si="44"/>
        <v>23613.414090991562</v>
      </c>
      <c r="V710" s="23">
        <f t="array" aca="1" ref="V710:Z710" ca="1">MMULT(H710:L710,TRANSPOSE(racar))</f>
        <v>6.5966390307535777E-4</v>
      </c>
      <c r="W710" s="23">
        <f ca="1"/>
        <v>-1.0198574928098603E-2</v>
      </c>
      <c r="X710" s="23">
        <f ca="1"/>
        <v>-1.0682861805806217E-2</v>
      </c>
      <c r="Y710" s="23">
        <f ca="1"/>
        <v>1.7773738753472652E-3</v>
      </c>
      <c r="Z710" s="23">
        <f ca="1"/>
        <v>4.520075344764278E-3</v>
      </c>
      <c r="AA710" s="6">
        <f t="array" aca="1" ref="AA710" ca="1">SUMPRODUCT($V$9:$Z$9,V710:Z710)</f>
        <v>12282.320472864783</v>
      </c>
      <c r="AB710" s="6">
        <f t="shared" ca="1" si="45"/>
        <v>-16908.270904033045</v>
      </c>
    </row>
    <row r="711" spans="1:28" ht="13.8">
      <c r="A711" s="4">
        <v>701</v>
      </c>
      <c r="B711" s="120">
        <v>0.98628257887517135</v>
      </c>
      <c r="C711" s="120">
        <v>0.22431999999999999</v>
      </c>
      <c r="D711" s="120">
        <v>0.18450645564348186</v>
      </c>
      <c r="E711" s="120">
        <v>0.79714500375657404</v>
      </c>
      <c r="F711" s="120">
        <v>0.93081474738279479</v>
      </c>
      <c r="H711" s="142">
        <v>2.2052744409375116</v>
      </c>
      <c r="I711" s="142">
        <v>-0.75768430009737886</v>
      </c>
      <c r="J711" s="142">
        <v>-0.89832386822770005</v>
      </c>
      <c r="K711" s="142">
        <v>0.83146677086918896</v>
      </c>
      <c r="L711" s="142">
        <v>1.4818864718103184</v>
      </c>
      <c r="M711" s="141">
        <f t="array" ref="M711:Q711">MMULT(H711:L711,TRANSPOSE(chol))</f>
        <v>1.2993889982971402E-2</v>
      </c>
      <c r="N711" s="141">
        <v>8.417638669071829E-4</v>
      </c>
      <c r="O711" s="141">
        <v>-3.0618312256732098E-3</v>
      </c>
      <c r="P711" s="141">
        <v>4.1180265464594431E-3</v>
      </c>
      <c r="Q711" s="141">
        <v>1.4115177472373419E-2</v>
      </c>
      <c r="R711" s="6">
        <f t="shared" si="42"/>
        <v>-11356.243877936926</v>
      </c>
      <c r="S711" s="6">
        <f t="shared" si="43"/>
        <v>-59350.7295129583</v>
      </c>
      <c r="T711" s="6">
        <f t="shared" si="44"/>
        <v>59350.7295129583</v>
      </c>
      <c r="V711" s="23">
        <f t="array" aca="1" ref="V711:Z711" ca="1">MMULT(H711:L711,TRANSPOSE(racar))</f>
        <v>1.3186986615317635E-2</v>
      </c>
      <c r="W711" s="23">
        <f ca="1"/>
        <v>-1.5238112160567978E-4</v>
      </c>
      <c r="X711" s="23">
        <f ca="1"/>
        <v>-3.5494320298105147E-3</v>
      </c>
      <c r="Y711" s="23">
        <f ca="1"/>
        <v>5.3771352947173069E-3</v>
      </c>
      <c r="Z711" s="23">
        <f ca="1"/>
        <v>1.1776787394235589E-2</v>
      </c>
      <c r="AA711" s="6">
        <f t="array" aca="1" ref="AA711" ca="1">SUMPRODUCT($V$9:$Z$9,V711:Z711)</f>
        <v>12114.918308259541</v>
      </c>
      <c r="AB711" s="6">
        <f t="shared" ca="1" si="45"/>
        <v>-40640.670794116435</v>
      </c>
    </row>
    <row r="712" spans="1:28" ht="13.8">
      <c r="A712" s="4">
        <v>702</v>
      </c>
      <c r="B712" s="120">
        <v>3.5665294924554176E-2</v>
      </c>
      <c r="C712" s="120">
        <v>0.42432000000000003</v>
      </c>
      <c r="D712" s="120">
        <v>0.32736359850062469</v>
      </c>
      <c r="E712" s="120">
        <v>0.88805409466566498</v>
      </c>
      <c r="F712" s="120">
        <v>1.3654984069185255E-2</v>
      </c>
      <c r="H712" s="142">
        <v>-1.803367043461499</v>
      </c>
      <c r="I712" s="142">
        <v>-0.19085397485923067</v>
      </c>
      <c r="J712" s="142">
        <v>-0.44720479860390427</v>
      </c>
      <c r="K712" s="142">
        <v>1.2162444630055604</v>
      </c>
      <c r="L712" s="142">
        <v>-2.2070585639753282</v>
      </c>
      <c r="M712" s="141">
        <f t="array" ref="M712:Q712">MMULT(H712:L712,TRANSPOSE(chol))</f>
        <v>-1.0625776332715005E-2</v>
      </c>
      <c r="N712" s="141">
        <v>-5.3297924436625146E-3</v>
      </c>
      <c r="O712" s="141">
        <v>-5.3478749866178229E-3</v>
      </c>
      <c r="P712" s="141">
        <v>4.1141786025579016E-3</v>
      </c>
      <c r="Q712" s="141">
        <v>-1.5590497934924164E-2</v>
      </c>
      <c r="R712" s="6">
        <f t="shared" si="42"/>
        <v>70674.994956922848</v>
      </c>
      <c r="S712" s="6">
        <f t="shared" si="43"/>
        <v>105168.51782312097</v>
      </c>
      <c r="T712" s="6">
        <f t="shared" si="44"/>
        <v>-105168.51782312097</v>
      </c>
      <c r="V712" s="23">
        <f t="array" aca="1" ref="V712:Z712" ca="1">MMULT(H712:L712,TRANSPOSE(racar))</f>
        <v>-1.3245650090701378E-2</v>
      </c>
      <c r="W712" s="23">
        <f ca="1"/>
        <v>-4.5176287888674671E-3</v>
      </c>
      <c r="X712" s="23">
        <f ca="1"/>
        <v>-4.955957798651241E-3</v>
      </c>
      <c r="Y712" s="23">
        <f ca="1"/>
        <v>3.0055585994699222E-3</v>
      </c>
      <c r="Z712" s="23">
        <f ca="1"/>
        <v>-1.5372594633189345E-2</v>
      </c>
      <c r="AA712" s="6">
        <f t="array" aca="1" ref="AA712" ca="1">SUMPRODUCT($V$9:$Z$9,V712:Z712)</f>
        <v>49202.02755305617</v>
      </c>
      <c r="AB712" s="6">
        <f t="shared" ca="1" si="45"/>
        <v>98891.818663611222</v>
      </c>
    </row>
    <row r="713" spans="1:28" ht="13.8">
      <c r="A713" s="4">
        <v>703</v>
      </c>
      <c r="B713" s="120">
        <v>0.36899862825788754</v>
      </c>
      <c r="C713" s="120">
        <v>0.6243200000000001</v>
      </c>
      <c r="D713" s="120">
        <v>0.47022074135776754</v>
      </c>
      <c r="E713" s="120">
        <v>0.97896318557475592</v>
      </c>
      <c r="F713" s="120">
        <v>9.0578060992262191E-2</v>
      </c>
      <c r="H713" s="142">
        <v>-0.33450667272374995</v>
      </c>
      <c r="I713" s="142">
        <v>0.31684660370820855</v>
      </c>
      <c r="J713" s="142">
        <v>-7.4714987486021678E-2</v>
      </c>
      <c r="K713" s="142">
        <v>2.03279113800733</v>
      </c>
      <c r="L713" s="142">
        <v>-1.3372037996403112</v>
      </c>
      <c r="M713" s="141">
        <f t="array" ref="M713:Q713">MMULT(H713:L713,TRANSPOSE(chol))</f>
        <v>-1.9709759580283418E-3</v>
      </c>
      <c r="N713" s="141">
        <v>1.0286936143321162E-3</v>
      </c>
      <c r="O713" s="141">
        <v>-8.2318962807870026E-4</v>
      </c>
      <c r="P713" s="141">
        <v>1.0303586586133295E-2</v>
      </c>
      <c r="Q713" s="141">
        <v>-3.9552146491840879E-3</v>
      </c>
      <c r="R713" s="6">
        <f t="shared" si="42"/>
        <v>52800.072101215555</v>
      </c>
      <c r="S713" s="6">
        <f t="shared" si="43"/>
        <v>69026.172948342355</v>
      </c>
      <c r="T713" s="6">
        <f t="shared" si="44"/>
        <v>-69026.172948342355</v>
      </c>
      <c r="V713" s="23">
        <f t="array" aca="1" ref="V713:Z713" ca="1">MMULT(H713:L713,TRANSPOSE(racar))</f>
        <v>-2.9702875000961635E-3</v>
      </c>
      <c r="W713" s="23">
        <f ca="1"/>
        <v>1.7558081930673212E-3</v>
      </c>
      <c r="X713" s="23">
        <f ca="1"/>
        <v>-7.180155133273005E-4</v>
      </c>
      <c r="Y713" s="23">
        <f ca="1"/>
        <v>8.9823609108234444E-3</v>
      </c>
      <c r="Z713" s="23">
        <f ca="1"/>
        <v>-6.2383255571430846E-3</v>
      </c>
      <c r="AA713" s="6">
        <f t="array" aca="1" ref="AA713" ca="1">SUMPRODUCT($V$9:$Z$9,V713:Z713)</f>
        <v>51384.899157455977</v>
      </c>
      <c r="AB713" s="6">
        <f t="shared" ca="1" si="45"/>
        <v>75630.095615931612</v>
      </c>
    </row>
    <row r="714" spans="1:28" ht="13.8">
      <c r="A714" s="4">
        <v>704</v>
      </c>
      <c r="B714" s="120">
        <v>0.7023319615912208</v>
      </c>
      <c r="C714" s="120">
        <v>0.82432000000000005</v>
      </c>
      <c r="D714" s="120">
        <v>0.6130778842149105</v>
      </c>
      <c r="E714" s="120">
        <v>7.8136739293764093E-2</v>
      </c>
      <c r="F714" s="120">
        <v>0.1675011379153391</v>
      </c>
      <c r="H714" s="142">
        <v>0.53111934894544155</v>
      </c>
      <c r="I714" s="142">
        <v>0.93195457785248448</v>
      </c>
      <c r="J714" s="142">
        <v>0.28735014378314722</v>
      </c>
      <c r="K714" s="142">
        <v>-1.417716747371387</v>
      </c>
      <c r="L714" s="142">
        <v>-0.9640870676630503</v>
      </c>
      <c r="M714" s="141">
        <f t="array" ref="M714:Q714">MMULT(H714:L714,TRANSPOSE(chol))</f>
        <v>3.1294546655565307E-3</v>
      </c>
      <c r="N714" s="141">
        <v>6.5850789171592716E-3</v>
      </c>
      <c r="O714" s="141">
        <v>2.8621540558797813E-3</v>
      </c>
      <c r="P714" s="141">
        <v>-5.0344987632435223E-3</v>
      </c>
      <c r="Q714" s="141">
        <v>-4.6430203172782587E-3</v>
      </c>
      <c r="R714" s="6">
        <f t="shared" si="42"/>
        <v>-9504.8419144428772</v>
      </c>
      <c r="S714" s="6">
        <f t="shared" si="43"/>
        <v>2694.3170445605974</v>
      </c>
      <c r="T714" s="6">
        <f t="shared" si="44"/>
        <v>-2694.3170445605974</v>
      </c>
      <c r="V714" s="23">
        <f t="array" aca="1" ref="V714:Z714" ca="1">MMULT(H714:L714,TRANSPOSE(racar))</f>
        <v>2.6059127077572072E-3</v>
      </c>
      <c r="W714" s="23">
        <f ca="1"/>
        <v>3.9625704379557813E-3</v>
      </c>
      <c r="X714" s="23">
        <f ca="1"/>
        <v>1.2654850617709946E-3</v>
      </c>
      <c r="Y714" s="23">
        <f ca="1"/>
        <v>-7.3516966370563101E-3</v>
      </c>
      <c r="Z714" s="23">
        <f ca="1"/>
        <v>-5.8236916753262617E-3</v>
      </c>
      <c r="AA714" s="6">
        <f t="array" aca="1" ref="AA714" ca="1">SUMPRODUCT($V$9:$Z$9,V714:Z714)</f>
        <v>-6481.96695444734</v>
      </c>
      <c r="AB714" s="6">
        <f t="shared" ca="1" si="45"/>
        <v>-1362.6776751753459</v>
      </c>
    </row>
    <row r="715" spans="1:28" ht="13.8">
      <c r="A715" s="4">
        <v>705</v>
      </c>
      <c r="B715" s="120">
        <v>0.14677640603566527</v>
      </c>
      <c r="C715" s="120">
        <v>6.4320000000000002E-2</v>
      </c>
      <c r="D715" s="120">
        <v>0.75593502707205329</v>
      </c>
      <c r="E715" s="120">
        <v>0.16904583020285499</v>
      </c>
      <c r="F715" s="120">
        <v>0.24442421483841603</v>
      </c>
      <c r="H715" s="142">
        <v>-1.0503596014304035</v>
      </c>
      <c r="I715" s="142">
        <v>-1.519486832345323</v>
      </c>
      <c r="J715" s="142">
        <v>0.6932862251262808</v>
      </c>
      <c r="K715" s="142">
        <v>-0.95794268562925866</v>
      </c>
      <c r="L715" s="142">
        <v>-0.69214156751759393</v>
      </c>
      <c r="M715" s="141">
        <f t="array" ref="M715:Q715">MMULT(H715:L715,TRANSPOSE(chol))</f>
        <v>-6.1889154701952531E-3</v>
      </c>
      <c r="N715" s="141">
        <v>-1.1169750440470933E-2</v>
      </c>
      <c r="O715" s="141">
        <v>2.543010611129836E-3</v>
      </c>
      <c r="P715" s="141">
        <v>-7.51244434986237E-3</v>
      </c>
      <c r="Q715" s="141">
        <v>-1.0368029641732376E-2</v>
      </c>
      <c r="R715" s="6">
        <f t="shared" si="42"/>
        <v>57427.831326888234</v>
      </c>
      <c r="S715" s="6">
        <f t="shared" si="43"/>
        <v>23072.863585959938</v>
      </c>
      <c r="T715" s="6">
        <f t="shared" si="44"/>
        <v>-23072.863585959938</v>
      </c>
      <c r="V715" s="23">
        <f t="array" aca="1" ref="V715:Z715" ca="1">MMULT(H715:L715,TRANSPOSE(racar))</f>
        <v>-8.191759596428384E-3</v>
      </c>
      <c r="W715" s="23">
        <f ca="1"/>
        <v>-1.1475963959641216E-2</v>
      </c>
      <c r="X715" s="23">
        <f ca="1"/>
        <v>2.6968459729888971E-3</v>
      </c>
      <c r="Y715" s="23">
        <f ca="1"/>
        <v>-6.865697595336436E-3</v>
      </c>
      <c r="Z715" s="23">
        <f ca="1"/>
        <v>-8.0177126318443925E-3</v>
      </c>
      <c r="AA715" s="6">
        <f t="array" aca="1" ref="AA715" ca="1">SUMPRODUCT($V$9:$Z$9,V715:Z715)</f>
        <v>40103.381687095651</v>
      </c>
      <c r="AB715" s="6">
        <f t="shared" ca="1" si="45"/>
        <v>13012.279639898963</v>
      </c>
    </row>
    <row r="716" spans="1:28" ht="13.8">
      <c r="A716" s="4">
        <v>706</v>
      </c>
      <c r="B716" s="120">
        <v>0.48010973936899864</v>
      </c>
      <c r="C716" s="120">
        <v>0.26432</v>
      </c>
      <c r="D716" s="120">
        <v>0.89879216992919619</v>
      </c>
      <c r="E716" s="120">
        <v>0.25995492111194596</v>
      </c>
      <c r="F716" s="120">
        <v>0.32134729176149296</v>
      </c>
      <c r="H716" s="142">
        <v>-4.9878163380316524E-2</v>
      </c>
      <c r="I716" s="142">
        <v>-0.63008343039340442</v>
      </c>
      <c r="J716" s="142">
        <v>1.2746993976254264</v>
      </c>
      <c r="K716" s="142">
        <v>-0.64348438732239321</v>
      </c>
      <c r="L716" s="142">
        <v>-0.46393462651738815</v>
      </c>
      <c r="M716" s="141">
        <f t="array" ref="M716:Q716">MMULT(H716:L716,TRANSPOSE(chol))</f>
        <v>-2.9389147921243726E-4</v>
      </c>
      <c r="N716" s="141">
        <v>-3.7256560737892897E-3</v>
      </c>
      <c r="O716" s="141">
        <v>7.9070031761701454E-3</v>
      </c>
      <c r="P716" s="141">
        <v>-3.4642880477959445E-3</v>
      </c>
      <c r="Q716" s="141">
        <v>-3.7543151048347332E-3</v>
      </c>
      <c r="R716" s="6">
        <f t="shared" ref="R716:R779" si="46">SUMPRODUCT($M$9:$Q$9,M716:Q716)</f>
        <v>41420.607152545301</v>
      </c>
      <c r="S716" s="6">
        <f t="shared" ref="S716:S779" si="47">P716*$P$9+Q716*$Q$9</f>
        <v>4952.4881572349022</v>
      </c>
      <c r="T716" s="6">
        <f t="shared" ref="T716:T779" si="48">-S716</f>
        <v>-4952.4881572349022</v>
      </c>
      <c r="V716" s="23">
        <f t="array" aca="1" ref="V716:Z716" ca="1">MMULT(H716:L716,TRANSPOSE(racar))</f>
        <v>-9.6125167541749731E-4</v>
      </c>
      <c r="W716" s="23">
        <f ca="1"/>
        <v>-4.4747504015761634E-3</v>
      </c>
      <c r="X716" s="23">
        <f ca="1"/>
        <v>7.5339122177071989E-3</v>
      </c>
      <c r="Y716" s="23">
        <f ca="1"/>
        <v>-3.8739958750470017E-3</v>
      </c>
      <c r="Z716" s="23">
        <f ca="1"/>
        <v>-3.5708424796128905E-3</v>
      </c>
      <c r="AA716" s="6">
        <f t="array" aca="1" ref="AA716" ca="1">SUMPRODUCT($V$9:$Z$9,V716:Z716)</f>
        <v>38376.909863944136</v>
      </c>
      <c r="AB716" s="6">
        <f t="shared" ref="AB716:AB779" ca="1" si="49">Y716*$Y$9+Z716*$Z$9</f>
        <v>2062.6444260112476</v>
      </c>
    </row>
    <row r="717" spans="1:28" ht="13.8">
      <c r="A717" s="4">
        <v>707</v>
      </c>
      <c r="B717" s="120">
        <v>0.81344307270233185</v>
      </c>
      <c r="C717" s="120">
        <v>0.46432000000000001</v>
      </c>
      <c r="D717" s="120">
        <v>6.2057476051645147E-2</v>
      </c>
      <c r="E717" s="120">
        <v>0.35086401202103679</v>
      </c>
      <c r="F717" s="120">
        <v>0.39827036868456989</v>
      </c>
      <c r="H717" s="142">
        <v>0.89065579867313349</v>
      </c>
      <c r="I717" s="142">
        <v>-8.9556063871490052E-2</v>
      </c>
      <c r="J717" s="142">
        <v>-1.5377287455250994</v>
      </c>
      <c r="K717" s="142">
        <v>-0.3829888598681877</v>
      </c>
      <c r="L717" s="142">
        <v>-0.25782659629925514</v>
      </c>
      <c r="M717" s="141">
        <f t="array" ref="M717:Q717">MMULT(H717:L717,TRANSPOSE(chol))</f>
        <v>5.2479107569642193E-3</v>
      </c>
      <c r="N717" s="141">
        <v>1.579594192443072E-3</v>
      </c>
      <c r="O717" s="141">
        <v>-8.706106669730351E-3</v>
      </c>
      <c r="P717" s="141">
        <v>-2.2692797827500314E-3</v>
      </c>
      <c r="Q717" s="141">
        <v>-9.3438075183894164E-4</v>
      </c>
      <c r="R717" s="6">
        <f t="shared" si="46"/>
        <v>-9978.2935720711157</v>
      </c>
      <c r="S717" s="6">
        <f t="shared" si="47"/>
        <v>-5202.0434793173008</v>
      </c>
      <c r="T717" s="6">
        <f t="shared" si="48"/>
        <v>5202.0434793173008</v>
      </c>
      <c r="V717" s="23">
        <f t="array" aca="1" ref="V717:Z717" ca="1">MMULT(H717:L717,TRANSPOSE(racar))</f>
        <v>3.6570203158821707E-3</v>
      </c>
      <c r="W717" s="23">
        <f ca="1"/>
        <v>-6.1746940985715347E-4</v>
      </c>
      <c r="X717" s="23">
        <f ca="1"/>
        <v>-9.8262701811313285E-3</v>
      </c>
      <c r="Y717" s="23">
        <f ca="1"/>
        <v>-2.7210340170073818E-3</v>
      </c>
      <c r="Z717" s="23">
        <f ca="1"/>
        <v>-2.0084396151871737E-3</v>
      </c>
      <c r="AA717" s="6">
        <f t="array" aca="1" ref="AA717" ca="1">SUMPRODUCT($V$9:$Z$9,V717:Z717)</f>
        <v>-4927.7535516728531</v>
      </c>
      <c r="AB717" s="6">
        <f t="shared" ca="1" si="49"/>
        <v>-1318.8222572375307</v>
      </c>
    </row>
    <row r="718" spans="1:28" ht="13.8">
      <c r="A718" s="4">
        <v>708</v>
      </c>
      <c r="B718" s="120">
        <v>0.25788751714677643</v>
      </c>
      <c r="C718" s="120">
        <v>0.66432000000000013</v>
      </c>
      <c r="D718" s="120">
        <v>0.20491461890878798</v>
      </c>
      <c r="E718" s="120">
        <v>0.44177310293012773</v>
      </c>
      <c r="F718" s="120">
        <v>0.47519344560764681</v>
      </c>
      <c r="H718" s="142">
        <v>-0.64987180136431866</v>
      </c>
      <c r="I718" s="142">
        <v>0.42428222611945371</v>
      </c>
      <c r="J718" s="142">
        <v>-0.82419417229669123</v>
      </c>
      <c r="K718" s="142">
        <v>-0.14647527654661902</v>
      </c>
      <c r="L718" s="142">
        <v>-6.2220934817498109E-2</v>
      </c>
      <c r="M718" s="141">
        <f t="array" ref="M718:Q718">MMULT(H718:L718,TRANSPOSE(chol))</f>
        <v>-3.8291663537230827E-3</v>
      </c>
      <c r="N718" s="141">
        <v>9.0306574951491778E-4</v>
      </c>
      <c r="O718" s="141">
        <v>-6.0203670552024377E-3</v>
      </c>
      <c r="P718" s="141">
        <v>-1.0532824620337247E-3</v>
      </c>
      <c r="Q718" s="141">
        <v>-2.5616432087116211E-3</v>
      </c>
      <c r="R718" s="6">
        <f t="shared" si="46"/>
        <v>-27174.162765463039</v>
      </c>
      <c r="S718" s="6">
        <f t="shared" si="47"/>
        <v>9371.9986687436976</v>
      </c>
      <c r="T718" s="6">
        <f t="shared" si="48"/>
        <v>-9371.9986687436976</v>
      </c>
      <c r="V718" s="23">
        <f t="array" aca="1" ref="V718:Z718" ca="1">MMULT(H718:L718,TRANSPOSE(racar))</f>
        <v>-3.7680577316498856E-3</v>
      </c>
      <c r="W718" s="23">
        <f ca="1"/>
        <v>1.4219575073326903E-3</v>
      </c>
      <c r="X718" s="23">
        <f ca="1"/>
        <v>-5.6858409059718697E-3</v>
      </c>
      <c r="Y718" s="23">
        <f ca="1"/>
        <v>-8.8335434046657088E-4</v>
      </c>
      <c r="Z718" s="23">
        <f ca="1"/>
        <v>-1.4951973890001684E-3</v>
      </c>
      <c r="AA718" s="6">
        <f t="array" aca="1" ref="AA718" ca="1">SUMPRODUCT($V$9:$Z$9,V718:Z718)</f>
        <v>-33855.133606797637</v>
      </c>
      <c r="AB718" s="6">
        <f t="shared" ca="1" si="49"/>
        <v>4242.1457168912766</v>
      </c>
    </row>
    <row r="719" spans="1:28" ht="13.8">
      <c r="A719" s="4">
        <v>709</v>
      </c>
      <c r="B719" s="120">
        <v>0.59122085048010975</v>
      </c>
      <c r="C719" s="120">
        <v>0.86432000000000009</v>
      </c>
      <c r="D719" s="120">
        <v>0.34777176176593083</v>
      </c>
      <c r="E719" s="120">
        <v>0.53268219383921867</v>
      </c>
      <c r="F719" s="120">
        <v>0.55211652253072374</v>
      </c>
      <c r="H719" s="142">
        <v>0.2306865811944753</v>
      </c>
      <c r="I719" s="142">
        <v>1.0999360182518825</v>
      </c>
      <c r="J719" s="142">
        <v>-0.39134326406880399</v>
      </c>
      <c r="K719" s="142">
        <v>8.20139600731285E-2</v>
      </c>
      <c r="L719" s="142">
        <v>0.1310105584808999</v>
      </c>
      <c r="M719" s="141">
        <f t="array" ref="M719:Q719">MMULT(H719:L719,TRANSPOSE(chol))</f>
        <v>1.3592485365742054E-3</v>
      </c>
      <c r="N719" s="141">
        <v>6.8412772454491556E-3</v>
      </c>
      <c r="O719" s="141">
        <v>-1.8407923260406844E-3</v>
      </c>
      <c r="P719" s="141">
        <v>2.0571129101225969E-3</v>
      </c>
      <c r="Q719" s="141">
        <v>2.896418397313858E-3</v>
      </c>
      <c r="R719" s="6">
        <f t="shared" si="46"/>
        <v>-39505.497026189536</v>
      </c>
      <c r="S719" s="6">
        <f t="shared" si="47"/>
        <v>-6635.7377775245859</v>
      </c>
      <c r="T719" s="6">
        <f t="shared" si="48"/>
        <v>6635.7377775245859</v>
      </c>
      <c r="V719" s="23">
        <f t="array" aca="1" ref="V719:Z719" ca="1">MMULT(H719:L719,TRANSPOSE(racar))</f>
        <v>2.4211734295390571E-3</v>
      </c>
      <c r="W719" s="23">
        <f ca="1"/>
        <v>6.8774140118275269E-3</v>
      </c>
      <c r="X719" s="23">
        <f ca="1"/>
        <v>-1.9929150492317858E-3</v>
      </c>
      <c r="Y719" s="23">
        <f ca="1"/>
        <v>1.3777540524288819E-3</v>
      </c>
      <c r="Z719" s="23">
        <f ca="1"/>
        <v>2.1480040986724897E-3</v>
      </c>
      <c r="AA719" s="6">
        <f t="array" aca="1" ref="AA719" ca="1">SUMPRODUCT($V$9:$Z$9,V719:Z719)</f>
        <v>-34144.112417386852</v>
      </c>
      <c r="AB719" s="6">
        <f t="shared" ca="1" si="49"/>
        <v>-5597.0731657181741</v>
      </c>
    </row>
    <row r="720" spans="1:28" ht="13.8">
      <c r="A720" s="4">
        <v>710</v>
      </c>
      <c r="B720" s="120">
        <v>0.92455418381344301</v>
      </c>
      <c r="C720" s="120">
        <v>0.10432000000000001</v>
      </c>
      <c r="D720" s="120">
        <v>0.49062890462307368</v>
      </c>
      <c r="E720" s="120">
        <v>0.62359128474830949</v>
      </c>
      <c r="F720" s="120">
        <v>0.62903959945380061</v>
      </c>
      <c r="H720" s="142">
        <v>1.4363891725979943</v>
      </c>
      <c r="I720" s="142">
        <v>-1.2573138797092196</v>
      </c>
      <c r="J720" s="142">
        <v>-2.3492013231777319E-2</v>
      </c>
      <c r="K720" s="142">
        <v>0.31492653953308108</v>
      </c>
      <c r="L720" s="142">
        <v>0.32931077441284479</v>
      </c>
      <c r="M720" s="141">
        <f t="array" ref="M720:Q720">MMULT(H720:L720,TRANSPOSE(chol))</f>
        <v>8.4634739944362894E-3</v>
      </c>
      <c r="N720" s="141">
        <v>-3.8259994339759373E-3</v>
      </c>
      <c r="O720" s="141">
        <v>1.3589015977915867E-3</v>
      </c>
      <c r="P720" s="141">
        <v>7.0266640089178798E-4</v>
      </c>
      <c r="Q720" s="141">
        <v>4.6347963854827968E-3</v>
      </c>
      <c r="R720" s="6">
        <f t="shared" si="46"/>
        <v>39012.046940625296</v>
      </c>
      <c r="S720" s="6">
        <f t="shared" si="47"/>
        <v>-22458.370509778015</v>
      </c>
      <c r="T720" s="6">
        <f t="shared" si="48"/>
        <v>22458.370509778015</v>
      </c>
      <c r="V720" s="23">
        <f t="array" aca="1" ref="V720:Z720" ca="1">MMULT(H720:L720,TRANSPOSE(racar))</f>
        <v>7.2250506574894988E-3</v>
      </c>
      <c r="W720" s="23">
        <f ca="1"/>
        <v>-5.3532694158937031E-3</v>
      </c>
      <c r="X720" s="23">
        <f ca="1"/>
        <v>6.2228028099403784E-4</v>
      </c>
      <c r="Y720" s="23">
        <f ca="1"/>
        <v>1.1898792205062799E-3</v>
      </c>
      <c r="Z720" s="23">
        <f ca="1"/>
        <v>2.9479998121981969E-3</v>
      </c>
      <c r="AA720" s="6">
        <f t="array" aca="1" ref="AA720" ca="1">SUMPRODUCT($V$9:$Z$9,V720:Z720)</f>
        <v>50887.376066152334</v>
      </c>
      <c r="AB720" s="6">
        <f t="shared" ca="1" si="49"/>
        <v>-10887.329028613818</v>
      </c>
    </row>
    <row r="721" spans="1:28" ht="13.8">
      <c r="A721" s="4">
        <v>711</v>
      </c>
      <c r="B721" s="120">
        <v>7.2702331961591218E-2</v>
      </c>
      <c r="C721" s="120">
        <v>0.30432000000000003</v>
      </c>
      <c r="D721" s="120">
        <v>0.63348604748021653</v>
      </c>
      <c r="E721" s="120">
        <v>0.71450037565740043</v>
      </c>
      <c r="F721" s="120">
        <v>0.70596267637687748</v>
      </c>
      <c r="H721" s="142">
        <v>-1.4559564321171408</v>
      </c>
      <c r="I721" s="142">
        <v>-0.51201573097921149</v>
      </c>
      <c r="J721" s="142">
        <v>0.34110052629056259</v>
      </c>
      <c r="K721" s="142">
        <v>0.56658046731941736</v>
      </c>
      <c r="L721" s="142">
        <v>0.54162822006264988</v>
      </c>
      <c r="M721" s="141">
        <f t="array" ref="M721:Q721">MMULT(H721:L721,TRANSPOSE(chol))</f>
        <v>-8.5787679518414053E-3</v>
      </c>
      <c r="N721" s="141">
        <v>-6.3528827171776218E-3</v>
      </c>
      <c r="O721" s="141">
        <v>7.1068733848142929E-5</v>
      </c>
      <c r="P721" s="141">
        <v>1.1145356708816454E-3</v>
      </c>
      <c r="Q721" s="141">
        <v>-7.7795396885233783E-4</v>
      </c>
      <c r="R721" s="6">
        <f t="shared" si="46"/>
        <v>2455.1672999567591</v>
      </c>
      <c r="S721" s="6">
        <f t="shared" si="47"/>
        <v>9405.8178153398512</v>
      </c>
      <c r="T721" s="6">
        <f t="shared" si="48"/>
        <v>-9405.8178153398512</v>
      </c>
      <c r="V721" s="23">
        <f t="array" aca="1" ref="V721:Z721" ca="1">MMULT(H721:L721,TRANSPOSE(racar))</f>
        <v>-7.7204495098468478E-3</v>
      </c>
      <c r="W721" s="23">
        <f ca="1"/>
        <v>-3.4239571015801449E-3</v>
      </c>
      <c r="X721" s="23">
        <f ca="1"/>
        <v>1.8328475762554187E-3</v>
      </c>
      <c r="Y721" s="23">
        <f ca="1"/>
        <v>2.9450362886194728E-3</v>
      </c>
      <c r="Z721" s="23">
        <f ca="1"/>
        <v>1.8368971156505344E-3</v>
      </c>
      <c r="AA721" s="6">
        <f t="array" aca="1" ref="AA721" ca="1">SUMPRODUCT($V$9:$Z$9,V721:Z721)</f>
        <v>-10360.953542604548</v>
      </c>
      <c r="AB721" s="6">
        <f t="shared" ca="1" si="49"/>
        <v>3293.348863358744</v>
      </c>
    </row>
    <row r="722" spans="1:28" ht="13.8">
      <c r="A722" s="4">
        <v>712</v>
      </c>
      <c r="B722" s="120">
        <v>0.40603566529492457</v>
      </c>
      <c r="C722" s="120">
        <v>0.50431999999999999</v>
      </c>
      <c r="D722" s="120">
        <v>0.77634319033735932</v>
      </c>
      <c r="E722" s="120">
        <v>0.80540946656649137</v>
      </c>
      <c r="F722" s="120">
        <v>0.78288575329995447</v>
      </c>
      <c r="H722" s="142">
        <v>-0.23775473196841648</v>
      </c>
      <c r="I722" s="142">
        <v>1.0828845781466515E-2</v>
      </c>
      <c r="J722" s="142">
        <v>0.75990124174461671</v>
      </c>
      <c r="K722" s="142">
        <v>0.86110345430218926</v>
      </c>
      <c r="L722" s="142">
        <v>0.78197631464179174</v>
      </c>
      <c r="M722" s="141">
        <f t="array" ref="M722:Q722">MMULT(H722:L722,TRANSPOSE(chol))</f>
        <v>-1.4008954045715515E-3</v>
      </c>
      <c r="N722" s="141">
        <v>-4.965572135860049E-4</v>
      </c>
      <c r="O722" s="141">
        <v>4.5623127206182255E-3</v>
      </c>
      <c r="P722" s="141">
        <v>4.5663658568128457E-3</v>
      </c>
      <c r="Q722" s="141">
        <v>5.802811048952923E-3</v>
      </c>
      <c r="R722" s="6">
        <f t="shared" si="46"/>
        <v>-4248.5794288494872</v>
      </c>
      <c r="S722" s="6">
        <f t="shared" si="47"/>
        <v>-11259.071434981426</v>
      </c>
      <c r="T722" s="6">
        <f t="shared" si="48"/>
        <v>11259.071434981426</v>
      </c>
      <c r="V722" s="23">
        <f t="array" aca="1" ref="V722:Z722" ca="1">MMULT(H722:L722,TRANSPOSE(racar))</f>
        <v>2.7124432560814192E-4</v>
      </c>
      <c r="W722" s="23">
        <f ca="1"/>
        <v>1.5795927636659168E-3</v>
      </c>
      <c r="X722" s="23">
        <f ca="1"/>
        <v>5.6333945870093377E-3</v>
      </c>
      <c r="Y722" s="23">
        <f ca="1"/>
        <v>5.5254302063458861E-3</v>
      </c>
      <c r="Z722" s="23">
        <f ca="1"/>
        <v>6.1208250642154948E-3</v>
      </c>
      <c r="AA722" s="6">
        <f t="array" aca="1" ref="AA722" ca="1">SUMPRODUCT($V$9:$Z$9,V722:Z722)</f>
        <v>-1923.0761984031924</v>
      </c>
      <c r="AB722" s="6">
        <f t="shared" ca="1" si="49"/>
        <v>-8634.6888067305044</v>
      </c>
    </row>
    <row r="723" spans="1:28" ht="13.8">
      <c r="A723" s="4">
        <v>713</v>
      </c>
      <c r="B723" s="120">
        <v>0.73936899862825789</v>
      </c>
      <c r="C723" s="120">
        <v>0.70432000000000006</v>
      </c>
      <c r="D723" s="120">
        <v>0.91920033319450223</v>
      </c>
      <c r="E723" s="120">
        <v>0.89631855747558231</v>
      </c>
      <c r="F723" s="120">
        <v>0.85980883022303145</v>
      </c>
      <c r="H723" s="142">
        <v>0.64140127818843773</v>
      </c>
      <c r="I723" s="142">
        <v>0.53686625769968066</v>
      </c>
      <c r="J723" s="142">
        <v>1.3997128187067371</v>
      </c>
      <c r="K723" s="142">
        <v>1.2608500288477409</v>
      </c>
      <c r="L723" s="142">
        <v>1.079460845045596</v>
      </c>
      <c r="M723" s="141">
        <f t="array" ref="M723:Q723">MMULT(H723:L723,TRANSPOSE(chol))</f>
        <v>3.7792564449142655E-3</v>
      </c>
      <c r="N723" s="141">
        <v>4.581509901161707E-3</v>
      </c>
      <c r="O723" s="141">
        <v>1.0019066542954255E-2</v>
      </c>
      <c r="P723" s="141">
        <v>8.4178080396032345E-3</v>
      </c>
      <c r="Q723" s="141">
        <v>1.2086836725462086E-2</v>
      </c>
      <c r="R723" s="6">
        <f t="shared" si="46"/>
        <v>-10385.315112377029</v>
      </c>
      <c r="S723" s="6">
        <f t="shared" si="47"/>
        <v>-28452.912189235016</v>
      </c>
      <c r="T723" s="6">
        <f t="shared" si="48"/>
        <v>28452.912189235016</v>
      </c>
      <c r="V723" s="23">
        <f t="array" aca="1" ref="V723:Z723" ca="1">MMULT(H723:L723,TRANSPOSE(racar))</f>
        <v>6.5766655462716874E-3</v>
      </c>
      <c r="W723" s="23">
        <f ca="1"/>
        <v>6.4560083058125758E-3</v>
      </c>
      <c r="X723" s="23">
        <f ca="1"/>
        <v>1.0758740126453831E-2</v>
      </c>
      <c r="Y723" s="23">
        <f ca="1"/>
        <v>8.7294015556966947E-3</v>
      </c>
      <c r="Z723" s="23">
        <f ca="1"/>
        <v>1.0591491360939788E-2</v>
      </c>
      <c r="AA723" s="6">
        <f t="array" aca="1" ref="AA723" ca="1">SUMPRODUCT($V$9:$Z$9,V723:Z723)</f>
        <v>4413.591240140071</v>
      </c>
      <c r="AB723" s="6">
        <f t="shared" ca="1" si="49"/>
        <v>-18745.412888441177</v>
      </c>
    </row>
    <row r="724" spans="1:28" ht="13.8">
      <c r="A724" s="4">
        <v>714</v>
      </c>
      <c r="B724" s="120">
        <v>0.18381344307270231</v>
      </c>
      <c r="C724" s="120">
        <v>0.90432000000000001</v>
      </c>
      <c r="D724" s="120">
        <v>8.2465639316951264E-2</v>
      </c>
      <c r="E724" s="120">
        <v>0.98722764838467325</v>
      </c>
      <c r="F724" s="120">
        <v>0.93673190714610832</v>
      </c>
      <c r="H724" s="142">
        <v>-0.90092746696479598</v>
      </c>
      <c r="I724" s="142">
        <v>1.3065664418644274</v>
      </c>
      <c r="J724" s="142">
        <v>-1.3886760550485275</v>
      </c>
      <c r="K724" s="142">
        <v>2.2330643179972518</v>
      </c>
      <c r="L724" s="142">
        <v>1.5279047620391573</v>
      </c>
      <c r="M724" s="141">
        <f t="array" ref="M724:Q724">MMULT(H724:L724,TRANSPOSE(chol))</f>
        <v>-5.3084333500917659E-3</v>
      </c>
      <c r="N724" s="141">
        <v>5.3660652934413317E-3</v>
      </c>
      <c r="O724" s="141">
        <v>-9.6891014428163863E-3</v>
      </c>
      <c r="P724" s="141">
        <v>1.1626216769882691E-2</v>
      </c>
      <c r="Q724" s="141">
        <v>1.0643505761547441E-2</v>
      </c>
      <c r="R724" s="6">
        <f t="shared" si="46"/>
        <v>-80530.937928148473</v>
      </c>
      <c r="S724" s="6">
        <f t="shared" si="47"/>
        <v>-5786.2889157604513</v>
      </c>
      <c r="T724" s="6">
        <f t="shared" si="48"/>
        <v>5786.2889157604513</v>
      </c>
      <c r="V724" s="23">
        <f t="array" aca="1" ref="V724:Z724" ca="1">MMULT(H724:L724,TRANSPOSE(racar))</f>
        <v>-2.0572853266089823E-3</v>
      </c>
      <c r="W724" s="23">
        <f ca="1"/>
        <v>9.9251922104612259E-3</v>
      </c>
      <c r="X724" s="23">
        <f ca="1"/>
        <v>-7.3313706044647545E-3</v>
      </c>
      <c r="Y724" s="23">
        <f ca="1"/>
        <v>1.3535271900386709E-2</v>
      </c>
      <c r="Z724" s="23">
        <f ca="1"/>
        <v>1.1517523526521354E-2</v>
      </c>
      <c r="AA724" s="6">
        <f t="array" aca="1" ref="AA724" ca="1">SUMPRODUCT($V$9:$Z$9,V724:Z724)</f>
        <v>-79214.342133275612</v>
      </c>
      <c r="AB724" s="6">
        <f t="shared" ca="1" si="49"/>
        <v>-1897.2193421601405</v>
      </c>
    </row>
    <row r="725" spans="1:28" ht="13.8">
      <c r="A725" s="4">
        <v>715</v>
      </c>
      <c r="B725" s="120">
        <v>0.51714677640603568</v>
      </c>
      <c r="C725" s="120">
        <v>0.14431999999999998</v>
      </c>
      <c r="D725" s="120">
        <v>0.2253227821740941</v>
      </c>
      <c r="E725" s="120">
        <v>8.6401202103681449E-2</v>
      </c>
      <c r="F725" s="120">
        <v>1.9572143832498862E-2</v>
      </c>
      <c r="H725" s="142">
        <v>4.2993836355569151E-2</v>
      </c>
      <c r="I725" s="142">
        <v>-1.0611098103277172</v>
      </c>
      <c r="J725" s="142">
        <v>-0.75433920898872153</v>
      </c>
      <c r="K725" s="142">
        <v>-1.3632542212414904</v>
      </c>
      <c r="L725" s="142">
        <v>-2.0626668908986634</v>
      </c>
      <c r="M725" s="141">
        <f t="array" ref="M725:Q725">MMULT(H725:L725,TRANSPOSE(chol))</f>
        <v>2.5332773516961634E-4</v>
      </c>
      <c r="N725" s="141">
        <v>-5.9759439223665391E-3</v>
      </c>
      <c r="O725" s="141">
        <v>-5.1330546400067106E-3</v>
      </c>
      <c r="P725" s="141">
        <v>-8.8363534131671046E-3</v>
      </c>
      <c r="Q725" s="141">
        <v>-1.5841949167342398E-2</v>
      </c>
      <c r="R725" s="6">
        <f t="shared" si="46"/>
        <v>66527.504398991907</v>
      </c>
      <c r="S725" s="6">
        <f t="shared" si="47"/>
        <v>47338.093330271622</v>
      </c>
      <c r="T725" s="6">
        <f t="shared" si="48"/>
        <v>-47338.093330271622</v>
      </c>
      <c r="V725" s="23">
        <f t="array" aca="1" ref="V725:Z725" ca="1">MMULT(H725:L725,TRANSPOSE(racar))</f>
        <v>-4.2293073483048171E-3</v>
      </c>
      <c r="W725" s="23">
        <f ca="1"/>
        <v>-9.8158369022647938E-3</v>
      </c>
      <c r="X725" s="23">
        <f ca="1"/>
        <v>-7.0200844663027779E-3</v>
      </c>
      <c r="Y725" s="23">
        <f ca="1"/>
        <v>-1.0456978011116908E-2</v>
      </c>
      <c r="Z725" s="23">
        <f ca="1"/>
        <v>-1.6153778372477782E-2</v>
      </c>
      <c r="AA725" s="6">
        <f t="array" aca="1" ref="AA725" ca="1">SUMPRODUCT($V$9:$Z$9,V725:Z725)</f>
        <v>55246.734307804116</v>
      </c>
      <c r="AB725" s="6">
        <f t="shared" ca="1" si="49"/>
        <v>41654.117911369285</v>
      </c>
    </row>
    <row r="726" spans="1:28" ht="13.8">
      <c r="A726" s="4">
        <v>716</v>
      </c>
      <c r="B726" s="120">
        <v>0.85048010973936883</v>
      </c>
      <c r="C726" s="120">
        <v>0.34432000000000001</v>
      </c>
      <c r="D726" s="120">
        <v>0.36817992503123692</v>
      </c>
      <c r="E726" s="120">
        <v>0.17731029301277235</v>
      </c>
      <c r="F726" s="120">
        <v>9.6495220755575803E-2</v>
      </c>
      <c r="H726" s="142">
        <v>1.0384947450174351</v>
      </c>
      <c r="I726" s="142">
        <v>-0.40070137274613571</v>
      </c>
      <c r="J726" s="142">
        <v>-0.33667773407416263</v>
      </c>
      <c r="K726" s="142">
        <v>-0.92566406941233526</v>
      </c>
      <c r="L726" s="142">
        <v>-1.3017833955979703</v>
      </c>
      <c r="M726" s="141">
        <f t="array" ref="M726:Q726">MMULT(H726:L726,TRANSPOSE(chol))</f>
        <v>6.119005514304084E-3</v>
      </c>
      <c r="N726" s="141">
        <v>1.4500025911210477E-4</v>
      </c>
      <c r="O726" s="141">
        <v>-9.02066564103603E-4</v>
      </c>
      <c r="P726" s="141">
        <v>-4.6305311299874065E-3</v>
      </c>
      <c r="Q726" s="141">
        <v>-6.6240729445912047E-3</v>
      </c>
      <c r="R726" s="6">
        <f t="shared" si="46"/>
        <v>40682.483512792307</v>
      </c>
      <c r="S726" s="6">
        <f t="shared" si="47"/>
        <v>15514.531318252761</v>
      </c>
      <c r="T726" s="6">
        <f t="shared" si="48"/>
        <v>-15514.531318252761</v>
      </c>
      <c r="V726" s="23">
        <f t="array" aca="1" ref="V726:Z726" ca="1">MMULT(H726:L726,TRANSPOSE(racar))</f>
        <v>3.3609458089655028E-3</v>
      </c>
      <c r="W726" s="23">
        <f ca="1"/>
        <v>-3.5506726103680742E-3</v>
      </c>
      <c r="X726" s="23">
        <f ca="1"/>
        <v>-2.9174147541078197E-3</v>
      </c>
      <c r="Y726" s="23">
        <f ca="1"/>
        <v>-6.4762853422765448E-3</v>
      </c>
      <c r="Z726" s="23">
        <f ca="1"/>
        <v>-8.5672020975528385E-3</v>
      </c>
      <c r="AA726" s="6">
        <f t="array" aca="1" ref="AA726" ca="1">SUMPRODUCT($V$9:$Z$9,V726:Z726)</f>
        <v>44278.203964461056</v>
      </c>
      <c r="AB726" s="6">
        <f t="shared" ca="1" si="49"/>
        <v>17836.642721011809</v>
      </c>
    </row>
    <row r="727" spans="1:28" ht="13.8">
      <c r="A727" s="4">
        <v>717</v>
      </c>
      <c r="B727" s="120">
        <v>0.29492455418381347</v>
      </c>
      <c r="C727" s="120">
        <v>0.54432000000000003</v>
      </c>
      <c r="D727" s="120">
        <v>0.51103706788837988</v>
      </c>
      <c r="E727" s="120">
        <v>0.26821938392186329</v>
      </c>
      <c r="F727" s="120">
        <v>0.17341829767865272</v>
      </c>
      <c r="H727" s="142">
        <v>-0.5390547047781461</v>
      </c>
      <c r="I727" s="142">
        <v>0.11132327416291775</v>
      </c>
      <c r="J727" s="142">
        <v>2.7669356611608218E-2</v>
      </c>
      <c r="K727" s="142">
        <v>-0.6182071949923883</v>
      </c>
      <c r="L727" s="142">
        <v>-0.94074296502065191</v>
      </c>
      <c r="M727" s="141">
        <f t="array" ref="M727:Q727">MMULT(H727:L727,TRANSPOSE(chol))</f>
        <v>-3.1762112681597236E-3</v>
      </c>
      <c r="N727" s="141">
        <v>-6.2889289109108984E-4</v>
      </c>
      <c r="O727" s="141">
        <v>-5.0761965072744443E-4</v>
      </c>
      <c r="P727" s="141">
        <v>-3.2983372417768786E-3</v>
      </c>
      <c r="Q727" s="141">
        <v>-7.6302884543781504E-3</v>
      </c>
      <c r="R727" s="6">
        <f t="shared" si="46"/>
        <v>14589.007989073776</v>
      </c>
      <c r="S727" s="6">
        <f t="shared" si="47"/>
        <v>27180.025429301648</v>
      </c>
      <c r="T727" s="6">
        <f t="shared" si="48"/>
        <v>-27180.025429301648</v>
      </c>
      <c r="V727" s="23">
        <f t="array" aca="1" ref="V727:Z727" ca="1">MMULT(H727:L727,TRANSPOSE(racar))</f>
        <v>-4.2375257684829724E-3</v>
      </c>
      <c r="W727" s="23">
        <f ca="1"/>
        <v>-1.4208643881467873E-3</v>
      </c>
      <c r="X727" s="23">
        <f ca="1"/>
        <v>-9.3030283641088352E-4</v>
      </c>
      <c r="Y727" s="23">
        <f ca="1"/>
        <v>-4.222906994378911E-3</v>
      </c>
      <c r="Z727" s="23">
        <f ca="1"/>
        <v>-7.2090277056259212E-3</v>
      </c>
      <c r="AA727" s="6">
        <f t="array" aca="1" ref="AA727" ca="1">SUMPRODUCT($V$9:$Z$9,V727:Z727)</f>
        <v>6165.8774963066462</v>
      </c>
      <c r="AB727" s="6">
        <f t="shared" ca="1" si="49"/>
        <v>20618.616726585908</v>
      </c>
    </row>
    <row r="728" spans="1:28" ht="13.8">
      <c r="A728" s="4">
        <v>718</v>
      </c>
      <c r="B728" s="120">
        <v>0.62825788751714673</v>
      </c>
      <c r="C728" s="120">
        <v>0.74432000000000009</v>
      </c>
      <c r="D728" s="120">
        <v>0.65389421074552267</v>
      </c>
      <c r="E728" s="120">
        <v>0.35912847483095417</v>
      </c>
      <c r="F728" s="120">
        <v>0.25034137460172967</v>
      </c>
      <c r="H728" s="142">
        <v>0.32724283522753084</v>
      </c>
      <c r="I728" s="142">
        <v>0.65672151149993185</v>
      </c>
      <c r="J728" s="142">
        <v>0.39585557103321783</v>
      </c>
      <c r="K728" s="142">
        <v>-0.36078931676509574</v>
      </c>
      <c r="L728" s="142">
        <v>-0.67341587918035217</v>
      </c>
      <c r="M728" s="141">
        <f t="array" ref="M728:Q728">MMULT(H728:L728,TRANSPOSE(chol))</f>
        <v>1.9281760672175054E-3</v>
      </c>
      <c r="N728" s="141">
        <v>4.5298439405738796E-3</v>
      </c>
      <c r="O728" s="141">
        <v>3.1949681170947361E-3</v>
      </c>
      <c r="P728" s="141">
        <v>-2.9472441283404419E-4</v>
      </c>
      <c r="Q728" s="141">
        <v>-2.0139119140710976E-3</v>
      </c>
      <c r="R728" s="6">
        <f t="shared" si="46"/>
        <v>3319.2682119354577</v>
      </c>
      <c r="S728" s="6">
        <f t="shared" si="47"/>
        <v>9807.0780612177914</v>
      </c>
      <c r="T728" s="6">
        <f t="shared" si="48"/>
        <v>-9807.0780612177914</v>
      </c>
      <c r="V728" s="23">
        <f t="array" aca="1" ref="V728:Z728" ca="1">MMULT(H728:L728,TRANSPOSE(racar))</f>
        <v>1.8012446903823889E-3</v>
      </c>
      <c r="W728" s="23">
        <f ca="1"/>
        <v>3.3315275395857697E-3</v>
      </c>
      <c r="X728" s="23">
        <f ca="1"/>
        <v>2.3581118833784706E-3</v>
      </c>
      <c r="Y728" s="23">
        <f ca="1"/>
        <v>-1.8634065676174454E-3</v>
      </c>
      <c r="Z728" s="23">
        <f ca="1"/>
        <v>-3.2666200473105205E-3</v>
      </c>
      <c r="AA728" s="6">
        <f t="array" aca="1" ref="AA728" ca="1">SUMPRODUCT($V$9:$Z$9,V728:Z728)</f>
        <v>6577.5845549811893</v>
      </c>
      <c r="AB728" s="6">
        <f t="shared" ca="1" si="49"/>
        <v>9572.073845337316</v>
      </c>
    </row>
    <row r="729" spans="1:28" ht="13.8">
      <c r="A729" s="4">
        <v>719</v>
      </c>
      <c r="B729" s="120">
        <v>0.96159122085047999</v>
      </c>
      <c r="C729" s="120">
        <v>0.94432000000000005</v>
      </c>
      <c r="D729" s="120">
        <v>0.79675135360266547</v>
      </c>
      <c r="E729" s="120">
        <v>0.45003756574004511</v>
      </c>
      <c r="F729" s="120">
        <v>0.32726445152480654</v>
      </c>
      <c r="H729" s="142">
        <v>1.7694574935967811</v>
      </c>
      <c r="I729" s="142">
        <v>1.5921099579916445</v>
      </c>
      <c r="J729" s="142">
        <v>0.830073386867765</v>
      </c>
      <c r="K729" s="142">
        <v>-0.12556643767600281</v>
      </c>
      <c r="L729" s="142">
        <v>-0.44747947657112058</v>
      </c>
      <c r="M729" s="141">
        <f t="array" ref="M729:Q729">MMULT(H729:L729,TRANSPOSE(chol))</f>
        <v>1.0425974914744137E-2</v>
      </c>
      <c r="N729" s="141">
        <v>1.3275088298549766E-2</v>
      </c>
      <c r="O729" s="141">
        <v>8.2208975028370511E-3</v>
      </c>
      <c r="P729" s="141">
        <v>3.6811541328592686E-3</v>
      </c>
      <c r="Q729" s="141">
        <v>5.6806400832304918E-3</v>
      </c>
      <c r="R729" s="6">
        <f t="shared" si="46"/>
        <v>-14477.079997711702</v>
      </c>
      <c r="S729" s="6">
        <f t="shared" si="47"/>
        <v>-14630.479279358395</v>
      </c>
      <c r="T729" s="6">
        <f t="shared" si="48"/>
        <v>14630.479279358395</v>
      </c>
      <c r="V729" s="23">
        <f t="array" aca="1" ref="V729:Z729" ca="1">MMULT(H729:L729,TRANSPOSE(racar))</f>
        <v>1.1463706553946164E-2</v>
      </c>
      <c r="W729" s="23">
        <f ca="1"/>
        <v>1.0960828994291426E-2</v>
      </c>
      <c r="X729" s="23">
        <f ca="1"/>
        <v>6.4653472699204417E-3</v>
      </c>
      <c r="Y729" s="23">
        <f ca="1"/>
        <v>7.8623329321751473E-4</v>
      </c>
      <c r="Z729" s="23">
        <f ca="1"/>
        <v>1.60493754014611E-3</v>
      </c>
      <c r="AA729" s="6">
        <f t="array" aca="1" ref="AA729" ca="1">SUMPRODUCT($V$9:$Z$9,V729:Z729)</f>
        <v>7155.5668170991994</v>
      </c>
      <c r="AB729" s="6">
        <f t="shared" ca="1" si="49"/>
        <v>-5294.1233203384927</v>
      </c>
    </row>
    <row r="730" spans="1:28" ht="13.8">
      <c r="A730" s="4">
        <v>720</v>
      </c>
      <c r="B730" s="120">
        <v>0.10973936899862825</v>
      </c>
      <c r="C730" s="120">
        <v>0.18431999999999998</v>
      </c>
      <c r="D730" s="120">
        <v>0.93960849645980837</v>
      </c>
      <c r="E730" s="120">
        <v>0.54094665664913599</v>
      </c>
      <c r="F730" s="120">
        <v>0.40418752844788347</v>
      </c>
      <c r="H730" s="142">
        <v>-1.2279153729083041</v>
      </c>
      <c r="I730" s="142">
        <v>-0.89902376945953355</v>
      </c>
      <c r="J730" s="142">
        <v>1.5514954074547196</v>
      </c>
      <c r="K730" s="142">
        <v>0.10281892271947941</v>
      </c>
      <c r="L730" s="142">
        <v>-0.24252284562435591</v>
      </c>
      <c r="M730" s="141">
        <f t="array" ref="M730:Q730">MMULT(H730:L730,TRANSPOSE(chol))</f>
        <v>-7.235107326227755E-3</v>
      </c>
      <c r="N730" s="141">
        <v>-8.0335164026251217E-3</v>
      </c>
      <c r="O730" s="141">
        <v>8.0175103952956281E-3</v>
      </c>
      <c r="P730" s="141">
        <v>-9.0488009020883167E-4</v>
      </c>
      <c r="Q730" s="141">
        <v>-4.789447628956946E-3</v>
      </c>
      <c r="R730" s="6">
        <f t="shared" si="46"/>
        <v>49139.618973252953</v>
      </c>
      <c r="S730" s="6">
        <f t="shared" si="47"/>
        <v>22390.239158846874</v>
      </c>
      <c r="T730" s="6">
        <f t="shared" si="48"/>
        <v>-22390.239158846874</v>
      </c>
      <c r="V730" s="23">
        <f t="array" aca="1" ref="V730:Z730" ca="1">MMULT(H730:L730,TRANSPOSE(racar))</f>
        <v>-7.2865995697261685E-3</v>
      </c>
      <c r="W730" s="23">
        <f ca="1"/>
        <v>-6.3762429440608901E-3</v>
      </c>
      <c r="X730" s="23">
        <f ca="1"/>
        <v>9.0250360816522546E-3</v>
      </c>
      <c r="Y730" s="23">
        <f ca="1"/>
        <v>-1.5477320443568819E-4</v>
      </c>
      <c r="Z730" s="23">
        <f ca="1"/>
        <v>-2.9636810418618496E-3</v>
      </c>
      <c r="AA730" s="6">
        <f t="array" aca="1" ref="AA730" ca="1">SUMPRODUCT($V$9:$Z$9,V730:Z730)</f>
        <v>36226.120590229541</v>
      </c>
      <c r="AB730" s="6">
        <f t="shared" ca="1" si="49"/>
        <v>15707.758053766674</v>
      </c>
    </row>
    <row r="731" spans="1:28" ht="13.8">
      <c r="A731" s="4">
        <v>721</v>
      </c>
      <c r="B731" s="120">
        <v>0.44307270233196161</v>
      </c>
      <c r="C731" s="120">
        <v>0.38431999999999999</v>
      </c>
      <c r="D731" s="120">
        <v>0.10287380258225738</v>
      </c>
      <c r="E731" s="120">
        <v>0.63185574755822682</v>
      </c>
      <c r="F731" s="120">
        <v>0.4811106053709604</v>
      </c>
      <c r="H731" s="142">
        <v>-0.14318331763167216</v>
      </c>
      <c r="I731" s="142">
        <v>-0.29415429979694174</v>
      </c>
      <c r="J731" s="142">
        <v>-1.2653452141749844</v>
      </c>
      <c r="K731" s="142">
        <v>0.33677236771320118</v>
      </c>
      <c r="L731" s="142">
        <v>-4.7366396389913495E-2</v>
      </c>
      <c r="M731" s="141">
        <f t="array" ref="M731:Q731">MMULT(H731:L731,TRANSPOSE(chol))</f>
        <v>-8.4366292111554767E-4</v>
      </c>
      <c r="N731" s="141">
        <v>-2.0210057023282162E-3</v>
      </c>
      <c r="O731" s="141">
        <v>-8.4096513042656914E-3</v>
      </c>
      <c r="P731" s="141">
        <v>3.6526179503669075E-4</v>
      </c>
      <c r="Q731" s="141">
        <v>-1.5606018815878938E-3</v>
      </c>
      <c r="R731" s="6">
        <f t="shared" si="46"/>
        <v>-3426.4200506482703</v>
      </c>
      <c r="S731" s="6">
        <f t="shared" si="47"/>
        <v>10314.37551577609</v>
      </c>
      <c r="T731" s="6">
        <f t="shared" si="48"/>
        <v>-10314.37551577609</v>
      </c>
      <c r="V731" s="23">
        <f t="array" aca="1" ref="V731:Z731" ca="1">MMULT(H731:L731,TRANSPOSE(racar))</f>
        <v>-1.8120767810749436E-3</v>
      </c>
      <c r="W731" s="23">
        <f ca="1"/>
        <v>-2.020313821418171E-3</v>
      </c>
      <c r="X731" s="23">
        <f ca="1"/>
        <v>-8.2833812247467119E-3</v>
      </c>
      <c r="Y731" s="23">
        <f ca="1"/>
        <v>9.2812868762605567E-4</v>
      </c>
      <c r="Z731" s="23">
        <f ca="1"/>
        <v>-1.2460672322006706E-3</v>
      </c>
      <c r="AA731" s="6">
        <f t="array" aca="1" ref="AA731" ca="1">SUMPRODUCT($V$9:$Z$9,V731:Z731)</f>
        <v>-6737.1191643472948</v>
      </c>
      <c r="AB731" s="6">
        <f t="shared" ca="1" si="49"/>
        <v>11146.206637324987</v>
      </c>
    </row>
    <row r="732" spans="1:28" ht="13.8">
      <c r="A732" s="4">
        <v>722</v>
      </c>
      <c r="B732" s="120">
        <v>0.77640603566529487</v>
      </c>
      <c r="C732" s="120">
        <v>0.58432000000000006</v>
      </c>
      <c r="D732" s="120">
        <v>0.24573094543940024</v>
      </c>
      <c r="E732" s="120">
        <v>0.72276483846731787</v>
      </c>
      <c r="F732" s="120">
        <v>0.55803368229403738</v>
      </c>
      <c r="H732" s="142">
        <v>0.76011151753950179</v>
      </c>
      <c r="I732" s="142">
        <v>0.21295764404191</v>
      </c>
      <c r="J732" s="142">
        <v>-0.6879855343427137</v>
      </c>
      <c r="K732" s="142">
        <v>0.59107477120592333</v>
      </c>
      <c r="L732" s="142">
        <v>0.14598575297121275</v>
      </c>
      <c r="M732" s="141">
        <f t="array" ref="M732:Q732">MMULT(H732:L732,TRANSPOSE(chol))</f>
        <v>4.4787194057801134E-3</v>
      </c>
      <c r="N732" s="141">
        <v>3.0053867017112296E-3</v>
      </c>
      <c r="O732" s="141">
        <v>-3.3276243276775001E-3</v>
      </c>
      <c r="P732" s="141">
        <v>3.4455223047955476E-3</v>
      </c>
      <c r="Q732" s="141">
        <v>3.8765682251816185E-3</v>
      </c>
      <c r="R732" s="6">
        <f t="shared" si="46"/>
        <v>-8381.4095081271116</v>
      </c>
      <c r="S732" s="6">
        <f t="shared" si="47"/>
        <v>-5715.4526192587055</v>
      </c>
      <c r="T732" s="6">
        <f t="shared" si="48"/>
        <v>5715.4526192587055</v>
      </c>
      <c r="V732" s="23">
        <f t="array" aca="1" ref="V732:Z732" ca="1">MMULT(H732:L732,TRANSPOSE(racar))</f>
        <v>4.4124234421324213E-3</v>
      </c>
      <c r="W732" s="23">
        <f ca="1"/>
        <v>2.5192266194219563E-3</v>
      </c>
      <c r="X732" s="23">
        <f ca="1"/>
        <v>-3.6769203845960262E-3</v>
      </c>
      <c r="Y732" s="23">
        <f ca="1"/>
        <v>3.2379902481106324E-3</v>
      </c>
      <c r="Z732" s="23">
        <f ca="1"/>
        <v>2.3709285500620519E-3</v>
      </c>
      <c r="AA732" s="6">
        <f t="array" aca="1" ref="AA732" ca="1">SUMPRODUCT($V$9:$Z$9,V732:Z732)</f>
        <v>335.10549828671901</v>
      </c>
      <c r="AB732" s="6">
        <f t="shared" ca="1" si="49"/>
        <v>1675.0883675892746</v>
      </c>
    </row>
    <row r="733" spans="1:28" ht="13.8">
      <c r="A733" s="4">
        <v>723</v>
      </c>
      <c r="B733" s="120">
        <v>0.22085048010973934</v>
      </c>
      <c r="C733" s="120">
        <v>0.78432000000000013</v>
      </c>
      <c r="D733" s="120">
        <v>0.38858808829654307</v>
      </c>
      <c r="E733" s="120">
        <v>0.8136739293764087</v>
      </c>
      <c r="F733" s="120">
        <v>0.63495675921711425</v>
      </c>
      <c r="H733" s="142">
        <v>-0.76932405547679172</v>
      </c>
      <c r="I733" s="142">
        <v>0.78686653402275952</v>
      </c>
      <c r="J733" s="142">
        <v>-0.28300086151864889</v>
      </c>
      <c r="K733" s="142">
        <v>0.89151650457078135</v>
      </c>
      <c r="L733" s="142">
        <v>0.34501049392026822</v>
      </c>
      <c r="M733" s="141">
        <f t="array" ref="M733:Q733">MMULT(H733:L733,TRANSPOSE(chol))</f>
        <v>-4.5330014045186495E-3</v>
      </c>
      <c r="N733" s="141">
        <v>2.6989405247713899E-3</v>
      </c>
      <c r="O733" s="141">
        <v>-2.5875671990552144E-3</v>
      </c>
      <c r="P733" s="141">
        <v>4.8993318438958237E-3</v>
      </c>
      <c r="Q733" s="141">
        <v>2.2525803796644684E-3</v>
      </c>
      <c r="R733" s="6">
        <f t="shared" si="46"/>
        <v>-30740.752026669586</v>
      </c>
      <c r="S733" s="6">
        <f t="shared" si="47"/>
        <v>9927.9744958771626</v>
      </c>
      <c r="T733" s="6">
        <f t="shared" si="48"/>
        <v>-9927.9744958771626</v>
      </c>
      <c r="V733" s="23">
        <f t="array" aca="1" ref="V733:Z733" ca="1">MMULT(H733:L733,TRANSPOSE(racar))</f>
        <v>-3.0413649989822151E-3</v>
      </c>
      <c r="W733" s="23">
        <f ca="1"/>
        <v>4.8983611982615586E-3</v>
      </c>
      <c r="X733" s="23">
        <f ca="1"/>
        <v>-1.4913158410912424E-3</v>
      </c>
      <c r="Y733" s="23">
        <f ca="1"/>
        <v>5.3440615273562158E-3</v>
      </c>
      <c r="Z733" s="23">
        <f ca="1"/>
        <v>2.855687362694218E-3</v>
      </c>
      <c r="AA733" s="6">
        <f t="array" aca="1" ref="AA733" ca="1">SUMPRODUCT($V$9:$Z$9,V733:Z733)</f>
        <v>-33739.20964283908</v>
      </c>
      <c r="AB733" s="6">
        <f t="shared" ca="1" si="49"/>
        <v>8621.1863989295052</v>
      </c>
    </row>
    <row r="734" spans="1:28" ht="13.8">
      <c r="A734" s="4">
        <v>724</v>
      </c>
      <c r="B734" s="120">
        <v>0.55418381344307266</v>
      </c>
      <c r="C734" s="120">
        <v>0.98432000000000008</v>
      </c>
      <c r="D734" s="120">
        <v>0.53144523115368592</v>
      </c>
      <c r="E734" s="120">
        <v>0.90458302028549975</v>
      </c>
      <c r="F734" s="120">
        <v>0.71187983614019112</v>
      </c>
      <c r="H734" s="142">
        <v>0.13623896448584424</v>
      </c>
      <c r="I734" s="142">
        <v>2.1524745199607103</v>
      </c>
      <c r="J734" s="142">
        <v>7.8903300898335124E-2</v>
      </c>
      <c r="K734" s="142">
        <v>1.308116023361986</v>
      </c>
      <c r="L734" s="142">
        <v>0.55888482332603018</v>
      </c>
      <c r="M734" s="141">
        <f t="array" ref="M734:Q734">MMULT(H734:L734,TRANSPOSE(chol))</f>
        <v>8.0274549192635859E-4</v>
      </c>
      <c r="N734" s="141">
        <v>1.2647249518897971E-2</v>
      </c>
      <c r="O734" s="141">
        <v>1.397205381570048E-3</v>
      </c>
      <c r="P734" s="141">
        <v>9.9913136348172473E-3</v>
      </c>
      <c r="Q734" s="141">
        <v>9.2483166157443127E-3</v>
      </c>
      <c r="R734" s="6">
        <f t="shared" si="46"/>
        <v>-62656.783678534441</v>
      </c>
      <c r="S734" s="6">
        <f t="shared" si="47"/>
        <v>-5534.9352904083426</v>
      </c>
      <c r="T734" s="6">
        <f t="shared" si="48"/>
        <v>5534.9352904083426</v>
      </c>
      <c r="V734" s="23">
        <f t="array" aca="1" ref="V734:Z734" ca="1">MMULT(H734:L734,TRANSPOSE(racar))</f>
        <v>4.0343728326849926E-3</v>
      </c>
      <c r="W734" s="23">
        <f ca="1"/>
        <v>1.4637474230111507E-2</v>
      </c>
      <c r="X734" s="23">
        <f ca="1"/>
        <v>2.0280923181477343E-3</v>
      </c>
      <c r="Y734" s="23">
        <f ca="1"/>
        <v>9.1363249451345985E-3</v>
      </c>
      <c r="Z734" s="23">
        <f ca="1"/>
        <v>7.573674550186712E-3</v>
      </c>
      <c r="AA734" s="6">
        <f t="array" aca="1" ref="AA734" ca="1">SUMPRODUCT($V$9:$Z$9,V734:Z734)</f>
        <v>-51055.518225529682</v>
      </c>
      <c r="AB734" s="6">
        <f t="shared" ca="1" si="49"/>
        <v>-169.14597062299435</v>
      </c>
    </row>
    <row r="735" spans="1:28" ht="13.8">
      <c r="A735" s="4">
        <v>725</v>
      </c>
      <c r="B735" s="120">
        <v>0.88751714677640592</v>
      </c>
      <c r="C735" s="120">
        <v>3.2320000000000002E-2</v>
      </c>
      <c r="D735" s="120">
        <v>0.67430237401082882</v>
      </c>
      <c r="E735" s="120">
        <v>0.99549211119459058</v>
      </c>
      <c r="F735" s="120">
        <v>0.78880291306326811</v>
      </c>
      <c r="H735" s="142">
        <v>1.213429360970683</v>
      </c>
      <c r="I735" s="142">
        <v>-1.8477397543094136</v>
      </c>
      <c r="J735" s="142">
        <v>0.45182473089127173</v>
      </c>
      <c r="K735" s="142">
        <v>2.6114552892166496</v>
      </c>
      <c r="L735" s="142">
        <v>0.80227452726537696</v>
      </c>
      <c r="M735" s="141">
        <f t="array" ref="M735:Q735">MMULT(H735:L735,TRANSPOSE(chol))</f>
        <v>7.1497530311272145E-3</v>
      </c>
      <c r="N735" s="141">
        <v>-7.73117035278084E-3</v>
      </c>
      <c r="O735" s="141">
        <v>3.916666312286864E-3</v>
      </c>
      <c r="P735" s="141">
        <v>1.1322311319260783E-2</v>
      </c>
      <c r="Q735" s="141">
        <v>1.0349900788694981E-2</v>
      </c>
      <c r="R735" s="6">
        <f t="shared" si="46"/>
        <v>75822.865787380055</v>
      </c>
      <c r="S735" s="6">
        <f t="shared" si="47"/>
        <v>-5549.8086958347776</v>
      </c>
      <c r="T735" s="6">
        <f t="shared" si="48"/>
        <v>5549.8086958347776</v>
      </c>
      <c r="V735" s="23">
        <f t="array" aca="1" ref="V735:Z735" ca="1">MMULT(H735:L735,TRANSPOSE(racar))</f>
        <v>6.6456561790268799E-3</v>
      </c>
      <c r="W735" s="23">
        <f ca="1"/>
        <v>-6.5525134574093103E-3</v>
      </c>
      <c r="X735" s="23">
        <f ca="1"/>
        <v>4.5707762141259942E-3</v>
      </c>
      <c r="Y735" s="23">
        <f ca="1"/>
        <v>1.3065912174315989E-2</v>
      </c>
      <c r="Z735" s="23">
        <f ca="1"/>
        <v>7.9571645155878806E-3</v>
      </c>
      <c r="AA735" s="6">
        <f t="array" aca="1" ref="AA735" ca="1">SUMPRODUCT($V$9:$Z$9,V735:Z735)</f>
        <v>90324.764412337259</v>
      </c>
      <c r="AB735" s="6">
        <f t="shared" ca="1" si="49"/>
        <v>15676.865879945173</v>
      </c>
    </row>
    <row r="736" spans="1:28" ht="13.8">
      <c r="A736" s="4">
        <v>726</v>
      </c>
      <c r="B736" s="120">
        <v>0.3319615912208505</v>
      </c>
      <c r="C736" s="120">
        <v>0.23232</v>
      </c>
      <c r="D736" s="120">
        <v>0.81715951686797161</v>
      </c>
      <c r="E736" s="120">
        <v>4.5078888054094664E-3</v>
      </c>
      <c r="F736" s="120">
        <v>0.86572598998634509</v>
      </c>
      <c r="H736" s="142">
        <v>-0.4345030472891519</v>
      </c>
      <c r="I736" s="142">
        <v>-0.7312278366058258</v>
      </c>
      <c r="J736" s="142">
        <v>0.90459314879008945</v>
      </c>
      <c r="K736" s="142">
        <v>-2.611455289216646</v>
      </c>
      <c r="L736" s="142">
        <v>1.1064124943155564</v>
      </c>
      <c r="M736" s="141">
        <f t="array" ref="M736:Q736">MMULT(H736:L736,TRANSPOSE(chol))</f>
        <v>-2.5601733230721469E-3</v>
      </c>
      <c r="N736" s="141">
        <v>-5.2085339080113653E-3</v>
      </c>
      <c r="O736" s="141">
        <v>4.983292948653518E-3</v>
      </c>
      <c r="P736" s="141">
        <v>-1.3922538931140566E-2</v>
      </c>
      <c r="Q736" s="141">
        <v>-5.7154494474950714E-4</v>
      </c>
      <c r="R736" s="6">
        <f t="shared" si="46"/>
        <v>-33902.155673122972</v>
      </c>
      <c r="S736" s="6">
        <f t="shared" si="47"/>
        <v>-60502.474640517088</v>
      </c>
      <c r="T736" s="6">
        <f t="shared" si="48"/>
        <v>60502.474640517088</v>
      </c>
      <c r="V736" s="23">
        <f t="array" aca="1" ref="V736:Z736" ca="1">MMULT(H736:L736,TRANSPOSE(racar))</f>
        <v>-1.7339903719478459E-3</v>
      </c>
      <c r="W736" s="23">
        <f ca="1"/>
        <v>-5.5226934832565307E-3</v>
      </c>
      <c r="X736" s="23">
        <f ca="1"/>
        <v>5.2042637242860918E-3</v>
      </c>
      <c r="Y736" s="23">
        <f ca="1"/>
        <v>-1.2371368971305273E-2</v>
      </c>
      <c r="Z736" s="23">
        <f ca="1"/>
        <v>3.2118836256123341E-3</v>
      </c>
      <c r="AA736" s="6">
        <f t="array" aca="1" ref="AA736" ca="1">SUMPRODUCT($V$9:$Z$9,V736:Z736)</f>
        <v>-41853.632243168999</v>
      </c>
      <c r="AB736" s="6">
        <f t="shared" ca="1" si="49"/>
        <v>-74364.968364995497</v>
      </c>
    </row>
    <row r="737" spans="1:28" ht="13.8">
      <c r="A737" s="4">
        <v>727</v>
      </c>
      <c r="B737" s="120">
        <v>0.66529492455418382</v>
      </c>
      <c r="C737" s="120">
        <v>0.43232000000000004</v>
      </c>
      <c r="D737" s="120">
        <v>0.96001665972511452</v>
      </c>
      <c r="E737" s="120">
        <v>9.5416979714500375E-2</v>
      </c>
      <c r="F737" s="120">
        <v>0.94264906690942196</v>
      </c>
      <c r="H737" s="142">
        <v>0.42695768192052186</v>
      </c>
      <c r="I737" s="142">
        <v>-0.17047066832731941</v>
      </c>
      <c r="J737" s="142">
        <v>1.7508794310687379</v>
      </c>
      <c r="K737" s="142">
        <v>-1.308116023361986</v>
      </c>
      <c r="L737" s="142">
        <v>1.577407172256726</v>
      </c>
      <c r="M737" s="141">
        <f t="array" ref="M737:Q737">MMULT(H737:L737,TRANSPOSE(chol))</f>
        <v>2.5157146173159506E-3</v>
      </c>
      <c r="N737" s="141">
        <v>2.6799723453902456E-5</v>
      </c>
      <c r="O737" s="141">
        <v>1.1752952728223952E-2</v>
      </c>
      <c r="P737" s="141">
        <v>-5.4142154213781494E-3</v>
      </c>
      <c r="Q737" s="141">
        <v>8.5248019193019976E-3</v>
      </c>
      <c r="R737" s="6">
        <f t="shared" si="46"/>
        <v>-32454.345876290939</v>
      </c>
      <c r="S737" s="6">
        <f t="shared" si="47"/>
        <v>-71977.424545544549</v>
      </c>
      <c r="T737" s="6">
        <f t="shared" si="48"/>
        <v>71977.424545544549</v>
      </c>
      <c r="V737" s="23">
        <f t="array" aca="1" ref="V737:Z737" ca="1">MMULT(H737:L737,TRANSPOSE(racar))</f>
        <v>5.0115519838694464E-3</v>
      </c>
      <c r="W737" s="23">
        <f ca="1"/>
        <v>5.3366464472492264E-4</v>
      </c>
      <c r="X737" s="23">
        <f ca="1"/>
        <v>1.2113780724223314E-2</v>
      </c>
      <c r="Y737" s="23">
        <f ca="1"/>
        <v>-4.268252575769166E-3</v>
      </c>
      <c r="Z737" s="23">
        <f ca="1"/>
        <v>9.9656869323255289E-3</v>
      </c>
      <c r="AA737" s="6">
        <f t="array" aca="1" ref="AA737" ca="1">SUMPRODUCT($V$9:$Z$9,V737:Z737)</f>
        <v>-25456.241340575016</v>
      </c>
      <c r="AB737" s="6">
        <f t="shared" ca="1" si="49"/>
        <v>-74717.822383153733</v>
      </c>
    </row>
    <row r="738" spans="1:28" ht="13.8">
      <c r="A738" s="4">
        <v>728</v>
      </c>
      <c r="B738" s="120">
        <v>0.99862825788751708</v>
      </c>
      <c r="C738" s="120">
        <v>0.6323200000000001</v>
      </c>
      <c r="D738" s="120">
        <v>0.12328196584756351</v>
      </c>
      <c r="E738" s="120">
        <v>0.1863260706235913</v>
      </c>
      <c r="F738" s="120">
        <v>2.5489303595812474E-2</v>
      </c>
      <c r="H738" s="142">
        <v>2.9951071789667907</v>
      </c>
      <c r="I738" s="142">
        <v>0.33800423015218672</v>
      </c>
      <c r="J738" s="142">
        <v>-1.158735706206989</v>
      </c>
      <c r="K738" s="142">
        <v>-0.89151650457078135</v>
      </c>
      <c r="L738" s="142">
        <v>-1.9516598097732893</v>
      </c>
      <c r="M738" s="141">
        <f t="array" ref="M738:Q738">MMULT(H738:L738,TRANSPOSE(chol))</f>
        <v>1.7647732385705862E-2</v>
      </c>
      <c r="N738" s="141">
        <v>8.9723569045825451E-3</v>
      </c>
      <c r="O738" s="141">
        <v>-3.3149462330843661E-3</v>
      </c>
      <c r="P738" s="141">
        <v>-2.3064875330964059E-3</v>
      </c>
      <c r="Q738" s="141">
        <v>-3.8897387562559982E-3</v>
      </c>
      <c r="R738" s="6">
        <f t="shared" si="46"/>
        <v>38490.561434541203</v>
      </c>
      <c r="S738" s="6">
        <f t="shared" si="47"/>
        <v>10997.244582853917</v>
      </c>
      <c r="T738" s="6">
        <f t="shared" si="48"/>
        <v>-10997.244582853917</v>
      </c>
      <c r="V738" s="23">
        <f t="array" aca="1" ref="V738:Z738" ca="1">MMULT(H738:L738,TRANSPOSE(racar))</f>
        <v>1.3833943487118132E-2</v>
      </c>
      <c r="W738" s="23">
        <f ca="1"/>
        <v>1.9935683168827907E-3</v>
      </c>
      <c r="X738" s="23">
        <f ca="1"/>
        <v>-7.3858052014293823E-3</v>
      </c>
      <c r="Y738" s="23">
        <f ca="1"/>
        <v>-6.3863358766426473E-3</v>
      </c>
      <c r="Z738" s="23">
        <f ca="1"/>
        <v>-9.8133473396330682E-3</v>
      </c>
      <c r="AA738" s="6">
        <f t="array" aca="1" ref="AA738" ca="1">SUMPRODUCT($V$9:$Z$9,V738:Z738)</f>
        <v>60809.123948319779</v>
      </c>
      <c r="AB738" s="6">
        <f t="shared" ca="1" si="49"/>
        <v>25150.26162188586</v>
      </c>
    </row>
    <row r="739" spans="1:28" ht="13.8">
      <c r="A739" s="4">
        <v>729</v>
      </c>
      <c r="B739" s="120">
        <v>4.5724737082761773E-4</v>
      </c>
      <c r="C739" s="120">
        <v>0.83232000000000006</v>
      </c>
      <c r="D739" s="120">
        <v>0.26613910870470631</v>
      </c>
      <c r="E739" s="120">
        <v>0.27723516153268218</v>
      </c>
      <c r="F739" s="120">
        <v>0.10241238051888941</v>
      </c>
      <c r="H739" s="142">
        <v>-3.3155912674131574</v>
      </c>
      <c r="I739" s="142">
        <v>0.9633737393994839</v>
      </c>
      <c r="J739" s="142">
        <v>-0.62453206743143597</v>
      </c>
      <c r="K739" s="142">
        <v>-0.59107477120592311</v>
      </c>
      <c r="L739" s="142">
        <v>-1.2679249279456211</v>
      </c>
      <c r="M739" s="141">
        <f t="array" ref="M739:Q739">MMULT(H739:L739,TRANSPOSE(chol))</f>
        <v>-1.953608465119288E-2</v>
      </c>
      <c r="N739" s="141">
        <v>-2.2723297669878647E-3</v>
      </c>
      <c r="O739" s="141">
        <v>-8.1311292856215203E-3</v>
      </c>
      <c r="P739" s="141">
        <v>-4.3484027685129567E-3</v>
      </c>
      <c r="Q739" s="141">
        <v>-1.6732728736364073E-2</v>
      </c>
      <c r="R739" s="6">
        <f t="shared" si="46"/>
        <v>-24727.685641703836</v>
      </c>
      <c r="S739" s="6">
        <f t="shared" si="47"/>
        <v>72795.573457640843</v>
      </c>
      <c r="T739" s="6">
        <f t="shared" si="48"/>
        <v>-72795.573457640843</v>
      </c>
      <c r="V739" s="23">
        <f t="array" aca="1" ref="V739:Z739" ca="1">MMULT(H739:L739,TRANSPOSE(racar))</f>
        <v>-1.9726200543611298E-2</v>
      </c>
      <c r="W739" s="23">
        <f ca="1"/>
        <v>2.1635147512914571E-4</v>
      </c>
      <c r="X739" s="23">
        <f ca="1"/>
        <v>-6.663898714773177E-3</v>
      </c>
      <c r="Y739" s="23">
        <f ca="1"/>
        <v>-4.4928711829730471E-3</v>
      </c>
      <c r="Z739" s="23">
        <f ca="1"/>
        <v>-1.2381615844812448E-2</v>
      </c>
      <c r="AA739" s="6">
        <f t="array" aca="1" ref="AA739" ca="1">SUMPRODUCT($V$9:$Z$9,V739:Z739)</f>
        <v>-59472.392668552478</v>
      </c>
      <c r="AB739" s="6">
        <f t="shared" ca="1" si="49"/>
        <v>48034.524168509713</v>
      </c>
    </row>
    <row r="740" spans="1:28" ht="13.8">
      <c r="A740" s="4">
        <v>730</v>
      </c>
      <c r="B740" s="120">
        <v>0.33379058070416096</v>
      </c>
      <c r="C740" s="120">
        <v>7.2320000000000009E-2</v>
      </c>
      <c r="D740" s="120">
        <v>0.40899625156184916</v>
      </c>
      <c r="E740" s="120">
        <v>0.36814425244177312</v>
      </c>
      <c r="F740" s="120">
        <v>0.17933545744196633</v>
      </c>
      <c r="H740" s="142">
        <v>-0.42947008262333292</v>
      </c>
      <c r="I740" s="142">
        <v>-1.4587279503438613</v>
      </c>
      <c r="J740" s="142">
        <v>-0.23012774870968891</v>
      </c>
      <c r="K740" s="142">
        <v>-0.3367723677132014</v>
      </c>
      <c r="L740" s="142">
        <v>-0.91790058591810031</v>
      </c>
      <c r="M740" s="141">
        <f t="array" ref="M740:Q740">MMULT(H740:L740,TRANSPOSE(chol))</f>
        <v>-2.5305181527487505E-3</v>
      </c>
      <c r="N740" s="141">
        <v>-9.3630866232130554E-3</v>
      </c>
      <c r="O740" s="141">
        <v>-2.532134493079023E-3</v>
      </c>
      <c r="P740" s="141">
        <v>-4.3978793522431916E-3</v>
      </c>
      <c r="Q740" s="141">
        <v>-9.2828368641197263E-3</v>
      </c>
      <c r="R740" s="6">
        <f t="shared" si="46"/>
        <v>61130.591412385736</v>
      </c>
      <c r="S740" s="6">
        <f t="shared" si="47"/>
        <v>31305.089690219302</v>
      </c>
      <c r="T740" s="6">
        <f t="shared" si="48"/>
        <v>-31305.089690219302</v>
      </c>
      <c r="V740" s="23">
        <f t="array" aca="1" ref="V740:Z740" ca="1">MMULT(H740:L740,TRANSPOSE(racar))</f>
        <v>-5.3316122286521696E-3</v>
      </c>
      <c r="W740" s="23">
        <f ca="1"/>
        <v>-1.0447267611925559E-2</v>
      </c>
      <c r="X740" s="23">
        <f ca="1"/>
        <v>-2.8606105650104091E-3</v>
      </c>
      <c r="Y740" s="23">
        <f ca="1"/>
        <v>-4.1391704618577163E-3</v>
      </c>
      <c r="Z740" s="23">
        <f ca="1"/>
        <v>-8.4563400923174104E-3</v>
      </c>
      <c r="AA740" s="6">
        <f t="array" aca="1" ref="AA740" ca="1">SUMPRODUCT($V$9:$Z$9,V740:Z740)</f>
        <v>49602.915258093017</v>
      </c>
      <c r="AB740" s="6">
        <f t="shared" ca="1" si="49"/>
        <v>27910.288390183647</v>
      </c>
    </row>
    <row r="741" spans="1:28" ht="13.8">
      <c r="A741" s="4">
        <v>731</v>
      </c>
      <c r="B741" s="120">
        <v>0.66712391403749427</v>
      </c>
      <c r="C741" s="120">
        <v>0.27232000000000001</v>
      </c>
      <c r="D741" s="120">
        <v>0.55185339441899206</v>
      </c>
      <c r="E741" s="120">
        <v>0.45905334335086406</v>
      </c>
      <c r="F741" s="120">
        <v>0.25625853436504326</v>
      </c>
      <c r="H741" s="142">
        <v>0.43198519714161759</v>
      </c>
      <c r="I741" s="142">
        <v>-0.60581139813022056</v>
      </c>
      <c r="J741" s="142">
        <v>0.13034533839319401</v>
      </c>
      <c r="K741" s="142">
        <v>-0.10281892271947927</v>
      </c>
      <c r="L741" s="142">
        <v>-0.65492340740587485</v>
      </c>
      <c r="M741" s="141">
        <f t="array" ref="M741:Q741">MMULT(H741:L741,TRANSPOSE(chol))</f>
        <v>2.5453376784905319E-3</v>
      </c>
      <c r="N741" s="141">
        <v>-2.4545754849470891E-3</v>
      </c>
      <c r="O741" s="141">
        <v>1.2156670373789842E-3</v>
      </c>
      <c r="P741" s="141">
        <v>-1.0429975352550789E-3</v>
      </c>
      <c r="Q741" s="141">
        <v>-3.2828822647300625E-3</v>
      </c>
      <c r="R741" s="6">
        <f t="shared" si="46"/>
        <v>40445.158838723888</v>
      </c>
      <c r="S741" s="6">
        <f t="shared" si="47"/>
        <v>13413.904876443565</v>
      </c>
      <c r="T741" s="6">
        <f t="shared" si="48"/>
        <v>-13413.904876443565</v>
      </c>
      <c r="V741" s="23">
        <f t="array" aca="1" ref="V741:Z741" ca="1">MMULT(H741:L741,TRANSPOSE(racar))</f>
        <v>9.8862005489626543E-4</v>
      </c>
      <c r="W741" s="23">
        <f ca="1"/>
        <v>-3.8992322331897001E-3</v>
      </c>
      <c r="X741" s="23">
        <f ca="1"/>
        <v>4.4879736652939719E-4</v>
      </c>
      <c r="Y741" s="23">
        <f ca="1"/>
        <v>-1.6530673762410971E-3</v>
      </c>
      <c r="Z741" s="23">
        <f ca="1"/>
        <v>-4.2489417356060544E-3</v>
      </c>
      <c r="AA741" s="6">
        <f t="array" aca="1" ref="AA741" ca="1">SUMPRODUCT($V$9:$Z$9,V741:Z741)</f>
        <v>41359.398725485393</v>
      </c>
      <c r="AB741" s="6">
        <f t="shared" ca="1" si="49"/>
        <v>15974.945751396095</v>
      </c>
    </row>
    <row r="742" spans="1:28" ht="13.8">
      <c r="A742" s="4">
        <v>732</v>
      </c>
      <c r="B742" s="120">
        <v>0.11156835848193872</v>
      </c>
      <c r="C742" s="120">
        <v>0.47231999999999996</v>
      </c>
      <c r="D742" s="120">
        <v>0.69471053727613497</v>
      </c>
      <c r="E742" s="120">
        <v>0.54996243425995484</v>
      </c>
      <c r="F742" s="120">
        <v>0.33318161128812018</v>
      </c>
      <c r="H742" s="142">
        <v>-1.2182296455494708</v>
      </c>
      <c r="I742" s="142">
        <v>-6.9439234070487507E-2</v>
      </c>
      <c r="J742" s="142">
        <v>0.50924725279933791</v>
      </c>
      <c r="K742" s="142">
        <v>0.1255664376760027</v>
      </c>
      <c r="L742" s="142">
        <v>-0.43114461442197388</v>
      </c>
      <c r="M742" s="141">
        <f t="array" ref="M742:Q742">MMULT(H742:L742,TRANSPOSE(chol))</f>
        <v>-7.1780372068043271E-3</v>
      </c>
      <c r="N742" s="141">
        <v>-3.2597488199356231E-3</v>
      </c>
      <c r="O742" s="141">
        <v>1.614235718315484E-3</v>
      </c>
      <c r="P742" s="141">
        <v>-1.1337328642338723E-4</v>
      </c>
      <c r="Q742" s="141">
        <v>-5.3426119330200264E-3</v>
      </c>
      <c r="R742" s="6">
        <f t="shared" si="46"/>
        <v>16551.009801413689</v>
      </c>
      <c r="S742" s="6">
        <f t="shared" si="47"/>
        <v>29073.747781901304</v>
      </c>
      <c r="T742" s="6">
        <f t="shared" si="48"/>
        <v>-29073.747781901304</v>
      </c>
      <c r="V742" s="23">
        <f t="array" aca="1" ref="V742:Z742" ca="1">MMULT(H742:L742,TRANSPOSE(racar))</f>
        <v>-7.1781933863644771E-3</v>
      </c>
      <c r="W742" s="23">
        <f ca="1"/>
        <v>-1.9101734781084251E-3</v>
      </c>
      <c r="X742" s="23">
        <f ca="1"/>
        <v>2.3780603570140281E-3</v>
      </c>
      <c r="Y742" s="23">
        <f ca="1"/>
        <v>5.2427312660620882E-5</v>
      </c>
      <c r="Z742" s="23">
        <f ca="1"/>
        <v>-3.9063662405111384E-3</v>
      </c>
      <c r="AA742" s="6">
        <f t="array" aca="1" ref="AA742" ca="1">SUMPRODUCT($V$9:$Z$9,V742:Z742)</f>
        <v>4335.9241593616571</v>
      </c>
      <c r="AB742" s="6">
        <f t="shared" ca="1" si="49"/>
        <v>21876.734046705384</v>
      </c>
    </row>
    <row r="743" spans="1:28" ht="13.8">
      <c r="A743" s="4">
        <v>733</v>
      </c>
      <c r="B743" s="120">
        <v>0.44490169181527206</v>
      </c>
      <c r="C743" s="120">
        <v>0.67232000000000014</v>
      </c>
      <c r="D743" s="120">
        <v>0.83756768013327776</v>
      </c>
      <c r="E743" s="120">
        <v>0.64087152516904577</v>
      </c>
      <c r="F743" s="120">
        <v>0.41010468821119711</v>
      </c>
      <c r="H743" s="142">
        <v>-0.13855300241339297</v>
      </c>
      <c r="I743" s="142">
        <v>0.44632846158262052</v>
      </c>
      <c r="J743" s="142">
        <v>0.98451036083162224</v>
      </c>
      <c r="K743" s="142">
        <v>0.36078931676509562</v>
      </c>
      <c r="L743" s="142">
        <v>-0.22727568827965933</v>
      </c>
      <c r="M743" s="141">
        <f t="array" ref="M743:Q743">MMULT(H743:L743,TRANSPOSE(chol))</f>
        <v>-8.1638023674034577E-4</v>
      </c>
      <c r="N743" s="141">
        <v>2.2306009652267042E-3</v>
      </c>
      <c r="O743" s="141">
        <v>6.2800353127429164E-3</v>
      </c>
      <c r="P743" s="141">
        <v>2.9599588731671206E-3</v>
      </c>
      <c r="Q743" s="141">
        <v>5.6002251160806957E-4</v>
      </c>
      <c r="R743" s="6">
        <f t="shared" si="46"/>
        <v>10403.192151818772</v>
      </c>
      <c r="S743" s="6">
        <f t="shared" si="47"/>
        <v>10434.074432203621</v>
      </c>
      <c r="T743" s="6">
        <f t="shared" si="48"/>
        <v>-10434.074432203621</v>
      </c>
      <c r="V743" s="23">
        <f t="array" aca="1" ref="V743:Z743" ca="1">MMULT(H743:L743,TRANSPOSE(racar))</f>
        <v>4.9647479211155452E-7</v>
      </c>
      <c r="W743" s="23">
        <f ca="1"/>
        <v>2.8331897645073019E-3</v>
      </c>
      <c r="X743" s="23">
        <f ca="1"/>
        <v>6.4212493719603215E-3</v>
      </c>
      <c r="Y743" s="23">
        <f ca="1"/>
        <v>2.2789052982918729E-3</v>
      </c>
      <c r="Z743" s="23">
        <f ca="1"/>
        <v>-7.2225258953914065E-5</v>
      </c>
      <c r="AA743" s="6">
        <f t="array" aca="1" ref="AA743" ca="1">SUMPRODUCT($V$9:$Z$9,V743:Z743)</f>
        <v>11818.456008417641</v>
      </c>
      <c r="AB743" s="6">
        <f t="shared" ca="1" si="49"/>
        <v>10821.553959563473</v>
      </c>
    </row>
    <row r="744" spans="1:28" ht="13.8">
      <c r="A744" s="4">
        <v>734</v>
      </c>
      <c r="B744" s="120">
        <v>0.77823502514860532</v>
      </c>
      <c r="C744" s="120">
        <v>0.8723200000000001</v>
      </c>
      <c r="D744" s="120">
        <v>0.98042482299042066</v>
      </c>
      <c r="E744" s="120">
        <v>0.73178061607813671</v>
      </c>
      <c r="F744" s="120">
        <v>0.48702776513427404</v>
      </c>
      <c r="H744" s="142">
        <v>0.76624598770341557</v>
      </c>
      <c r="I744" s="142">
        <v>1.137426582377548</v>
      </c>
      <c r="J744" s="142">
        <v>2.0626030891438254</v>
      </c>
      <c r="K744" s="142">
        <v>0.6182071949923883</v>
      </c>
      <c r="L744" s="142">
        <v>-3.2522302931092741E-2</v>
      </c>
      <c r="M744" s="141">
        <f t="array" ref="M744:Q744">MMULT(H744:L744,TRANSPOSE(chol))</f>
        <v>4.5148648527748329E-3</v>
      </c>
      <c r="N744" s="141">
        <v>8.3142119386477933E-3</v>
      </c>
      <c r="O744" s="141">
        <v>1.4638379893416729E-2</v>
      </c>
      <c r="P744" s="141">
        <v>6.6366775200968862E-3</v>
      </c>
      <c r="Q744" s="141">
        <v>6.7195976357285686E-3</v>
      </c>
      <c r="R744" s="6">
        <f t="shared" si="46"/>
        <v>6692.381911248609</v>
      </c>
      <c r="S744" s="6">
        <f t="shared" si="47"/>
        <v>-6869.4630282611797</v>
      </c>
      <c r="T744" s="6">
        <f t="shared" si="48"/>
        <v>6869.4630282611797</v>
      </c>
      <c r="V744" s="23">
        <f t="array" aca="1" ref="V744:Z744" ca="1">MMULT(H744:L744,TRANSPOSE(racar))</f>
        <v>6.7049718663530497E-3</v>
      </c>
      <c r="W744" s="23">
        <f ca="1"/>
        <v>8.6101320726693041E-3</v>
      </c>
      <c r="X744" s="23">
        <f ca="1"/>
        <v>1.4332389494925086E-2</v>
      </c>
      <c r="Y744" s="23">
        <f ca="1"/>
        <v>4.9416913800731958E-3</v>
      </c>
      <c r="Z744" s="23">
        <f ca="1"/>
        <v>4.086003603190138E-3</v>
      </c>
      <c r="AA744" s="6">
        <f t="array" aca="1" ref="AA744" ca="1">SUMPRODUCT($V$9:$Z$9,V744:Z744)</f>
        <v>21339.171282424322</v>
      </c>
      <c r="AB744" s="6">
        <f t="shared" ca="1" si="49"/>
        <v>-33.466762270920299</v>
      </c>
    </row>
    <row r="745" spans="1:28" ht="13.8">
      <c r="A745" s="4">
        <v>735</v>
      </c>
      <c r="B745" s="120">
        <v>0.22267946959304982</v>
      </c>
      <c r="C745" s="120">
        <v>0.11232</v>
      </c>
      <c r="D745" s="120">
        <v>3.7484381507705122E-3</v>
      </c>
      <c r="E745" s="120">
        <v>0.82268970698722765</v>
      </c>
      <c r="F745" s="120">
        <v>0.56395084205735102</v>
      </c>
      <c r="H745" s="142">
        <v>-0.76317516266664032</v>
      </c>
      <c r="I745" s="142">
        <v>-1.2142821487660549</v>
      </c>
      <c r="J745" s="142">
        <v>-2.6739270249544007</v>
      </c>
      <c r="K745" s="142">
        <v>0.92566406941233526</v>
      </c>
      <c r="L745" s="142">
        <v>0.16099375929698842</v>
      </c>
      <c r="M745" s="141">
        <f t="array" ref="M745:Q745">MMULT(H745:L745,TRANSPOSE(chol))</f>
        <v>-4.4967709765914004E-3</v>
      </c>
      <c r="N745" s="141">
        <v>-8.7471475587134091E-3</v>
      </c>
      <c r="O745" s="141">
        <v>-1.8583098925975001E-2</v>
      </c>
      <c r="P745" s="141">
        <v>5.6681551088698465E-4</v>
      </c>
      <c r="Q745" s="141">
        <v>-3.7458947934381776E-3</v>
      </c>
      <c r="R745" s="6">
        <f t="shared" si="46"/>
        <v>2618.4401628103333</v>
      </c>
      <c r="S745" s="6">
        <f t="shared" si="47"/>
        <v>23340.211659957662</v>
      </c>
      <c r="T745" s="6">
        <f t="shared" si="48"/>
        <v>-23340.211659957662</v>
      </c>
      <c r="V745" s="23">
        <f t="array" aca="1" ref="V745:Z745" ca="1">MMULT(H745:L745,TRANSPOSE(racar))</f>
        <v>-6.6597540195235264E-3</v>
      </c>
      <c r="W745" s="23">
        <f ca="1"/>
        <v>-7.8158563780160173E-3</v>
      </c>
      <c r="X745" s="23">
        <f ca="1"/>
        <v>-1.7672802586029532E-2</v>
      </c>
      <c r="Y745" s="23">
        <f ca="1"/>
        <v>2.7769752202339753E-3</v>
      </c>
      <c r="Z745" s="23">
        <f ca="1"/>
        <v>-1.9804782226680966E-3</v>
      </c>
      <c r="AA745" s="6">
        <f t="array" aca="1" ref="AA745" ca="1">SUMPRODUCT($V$9:$Z$9,V745:Z745)</f>
        <v>-9517.7215824081195</v>
      </c>
      <c r="AB745" s="6">
        <f t="shared" ca="1" si="49"/>
        <v>23668.870696452363</v>
      </c>
    </row>
    <row r="746" spans="1:28" ht="13.8">
      <c r="A746" s="4">
        <v>736</v>
      </c>
      <c r="B746" s="120">
        <v>0.55601280292638322</v>
      </c>
      <c r="C746" s="120">
        <v>0.31232000000000004</v>
      </c>
      <c r="D746" s="120">
        <v>0.14660558100791335</v>
      </c>
      <c r="E746" s="120">
        <v>0.91359879789631859</v>
      </c>
      <c r="F746" s="120">
        <v>0.64087391898042789</v>
      </c>
      <c r="H746" s="142">
        <v>0.14086778249956319</v>
      </c>
      <c r="I746" s="142">
        <v>-0.48928491399851537</v>
      </c>
      <c r="J746" s="142">
        <v>-1.0511032708513273</v>
      </c>
      <c r="K746" s="142">
        <v>1.3632542212414906</v>
      </c>
      <c r="L746" s="142">
        <v>0.36079572068936966</v>
      </c>
      <c r="M746" s="141">
        <f t="array" ref="M746:Q746">MMULT(H746:L746,TRANSPOSE(chol))</f>
        <v>8.3001935449191324E-4</v>
      </c>
      <c r="N746" s="141">
        <v>-2.4711733408317757E-3</v>
      </c>
      <c r="O746" s="141">
        <v>-6.7184722270924807E-3</v>
      </c>
      <c r="P746" s="141">
        <v>5.512536303134391E-3</v>
      </c>
      <c r="Q746" s="141">
        <v>3.2890064246424051E-3</v>
      </c>
      <c r="R746" s="6">
        <f t="shared" si="46"/>
        <v>7256.0495112505996</v>
      </c>
      <c r="S746" s="6">
        <f t="shared" si="47"/>
        <v>6991.5147248805733</v>
      </c>
      <c r="T746" s="6">
        <f t="shared" si="48"/>
        <v>-6991.5147248805733</v>
      </c>
      <c r="V746" s="23">
        <f t="array" aca="1" ref="V746:Z746" ca="1">MMULT(H746:L746,TRANSPOSE(racar))</f>
        <v>4.152997682836878E-4</v>
      </c>
      <c r="W746" s="23">
        <f ca="1"/>
        <v>-1.5327981468339607E-3</v>
      </c>
      <c r="X746" s="23">
        <f ca="1"/>
        <v>-6.1471183336778033E-3</v>
      </c>
      <c r="Y746" s="23">
        <f ca="1"/>
        <v>6.5893122647449143E-3</v>
      </c>
      <c r="Z746" s="23">
        <f ca="1"/>
        <v>2.8101285485682432E-3</v>
      </c>
      <c r="AA746" s="6">
        <f t="array" aca="1" ref="AA746" ca="1">SUMPRODUCT($V$9:$Z$9,V746:Z746)</f>
        <v>9538.4323775451721</v>
      </c>
      <c r="AB746" s="6">
        <f t="shared" ca="1" si="49"/>
        <v>14568.102845929416</v>
      </c>
    </row>
    <row r="747" spans="1:28" ht="13.8">
      <c r="A747" s="4">
        <v>737</v>
      </c>
      <c r="B747" s="120">
        <v>0.88934613625971648</v>
      </c>
      <c r="C747" s="120">
        <v>0.51232</v>
      </c>
      <c r="D747" s="120">
        <v>0.28946272386505617</v>
      </c>
      <c r="E747" s="120">
        <v>1.2772351615326822E-2</v>
      </c>
      <c r="F747" s="120">
        <v>0.71779699590350476</v>
      </c>
      <c r="H747" s="142">
        <v>1.2230581668361047</v>
      </c>
      <c r="I747" s="142">
        <v>3.0886570503781172E-2</v>
      </c>
      <c r="J747" s="142">
        <v>-0.55495498961895029</v>
      </c>
      <c r="K747" s="142">
        <v>-2.2330643179972496</v>
      </c>
      <c r="L747" s="142">
        <v>0.57630949194765024</v>
      </c>
      <c r="M747" s="141">
        <f t="array" ref="M747:Q747">MMULT(H747:L747,TRANSPOSE(chol))</f>
        <v>7.206487758451896E-3</v>
      </c>
      <c r="N747" s="141">
        <v>3.0503025528751319E-3</v>
      </c>
      <c r="O747" s="141">
        <v>-1.9138141254742178E-3</v>
      </c>
      <c r="P747" s="141">
        <v>-1.0453570068476515E-2</v>
      </c>
      <c r="Q747" s="141">
        <v>2.0783974297357267E-3</v>
      </c>
      <c r="R747" s="6">
        <f t="shared" si="46"/>
        <v>-46317.844787232185</v>
      </c>
      <c r="S747" s="6">
        <f t="shared" si="47"/>
        <v>-59316.544246897596</v>
      </c>
      <c r="T747" s="6">
        <f t="shared" si="48"/>
        <v>59316.544246897596</v>
      </c>
      <c r="V747" s="23">
        <f t="array" aca="1" ref="V747:Z747" ca="1">MMULT(H747:L747,TRANSPOSE(racar))</f>
        <v>6.9503607794928922E-3</v>
      </c>
      <c r="W747" s="23">
        <f ca="1"/>
        <v>8.4112819166836587E-5</v>
      </c>
      <c r="X747" s="23">
        <f ca="1"/>
        <v>-3.3568144711523759E-3</v>
      </c>
      <c r="Y747" s="23">
        <f ca="1"/>
        <v>-1.0658825618570563E-2</v>
      </c>
      <c r="Z747" s="23">
        <f ca="1"/>
        <v>2.3323894000890242E-3</v>
      </c>
      <c r="AA747" s="6">
        <f t="array" aca="1" ref="AA747" ca="1">SUMPRODUCT($V$9:$Z$9,V747:Z747)</f>
        <v>-38246.253931647952</v>
      </c>
      <c r="AB747" s="6">
        <f t="shared" ca="1" si="49"/>
        <v>-61662.021100594618</v>
      </c>
    </row>
    <row r="748" spans="1:28" ht="13.8">
      <c r="A748" s="4">
        <v>738</v>
      </c>
      <c r="B748" s="120">
        <v>3.7494284407864654E-2</v>
      </c>
      <c r="C748" s="120">
        <v>0.71232000000000006</v>
      </c>
      <c r="D748" s="120">
        <v>0.43231986672219902</v>
      </c>
      <c r="E748" s="120">
        <v>0.10368144252441773</v>
      </c>
      <c r="F748" s="120">
        <v>0.79472007282658175</v>
      </c>
      <c r="H748" s="142">
        <v>-1.7805342528531454</v>
      </c>
      <c r="I748" s="142">
        <v>0.56017511366360584</v>
      </c>
      <c r="J748" s="142">
        <v>-0.17047100729486456</v>
      </c>
      <c r="K748" s="142">
        <v>-1.2608500288477396</v>
      </c>
      <c r="L748" s="142">
        <v>0.82290880647755982</v>
      </c>
      <c r="M748" s="141">
        <f t="array" ref="M748:Q748">MMULT(H748:L748,TRANSPOSE(chol))</f>
        <v>-1.0491241254603347E-2</v>
      </c>
      <c r="N748" s="141">
        <v>-9.7502284965650301E-4</v>
      </c>
      <c r="O748" s="141">
        <v>-3.2940374798638454E-3</v>
      </c>
      <c r="P748" s="141">
        <v>-6.8649523991755595E-3</v>
      </c>
      <c r="Q748" s="141">
        <v>-2.4347337156012394E-3</v>
      </c>
      <c r="R748" s="6">
        <f t="shared" si="46"/>
        <v>-68957.347855114087</v>
      </c>
      <c r="S748" s="6">
        <f t="shared" si="47"/>
        <v>-17907.889244459897</v>
      </c>
      <c r="T748" s="6">
        <f t="shared" si="48"/>
        <v>17907.889244459897</v>
      </c>
      <c r="V748" s="23">
        <f t="array" aca="1" ref="V748:Z748" ca="1">MMULT(H748:L748,TRANSPOSE(racar))</f>
        <v>-8.6616144738935197E-3</v>
      </c>
      <c r="W748" s="23">
        <f ca="1"/>
        <v>1.2525269203270974E-3</v>
      </c>
      <c r="X748" s="23">
        <f ca="1"/>
        <v>-1.8526778723768162E-3</v>
      </c>
      <c r="Y748" s="23">
        <f ca="1"/>
        <v>-5.3887755459453429E-3</v>
      </c>
      <c r="Z748" s="23">
        <f ca="1"/>
        <v>1.9015186051417844E-3</v>
      </c>
      <c r="AA748" s="6">
        <f t="array" aca="1" ref="AA748" ca="1">SUMPRODUCT($V$9:$Z$9,V748:Z748)</f>
        <v>-85683.378001346107</v>
      </c>
      <c r="AB748" s="6">
        <f t="shared" ca="1" si="49"/>
        <v>-35175.365727038326</v>
      </c>
    </row>
    <row r="749" spans="1:28" ht="13.8">
      <c r="A749" s="4">
        <v>739</v>
      </c>
      <c r="B749" s="120">
        <v>0.37082761774119799</v>
      </c>
      <c r="C749" s="120">
        <v>0.91232000000000002</v>
      </c>
      <c r="D749" s="120">
        <v>0.57517700957934192</v>
      </c>
      <c r="E749" s="120">
        <v>0.19459053343350866</v>
      </c>
      <c r="F749" s="120">
        <v>0.87164314974965873</v>
      </c>
      <c r="H749" s="142">
        <v>-0.32966217749787086</v>
      </c>
      <c r="I749" s="142">
        <v>1.3551806754861164</v>
      </c>
      <c r="J749" s="142">
        <v>0.18957014875899361</v>
      </c>
      <c r="K749" s="142">
        <v>-0.86110345430218926</v>
      </c>
      <c r="L749" s="142">
        <v>1.1341927595199561</v>
      </c>
      <c r="M749" s="141">
        <f t="array" ref="M749:Q749">MMULT(H749:L749,TRANSPOSE(chol))</f>
        <v>-1.942431284939335E-3</v>
      </c>
      <c r="N749" s="141">
        <v>6.9865913160434868E-3</v>
      </c>
      <c r="O749" s="141">
        <v>1.2212128623456232E-3</v>
      </c>
      <c r="P749" s="141">
        <v>-2.3251042364912113E-3</v>
      </c>
      <c r="Q749" s="141">
        <v>5.7776405317308144E-3</v>
      </c>
      <c r="R749" s="6">
        <f t="shared" si="46"/>
        <v>-84056.258600617948</v>
      </c>
      <c r="S749" s="6">
        <f t="shared" si="47"/>
        <v>-42634.562899300792</v>
      </c>
      <c r="T749" s="6">
        <f t="shared" si="48"/>
        <v>42634.562899300792</v>
      </c>
      <c r="V749" s="23">
        <f t="array" aca="1" ref="V749:Z749" ca="1">MMULT(H749:L749,TRANSPOSE(racar))</f>
        <v>1.0023803047669335E-3</v>
      </c>
      <c r="W749" s="23">
        <f ca="1"/>
        <v>8.264435648758027E-3</v>
      </c>
      <c r="X749" s="23">
        <f ca="1"/>
        <v>1.8550116559831135E-3</v>
      </c>
      <c r="Y749" s="23">
        <f ca="1"/>
        <v>-1.9454610608435874E-3</v>
      </c>
      <c r="Z749" s="23">
        <f ca="1"/>
        <v>7.3119994936438042E-3</v>
      </c>
      <c r="AA749" s="6">
        <f t="array" aca="1" ref="AA749" ca="1">SUMPRODUCT($V$9:$Z$9,V749:Z749)</f>
        <v>-82278.530627585962</v>
      </c>
      <c r="AB749" s="6">
        <f t="shared" ca="1" si="49"/>
        <v>-49397.107683930546</v>
      </c>
    </row>
    <row r="750" spans="1:28" ht="13.8">
      <c r="A750" s="4">
        <v>740</v>
      </c>
      <c r="B750" s="120">
        <v>0.70416095107453136</v>
      </c>
      <c r="C750" s="120">
        <v>0.15231999999999998</v>
      </c>
      <c r="D750" s="120">
        <v>0.71803415243648472</v>
      </c>
      <c r="E750" s="120">
        <v>0.28549962434259951</v>
      </c>
      <c r="F750" s="120">
        <v>0.9485662266727356</v>
      </c>
      <c r="H750" s="142">
        <v>0.53640583751130611</v>
      </c>
      <c r="I750" s="142">
        <v>-1.0265338850007062</v>
      </c>
      <c r="J750" s="142">
        <v>0.57701148787818368</v>
      </c>
      <c r="K750" s="142">
        <v>-0.56658046731941747</v>
      </c>
      <c r="L750" s="142">
        <v>1.6311079349958091</v>
      </c>
      <c r="M750" s="141">
        <f t="array" ref="M750:Q750">MMULT(H750:L750,TRANSPOSE(chol))</f>
        <v>3.1606036461758668E-3</v>
      </c>
      <c r="N750" s="141">
        <v>-4.6187211397065954E-3</v>
      </c>
      <c r="O750" s="141">
        <v>4.083787389573483E-3</v>
      </c>
      <c r="P750" s="141">
        <v>-3.6587961340133934E-3</v>
      </c>
      <c r="Q750" s="141">
        <v>8.2272879539500663E-3</v>
      </c>
      <c r="R750" s="6">
        <f t="shared" si="46"/>
        <v>-14609.890496982764</v>
      </c>
      <c r="S750" s="6">
        <f t="shared" si="47"/>
        <v>-62301.936292407881</v>
      </c>
      <c r="T750" s="6">
        <f t="shared" si="48"/>
        <v>62301.936292407881</v>
      </c>
      <c r="V750" s="23">
        <f t="array" aca="1" ref="V750:Z750" ca="1">MMULT(H750:L750,TRANSPOSE(racar))</f>
        <v>4.2844054455072698E-3</v>
      </c>
      <c r="W750" s="23">
        <f ca="1"/>
        <v>-4.0904556540659219E-3</v>
      </c>
      <c r="X750" s="23">
        <f ca="1"/>
        <v>4.6220714647818364E-3</v>
      </c>
      <c r="Y750" s="23">
        <f ca="1"/>
        <v>-1.5505125991017111E-3</v>
      </c>
      <c r="Z750" s="23">
        <f ca="1"/>
        <v>9.6082410538875403E-3</v>
      </c>
      <c r="AA750" s="6">
        <f t="array" aca="1" ref="AA750" ca="1">SUMPRODUCT($V$9:$Z$9,V750:Z750)</f>
        <v>-8855.207360070759</v>
      </c>
      <c r="AB750" s="6">
        <f t="shared" ca="1" si="49"/>
        <v>-60309.654455604134</v>
      </c>
    </row>
    <row r="751" spans="1:28" ht="13.8">
      <c r="A751" s="4">
        <v>741</v>
      </c>
      <c r="B751" s="120">
        <v>0.14860539551897575</v>
      </c>
      <c r="C751" s="120">
        <v>0.35231999999999997</v>
      </c>
      <c r="D751" s="120">
        <v>0.86089129529362762</v>
      </c>
      <c r="E751" s="120">
        <v>0.37640871525169045</v>
      </c>
      <c r="F751" s="120">
        <v>3.1406463359126086E-2</v>
      </c>
      <c r="H751" s="142">
        <v>-1.0424333935737138</v>
      </c>
      <c r="I751" s="142">
        <v>-0.37906445610460104</v>
      </c>
      <c r="J751" s="142">
        <v>1.0843324793722191</v>
      </c>
      <c r="K751" s="142">
        <v>-0.3149265395330812</v>
      </c>
      <c r="L751" s="142">
        <v>-1.860513383589502</v>
      </c>
      <c r="M751" s="141">
        <f t="array" ref="M751:Q751">MMULT(H751:L751,TRANSPOSE(chol))</f>
        <v>-6.1422127691798615E-3</v>
      </c>
      <c r="N751" s="141">
        <v>-4.6199552017615469E-3</v>
      </c>
      <c r="O751" s="141">
        <v>5.4387017747023463E-3</v>
      </c>
      <c r="P751" s="141">
        <v>-2.3112328599623963E-3</v>
      </c>
      <c r="Q751" s="141">
        <v>-1.3364909018557539E-2</v>
      </c>
      <c r="R751" s="6">
        <f t="shared" si="46"/>
        <v>71735.075371542262</v>
      </c>
      <c r="S751" s="6">
        <f t="shared" si="47"/>
        <v>63457.589688276188</v>
      </c>
      <c r="T751" s="6">
        <f t="shared" si="48"/>
        <v>-63457.589688276188</v>
      </c>
      <c r="V751" s="23">
        <f t="array" aca="1" ref="V751:Z751" ca="1">MMULT(H751:L751,TRANSPOSE(racar))</f>
        <v>-8.1459691993268288E-3</v>
      </c>
      <c r="W751" s="23">
        <f ca="1"/>
        <v>-5.308301518301077E-3</v>
      </c>
      <c r="X751" s="23">
        <f ca="1"/>
        <v>5.0229968876233343E-3</v>
      </c>
      <c r="Y751" s="23">
        <f ca="1"/>
        <v>-3.8483184141593334E-3</v>
      </c>
      <c r="Z751" s="23">
        <f ca="1"/>
        <v>-1.3150617870127767E-2</v>
      </c>
      <c r="AA751" s="6">
        <f t="array" aca="1" ref="AA751" ca="1">SUMPRODUCT($V$9:$Z$9,V751:Z751)</f>
        <v>56826.342702646427</v>
      </c>
      <c r="AB751" s="6">
        <f t="shared" ca="1" si="49"/>
        <v>55241.51151377755</v>
      </c>
    </row>
    <row r="752" spans="1:28" ht="13.8">
      <c r="A752" s="4">
        <v>742</v>
      </c>
      <c r="B752" s="120">
        <v>0.4819387288523091</v>
      </c>
      <c r="C752" s="120">
        <v>0.55232000000000003</v>
      </c>
      <c r="D752" s="120">
        <v>2.4156601416076635E-2</v>
      </c>
      <c r="E752" s="120">
        <v>0.46731780616078139</v>
      </c>
      <c r="F752" s="120">
        <v>0.10832954028220301</v>
      </c>
      <c r="H752" s="142">
        <v>-4.5288369521989981E-2</v>
      </c>
      <c r="I752" s="142">
        <v>0.13152501417782245</v>
      </c>
      <c r="J752" s="142">
        <v>-1.974603136663317</v>
      </c>
      <c r="K752" s="142">
        <v>-8.2013960073128361E-2</v>
      </c>
      <c r="L752" s="142">
        <v>-1.2354607363271251</v>
      </c>
      <c r="M752" s="141">
        <f t="array" ref="M752:Q752">MMULT(H752:L752,TRANSPOSE(chol))</f>
        <v>-2.6684755427842363E-4</v>
      </c>
      <c r="N752" s="141">
        <v>6.4684171302494486E-4</v>
      </c>
      <c r="O752" s="141">
        <v>-1.2690563171645231E-2</v>
      </c>
      <c r="P752" s="141">
        <v>-1.4017363429679702E-3</v>
      </c>
      <c r="Q752" s="141">
        <v>-8.4221714593159559E-3</v>
      </c>
      <c r="R752" s="6">
        <f t="shared" si="46"/>
        <v>5369.4916855027186</v>
      </c>
      <c r="S752" s="6">
        <f t="shared" si="47"/>
        <v>40239.403593256633</v>
      </c>
      <c r="T752" s="6">
        <f t="shared" si="48"/>
        <v>-40239.403593256633</v>
      </c>
      <c r="V752" s="23">
        <f t="array" aca="1" ref="V752:Z752" ca="1">MMULT(H752:L752,TRANSPOSE(racar))</f>
        <v>-2.8342840810897949E-3</v>
      </c>
      <c r="W752" s="23">
        <f ca="1"/>
        <v>-1.2099005271416421E-3</v>
      </c>
      <c r="X752" s="23">
        <f ca="1"/>
        <v>-1.3649504871155994E-2</v>
      </c>
      <c r="Y752" s="23">
        <f ca="1"/>
        <v>-2.4584674243325125E-3</v>
      </c>
      <c r="Z752" s="23">
        <f ca="1"/>
        <v>-9.0986649182176402E-3</v>
      </c>
      <c r="AA752" s="6">
        <f t="array" aca="1" ref="AA752" ca="1">SUMPRODUCT($V$9:$Z$9,V752:Z752)</f>
        <v>-367.40527491725516</v>
      </c>
      <c r="AB752" s="6">
        <f t="shared" ca="1" si="49"/>
        <v>39153.970681173261</v>
      </c>
    </row>
    <row r="753" spans="1:28" ht="13.8">
      <c r="A753" s="4">
        <v>743</v>
      </c>
      <c r="B753" s="120">
        <v>0.8152720621856423</v>
      </c>
      <c r="C753" s="120">
        <v>0.7523200000000001</v>
      </c>
      <c r="D753" s="120">
        <v>0.16701374427321947</v>
      </c>
      <c r="E753" s="120">
        <v>0.55822689706987216</v>
      </c>
      <c r="F753" s="120">
        <v>0.18525261720527994</v>
      </c>
      <c r="H753" s="142">
        <v>0.89749305880239749</v>
      </c>
      <c r="I753" s="142">
        <v>0.68180857719046462</v>
      </c>
      <c r="J753" s="142">
        <v>-0.96603335955743652</v>
      </c>
      <c r="K753" s="142">
        <v>0.14647527654661877</v>
      </c>
      <c r="L753" s="142">
        <v>-0.89552738327492842</v>
      </c>
      <c r="M753" s="141">
        <f t="array" ref="M753:Q753">MMULT(H753:L753,TRANSPOSE(chol))</f>
        <v>5.2881971740447366E-3</v>
      </c>
      <c r="N753" s="141">
        <v>6.0132456293471043E-3</v>
      </c>
      <c r="O753" s="141">
        <v>-4.7739030376301901E-3</v>
      </c>
      <c r="P753" s="141">
        <v>1.9010672889673674E-3</v>
      </c>
      <c r="Q753" s="141">
        <v>-1.6963023000791211E-3</v>
      </c>
      <c r="R753" s="6">
        <f t="shared" si="46"/>
        <v>419.26343101945531</v>
      </c>
      <c r="S753" s="6">
        <f t="shared" si="47"/>
        <v>18089.293532618987</v>
      </c>
      <c r="T753" s="6">
        <f t="shared" si="48"/>
        <v>-18089.293532618987</v>
      </c>
      <c r="V753" s="23">
        <f t="array" aca="1" ref="V753:Z753" ca="1">MMULT(H753:L753,TRANSPOSE(racar))</f>
        <v>4.0820196638928462E-3</v>
      </c>
      <c r="W753" s="23">
        <f ca="1"/>
        <v>3.8832890409225928E-3</v>
      </c>
      <c r="X753" s="23">
        <f ca="1"/>
        <v>-6.1229715664517419E-3</v>
      </c>
      <c r="Y753" s="23">
        <f ca="1"/>
        <v>8.8897636630314979E-5</v>
      </c>
      <c r="Z753" s="23">
        <f ca="1"/>
        <v>-4.2058604475315019E-3</v>
      </c>
      <c r="AA753" s="6">
        <f t="array" aca="1" ref="AA753" ca="1">SUMPRODUCT($V$9:$Z$9,V753:Z753)</f>
        <v>8075.8909896330224</v>
      </c>
      <c r="AB753" s="6">
        <f t="shared" ca="1" si="49"/>
        <v>23702.383235724519</v>
      </c>
    </row>
    <row r="754" spans="1:28" ht="13.8">
      <c r="A754" s="4">
        <v>744</v>
      </c>
      <c r="B754" s="120">
        <v>0.25971650663008689</v>
      </c>
      <c r="C754" s="120">
        <v>0.95232000000000006</v>
      </c>
      <c r="D754" s="120">
        <v>0.30987088713036232</v>
      </c>
      <c r="E754" s="120">
        <v>0.6491359879789631</v>
      </c>
      <c r="F754" s="120">
        <v>0.26217569412835684</v>
      </c>
      <c r="H754" s="142">
        <v>-0.64421964567336021</v>
      </c>
      <c r="I754" s="142">
        <v>1.6677770166060286</v>
      </c>
      <c r="J754" s="142">
        <v>-0.49621635346944409</v>
      </c>
      <c r="K754" s="142">
        <v>0.38298885986818731</v>
      </c>
      <c r="L754" s="142">
        <v>-0.63665224187184888</v>
      </c>
      <c r="M754" s="141">
        <f t="array" ref="M754:Q754">MMULT(H754:L754,TRANSPOSE(chol))</f>
        <v>-3.7958627939250027E-3</v>
      </c>
      <c r="N754" s="141">
        <v>8.0378118283610505E-3</v>
      </c>
      <c r="O754" s="141">
        <v>-3.4985803849532683E-3</v>
      </c>
      <c r="P754" s="141">
        <v>3.7037950731641824E-3</v>
      </c>
      <c r="Q754" s="141">
        <v>-2.4663382126353614E-3</v>
      </c>
      <c r="R754" s="6">
        <f t="shared" si="46"/>
        <v>-35948.225732431762</v>
      </c>
      <c r="S754" s="6">
        <f t="shared" si="47"/>
        <v>30598.378086491866</v>
      </c>
      <c r="T754" s="6">
        <f t="shared" si="48"/>
        <v>-30598.378086491866</v>
      </c>
      <c r="V754" s="23">
        <f t="array" aca="1" ref="V754:Z754" ca="1">MMULT(H754:L754,TRANSPOSE(racar))</f>
        <v>-2.9057170871079892E-3</v>
      </c>
      <c r="W754" s="23">
        <f ca="1"/>
        <v>8.7269810587589612E-3</v>
      </c>
      <c r="X754" s="23">
        <f ca="1"/>
        <v>-3.3931424094374349E-3</v>
      </c>
      <c r="Y754" s="23">
        <f ca="1"/>
        <v>2.3012189775714811E-3</v>
      </c>
      <c r="Z754" s="23">
        <f ca="1"/>
        <v>-2.9474797084983566E-3</v>
      </c>
      <c r="AA754" s="6">
        <f t="array" aca="1" ref="AA754" ca="1">SUMPRODUCT($V$9:$Z$9,V754:Z754)</f>
        <v>-38858.193972602341</v>
      </c>
      <c r="AB754" s="6">
        <f t="shared" ca="1" si="49"/>
        <v>26849.349591022386</v>
      </c>
    </row>
    <row r="755" spans="1:28" ht="13.8">
      <c r="A755" s="4">
        <v>745</v>
      </c>
      <c r="B755" s="120">
        <v>0.5930498399634202</v>
      </c>
      <c r="C755" s="120">
        <v>0.19231999999999999</v>
      </c>
      <c r="D755" s="120">
        <v>0.45272802998750517</v>
      </c>
      <c r="E755" s="120">
        <v>0.74004507888805404</v>
      </c>
      <c r="F755" s="120">
        <v>0.33909877105143377</v>
      </c>
      <c r="H755" s="142">
        <v>0.23539737914216402</v>
      </c>
      <c r="I755" s="142">
        <v>-0.86937875394463837</v>
      </c>
      <c r="J755" s="142">
        <v>-0.11877191469760122</v>
      </c>
      <c r="K755" s="142">
        <v>0.64348438732239321</v>
      </c>
      <c r="L755" s="142">
        <v>-0.41492399705394467</v>
      </c>
      <c r="M755" s="141">
        <f t="array" ref="M755:Q755">MMULT(H755:L755,TRANSPOSE(chol))</f>
        <v>1.3870054402629146E-3</v>
      </c>
      <c r="N755" s="141">
        <v>-4.425877354937751E-3</v>
      </c>
      <c r="O755" s="141">
        <v>-7.331780430902355E-4</v>
      </c>
      <c r="P755" s="141">
        <v>1.9645668002754597E-3</v>
      </c>
      <c r="Q755" s="141">
        <v>-1.77402937350458E-3</v>
      </c>
      <c r="R755" s="6">
        <f t="shared" si="46"/>
        <v>45864.603484747153</v>
      </c>
      <c r="S755" s="6">
        <f t="shared" si="47"/>
        <v>18810.201478636103</v>
      </c>
      <c r="T755" s="6">
        <f t="shared" si="48"/>
        <v>-18810.201478636103</v>
      </c>
      <c r="V755" s="23">
        <f t="array" aca="1" ref="V755:Z755" ca="1">MMULT(H755:L755,TRANSPOSE(racar))</f>
        <v>-8.2053354008559238E-5</v>
      </c>
      <c r="W755" s="23">
        <f ca="1"/>
        <v>-4.8641427984152021E-3</v>
      </c>
      <c r="X755" s="23">
        <f ca="1"/>
        <v>-9.19755259948217E-4</v>
      </c>
      <c r="Y755" s="23">
        <f ca="1"/>
        <v>2.0765119157827869E-3</v>
      </c>
      <c r="Z755" s="23">
        <f ca="1"/>
        <v>-2.5814801281178364E-3</v>
      </c>
      <c r="AA755" s="6">
        <f t="array" aca="1" ref="AA755" ca="1">SUMPRODUCT($V$9:$Z$9,V755:Z755)</f>
        <v>45888.240967253398</v>
      </c>
      <c r="AB755" s="6">
        <f t="shared" ca="1" si="49"/>
        <v>23794.52111780686</v>
      </c>
    </row>
    <row r="756" spans="1:28" ht="13.8">
      <c r="A756" s="4">
        <v>746</v>
      </c>
      <c r="B756" s="120">
        <v>0.92638317329675346</v>
      </c>
      <c r="C756" s="120">
        <v>0.39232</v>
      </c>
      <c r="D756" s="120">
        <v>0.59558517284464807</v>
      </c>
      <c r="E756" s="120">
        <v>0.83095416979714498</v>
      </c>
      <c r="F756" s="120">
        <v>0.41602184797451069</v>
      </c>
      <c r="H756" s="142">
        <v>1.4493722520511136</v>
      </c>
      <c r="I756" s="142">
        <v>-0.27327738251273365</v>
      </c>
      <c r="J756" s="142">
        <v>0.24193612946789467</v>
      </c>
      <c r="K756" s="142">
        <v>0.95794268562925866</v>
      </c>
      <c r="L756" s="142">
        <v>-0.21208118766447243</v>
      </c>
      <c r="M756" s="141">
        <f t="array" ref="M756:Q756">MMULT(H756:L756,TRANSPOSE(chol))</f>
        <v>8.5399727298872356E-3</v>
      </c>
      <c r="N756" s="141">
        <v>1.8400578063452507E-3</v>
      </c>
      <c r="O756" s="141">
        <v>3.403669415280009E-3</v>
      </c>
      <c r="P756" s="141">
        <v>5.5915773691071237E-3</v>
      </c>
      <c r="Q756" s="141">
        <v>4.6927346368062098E-3</v>
      </c>
      <c r="R756" s="6">
        <f t="shared" si="46"/>
        <v>37553.677325790937</v>
      </c>
      <c r="S756" s="6">
        <f t="shared" si="47"/>
        <v>-422.14191376306553</v>
      </c>
      <c r="T756" s="6">
        <f t="shared" si="48"/>
        <v>422.14191376306553</v>
      </c>
      <c r="V756" s="23">
        <f t="array" aca="1" ref="V756:Z756" ca="1">MMULT(H756:L756,TRANSPOSE(racar))</f>
        <v>7.8853396913433158E-3</v>
      </c>
      <c r="W756" s="23">
        <f ca="1"/>
        <v>5.3027051330150981E-4</v>
      </c>
      <c r="X756" s="23">
        <f ca="1"/>
        <v>2.5042418915777686E-3</v>
      </c>
      <c r="Y756" s="23">
        <f ca="1"/>
        <v>4.7539326721166659E-3</v>
      </c>
      <c r="Z756" s="23">
        <f ca="1"/>
        <v>1.5240263978440996E-3</v>
      </c>
      <c r="AA756" s="6">
        <f t="array" aca="1" ref="AA756" ca="1">SUMPRODUCT($V$9:$Z$9,V756:Z756)</f>
        <v>52763.203457726777</v>
      </c>
      <c r="AB756" s="6">
        <f t="shared" ca="1" si="49"/>
        <v>13298.449108276749</v>
      </c>
    </row>
    <row r="757" spans="1:28" ht="13.8">
      <c r="A757" s="4">
        <v>747</v>
      </c>
      <c r="B757" s="120">
        <v>7.4531321444901683E-2</v>
      </c>
      <c r="C757" s="120">
        <v>0.59232000000000007</v>
      </c>
      <c r="D757" s="120">
        <v>0.73844231570179086</v>
      </c>
      <c r="E757" s="120">
        <v>0.92186326070623592</v>
      </c>
      <c r="F757" s="120">
        <v>0.49294492489758762</v>
      </c>
      <c r="H757" s="142">
        <v>-1.4428503115292257</v>
      </c>
      <c r="I757" s="142">
        <v>0.23351696177171191</v>
      </c>
      <c r="J757" s="142">
        <v>0.63855053565247721</v>
      </c>
      <c r="K757" s="142">
        <v>1.417716747371387</v>
      </c>
      <c r="L757" s="142">
        <v>-1.7685372604185807E-2</v>
      </c>
      <c r="M757" s="141">
        <f t="array" ref="M757:Q757">MMULT(H757:L757,TRANSPOSE(chol))</f>
        <v>-8.5015442349825974E-3</v>
      </c>
      <c r="N757" s="141">
        <v>-2.0524424040356754E-3</v>
      </c>
      <c r="O757" s="141">
        <v>2.243031365574254E-3</v>
      </c>
      <c r="P757" s="141">
        <v>6.6883604590274696E-3</v>
      </c>
      <c r="Q757" s="141">
        <v>-7.6392994142333523E-4</v>
      </c>
      <c r="R757" s="6">
        <f t="shared" si="46"/>
        <v>11606.199248214303</v>
      </c>
      <c r="S757" s="6">
        <f t="shared" si="47"/>
        <v>34817.41536547304</v>
      </c>
      <c r="T757" s="6">
        <f t="shared" si="48"/>
        <v>-34817.41536547304</v>
      </c>
      <c r="V757" s="23">
        <f t="array" aca="1" ref="V757:Z757" ca="1">MMULT(H757:L757,TRANSPOSE(racar))</f>
        <v>-7.278190015100737E-3</v>
      </c>
      <c r="W757" s="23">
        <f ca="1"/>
        <v>1.204722256678045E-3</v>
      </c>
      <c r="X757" s="23">
        <f ca="1"/>
        <v>3.9209228389286942E-3</v>
      </c>
      <c r="Y757" s="23">
        <f ca="1"/>
        <v>7.3618205310480786E-3</v>
      </c>
      <c r="Z757" s="23">
        <f ca="1"/>
        <v>3.0394354264310557E-4</v>
      </c>
      <c r="AA757" s="6">
        <f t="array" aca="1" ref="AA757" ca="1">SUMPRODUCT($V$9:$Z$9,V757:Z757)</f>
        <v>1875.9723526009252</v>
      </c>
      <c r="AB757" s="6">
        <f t="shared" ca="1" si="49"/>
        <v>31982.322094767293</v>
      </c>
    </row>
    <row r="758" spans="1:28" ht="13.8">
      <c r="A758" s="4">
        <v>748</v>
      </c>
      <c r="B758" s="120">
        <v>0.40786465477823503</v>
      </c>
      <c r="C758" s="120">
        <v>0.79232000000000014</v>
      </c>
      <c r="D758" s="120">
        <v>0.88129945855893377</v>
      </c>
      <c r="E758" s="120">
        <v>2.1036814425244178E-2</v>
      </c>
      <c r="F758" s="120">
        <v>0.56986800182066466</v>
      </c>
      <c r="H758" s="142">
        <v>-0.2330413337219438</v>
      </c>
      <c r="I758" s="142">
        <v>0.814497506680401</v>
      </c>
      <c r="J758" s="142">
        <v>1.1815077340156797</v>
      </c>
      <c r="K758" s="142">
        <v>-2.0327911380073274</v>
      </c>
      <c r="L758" s="142">
        <v>0.17603811780158796</v>
      </c>
      <c r="M758" s="141">
        <f t="array" ref="M758:Q758">MMULT(H758:L758,TRANSPOSE(chol))</f>
        <v>-1.3731231794354547E-3</v>
      </c>
      <c r="N758" s="141">
        <v>4.1171088913427014E-3</v>
      </c>
      <c r="O758" s="141">
        <v>7.5390176456864482E-3</v>
      </c>
      <c r="P758" s="141">
        <v>-8.3331913358418302E-3</v>
      </c>
      <c r="Q758" s="141">
        <v>-1.3107943372101332E-3</v>
      </c>
      <c r="R758" s="6">
        <f t="shared" si="46"/>
        <v>-39987.56181461399</v>
      </c>
      <c r="S758" s="6">
        <f t="shared" si="47"/>
        <v>-30847.582668936848</v>
      </c>
      <c r="T758" s="6">
        <f t="shared" si="48"/>
        <v>30847.582668936848</v>
      </c>
      <c r="V758" s="23">
        <f t="array" aca="1" ref="V758:Z758" ca="1">MMULT(H758:L758,TRANSPOSE(racar))</f>
        <v>6.131800669647398E-5</v>
      </c>
      <c r="W758" s="23">
        <f ca="1"/>
        <v>3.4271671059778385E-3</v>
      </c>
      <c r="X758" s="23">
        <f ca="1"/>
        <v>7.1412116479059482E-3</v>
      </c>
      <c r="Y758" s="23">
        <f ca="1"/>
        <v>-9.0789045287468333E-3</v>
      </c>
      <c r="Z758" s="23">
        <f ca="1"/>
        <v>1.1949505459852368E-4</v>
      </c>
      <c r="AA758" s="6">
        <f t="array" aca="1" ref="AA758" ca="1">SUMPRODUCT($V$9:$Z$9,V758:Z758)</f>
        <v>-42194.096484075802</v>
      </c>
      <c r="AB758" s="6">
        <f t="shared" ca="1" si="49"/>
        <v>-42179.986144707771</v>
      </c>
    </row>
    <row r="759" spans="1:28" ht="13.8">
      <c r="A759" s="4">
        <v>749</v>
      </c>
      <c r="B759" s="120">
        <v>0.74119798811156834</v>
      </c>
      <c r="C759" s="120">
        <v>0.99232000000000009</v>
      </c>
      <c r="D759" s="120">
        <v>4.4564764681382756E-2</v>
      </c>
      <c r="E759" s="120">
        <v>0.11194590533433509</v>
      </c>
      <c r="F759" s="120">
        <v>0.64679107874374153</v>
      </c>
      <c r="H759" s="142">
        <v>0.64704313964022564</v>
      </c>
      <c r="I759" s="142">
        <v>2.4237778093282452</v>
      </c>
      <c r="J759" s="142">
        <v>-1.7000074225243245</v>
      </c>
      <c r="K759" s="142">
        <v>-1.2162444630055593</v>
      </c>
      <c r="L759" s="142">
        <v>0.37667136903258081</v>
      </c>
      <c r="M759" s="141">
        <f t="array" ref="M759:Q759">MMULT(H759:L759,TRANSPOSE(chol))</f>
        <v>3.8124993491273729E-3</v>
      </c>
      <c r="N759" s="141">
        <v>1.5401065310397047E-2</v>
      </c>
      <c r="O759" s="141">
        <v>-9.2467293552745255E-3</v>
      </c>
      <c r="P759" s="141">
        <v>-2.8037724984808663E-3</v>
      </c>
      <c r="Q759" s="141">
        <v>3.9301550520057845E-3</v>
      </c>
      <c r="R759" s="6">
        <f t="shared" si="46"/>
        <v>-117345.14684959504</v>
      </c>
      <c r="S759" s="6">
        <f t="shared" si="47"/>
        <v>-34590.485637061356</v>
      </c>
      <c r="T759" s="6">
        <f t="shared" si="48"/>
        <v>34590.485637061356</v>
      </c>
      <c r="V759" s="23">
        <f t="array" aca="1" ref="V759:Z759" ca="1">MMULT(H759:L759,TRANSPOSE(racar))</f>
        <v>5.5166618700186838E-3</v>
      </c>
      <c r="W759" s="23">
        <f ca="1"/>
        <v>1.4006028699193169E-2</v>
      </c>
      <c r="X759" s="23">
        <f ca="1"/>
        <v>-1.0205451763964229E-2</v>
      </c>
      <c r="Y759" s="23">
        <f ca="1"/>
        <v>-4.253220343164805E-3</v>
      </c>
      <c r="Z759" s="23">
        <f ca="1"/>
        <v>3.3122272468041111E-3</v>
      </c>
      <c r="AA759" s="6">
        <f t="array" aca="1" ref="AA759" ca="1">SUMPRODUCT($V$9:$Z$9,V759:Z759)</f>
        <v>-107953.98009444642</v>
      </c>
      <c r="AB759" s="6">
        <f t="shared" ca="1" si="49"/>
        <v>-37796.214057997102</v>
      </c>
    </row>
    <row r="760" spans="1:28" ht="13.8">
      <c r="A760" s="4">
        <v>750</v>
      </c>
      <c r="B760" s="120">
        <v>0.18564243255601279</v>
      </c>
      <c r="C760" s="120">
        <v>1.92E-3</v>
      </c>
      <c r="D760" s="120">
        <v>0.18742190753852558</v>
      </c>
      <c r="E760" s="120">
        <v>0.20285499624342601</v>
      </c>
      <c r="F760" s="120">
        <v>0.7237141556668184</v>
      </c>
      <c r="H760" s="142">
        <v>-0.89406920422315272</v>
      </c>
      <c r="I760" s="142">
        <v>-2.8910148295200768</v>
      </c>
      <c r="J760" s="142">
        <v>-0.8874367314376993</v>
      </c>
      <c r="K760" s="142">
        <v>-0.83146677086918974</v>
      </c>
      <c r="L760" s="142">
        <v>0.59391092929084954</v>
      </c>
      <c r="M760" s="141">
        <f t="array" ref="M760:Q760">MMULT(H760:L760,TRANSPOSE(chol))</f>
        <v>-5.2680231816859963E-3</v>
      </c>
      <c r="N760" s="141">
        <v>-1.8657276919714388E-2</v>
      </c>
      <c r="O760" s="141">
        <v>-7.8443004317244724E-3</v>
      </c>
      <c r="P760" s="141">
        <v>-9.8188096237038607E-3</v>
      </c>
      <c r="Q760" s="141">
        <v>-6.1641826343923943E-3</v>
      </c>
      <c r="R760" s="6">
        <f t="shared" si="46"/>
        <v>40941.474113882497</v>
      </c>
      <c r="S760" s="6">
        <f t="shared" si="47"/>
        <v>-10758.916334486006</v>
      </c>
      <c r="T760" s="6">
        <f t="shared" si="48"/>
        <v>10758.916334486006</v>
      </c>
      <c r="V760" s="23">
        <f t="array" aca="1" ref="V760:Z760" ca="1">MMULT(H760:L760,TRANSPOSE(racar))</f>
        <v>-7.9209540843628214E-3</v>
      </c>
      <c r="W760" s="23">
        <f ca="1"/>
        <v>-1.8409755435824866E-2</v>
      </c>
      <c r="X760" s="23">
        <f ca="1"/>
        <v>-6.9681585210725622E-3</v>
      </c>
      <c r="Y760" s="23">
        <f ca="1"/>
        <v>-6.4277540207139635E-3</v>
      </c>
      <c r="Z760" s="23">
        <f ca="1"/>
        <v>-2.0732337671348507E-3</v>
      </c>
      <c r="AA760" s="6">
        <f t="array" aca="1" ref="AA760" ca="1">SUMPRODUCT($V$9:$Z$9,V760:Z760)</f>
        <v>22464.117447127981</v>
      </c>
      <c r="AB760" s="6">
        <f t="shared" ca="1" si="49"/>
        <v>-17910.880392023995</v>
      </c>
    </row>
    <row r="761" spans="1:28" ht="13.8">
      <c r="A761" s="4">
        <v>751</v>
      </c>
      <c r="B761" s="120">
        <v>0.51897576588934613</v>
      </c>
      <c r="C761" s="120">
        <v>0.20191999999999999</v>
      </c>
      <c r="D761" s="120">
        <v>0.33027905039566841</v>
      </c>
      <c r="E761" s="120">
        <v>0.2937640871525169</v>
      </c>
      <c r="F761" s="120">
        <v>0.80063723258989539</v>
      </c>
      <c r="H761" s="142">
        <v>4.7583141151446934E-2</v>
      </c>
      <c r="I761" s="142">
        <v>-0.83478282104555757</v>
      </c>
      <c r="J761" s="142">
        <v>-0.43914275527134777</v>
      </c>
      <c r="K761" s="142">
        <v>-0.54242149640508053</v>
      </c>
      <c r="L761" s="142">
        <v>0.8438995587047966</v>
      </c>
      <c r="M761" s="141">
        <f t="array" ref="M761:Q761">MMULT(H761:L761,TRANSPOSE(chol))</f>
        <v>2.8036877845609621E-4</v>
      </c>
      <c r="N761" s="141">
        <v>-4.6689923025175616E-3</v>
      </c>
      <c r="O761" s="141">
        <v>-3.0294643326888842E-3</v>
      </c>
      <c r="P761" s="141">
        <v>-4.2133952064752232E-3</v>
      </c>
      <c r="Q761" s="141">
        <v>2.0251617035328324E-3</v>
      </c>
      <c r="R761" s="6">
        <f t="shared" si="46"/>
        <v>-12767.180985415249</v>
      </c>
      <c r="S761" s="6">
        <f t="shared" si="47"/>
        <v>-30485.161718251689</v>
      </c>
      <c r="T761" s="6">
        <f t="shared" si="48"/>
        <v>30485.161718251689</v>
      </c>
      <c r="V761" s="23">
        <f t="array" aca="1" ref="V761:Z761" ca="1">MMULT(H761:L761,TRANSPOSE(racar))</f>
        <v>1.5444438074487183E-4</v>
      </c>
      <c r="W761" s="23">
        <f ca="1"/>
        <v>-4.5726128167222838E-3</v>
      </c>
      <c r="X761" s="23">
        <f ca="1"/>
        <v>-2.6995903484457401E-3</v>
      </c>
      <c r="Y761" s="23">
        <f ca="1"/>
        <v>-2.6330558919306565E-3</v>
      </c>
      <c r="Z761" s="23">
        <f ca="1"/>
        <v>3.5725715906559661E-3</v>
      </c>
      <c r="AA761" s="6">
        <f t="array" aca="1" ref="AA761" ca="1">SUMPRODUCT($V$9:$Z$9,V761:Z761)</f>
        <v>-14388.209239055164</v>
      </c>
      <c r="AB761" s="6">
        <f t="shared" ca="1" si="49"/>
        <v>-31829.173270058884</v>
      </c>
    </row>
    <row r="762" spans="1:28" ht="13.8">
      <c r="A762" s="4">
        <v>752</v>
      </c>
      <c r="B762" s="120">
        <v>0.85230909922267939</v>
      </c>
      <c r="C762" s="120">
        <v>0.40192</v>
      </c>
      <c r="D762" s="120">
        <v>0.47313619325281125</v>
      </c>
      <c r="E762" s="120">
        <v>0.38467317806160783</v>
      </c>
      <c r="F762" s="120">
        <v>0.87756030951297237</v>
      </c>
      <c r="H762" s="142">
        <v>1.0463882801053388</v>
      </c>
      <c r="I762" s="142">
        <v>-0.24838052544752517</v>
      </c>
      <c r="J762" s="142">
        <v>-6.7388547160250528E-2</v>
      </c>
      <c r="K762" s="142">
        <v>-0.29322999816627171</v>
      </c>
      <c r="L762" s="142">
        <v>1.1628770724133648</v>
      </c>
      <c r="M762" s="141">
        <f t="array" ref="M762:Q762">MMULT(H762:L762,TRANSPOSE(chol))</f>
        <v>6.1655157012472303E-3</v>
      </c>
      <c r="N762" s="141">
        <v>1.0358832044856747E-3</v>
      </c>
      <c r="O762" s="141">
        <v>8.8695614818826412E-4</v>
      </c>
      <c r="P762" s="141">
        <v>-1.0839058092541344E-3</v>
      </c>
      <c r="Q762" s="141">
        <v>8.3596000762001695E-3</v>
      </c>
      <c r="R762" s="6">
        <f t="shared" si="46"/>
        <v>-26116.335353411396</v>
      </c>
      <c r="S762" s="6">
        <f t="shared" si="47"/>
        <v>-51259.74618139497</v>
      </c>
      <c r="T762" s="6">
        <f t="shared" si="48"/>
        <v>51259.74618139497</v>
      </c>
      <c r="V762" s="23">
        <f t="array" aca="1" ref="V762:Z762" ca="1">MMULT(H762:L762,TRANSPOSE(racar))</f>
        <v>7.0487952617784228E-3</v>
      </c>
      <c r="W762" s="23">
        <f ca="1"/>
        <v>6.1222483782179715E-4</v>
      </c>
      <c r="X762" s="23">
        <f ca="1"/>
        <v>7.2730334270536159E-4</v>
      </c>
      <c r="Y762" s="23">
        <f ca="1"/>
        <v>-1.9691657188948965E-4</v>
      </c>
      <c r="Z762" s="23">
        <f ca="1"/>
        <v>8.050815884106487E-3</v>
      </c>
      <c r="AA762" s="6">
        <f t="array" aca="1" ref="AA762" ca="1">SUMPRODUCT($V$9:$Z$9,V762:Z762)</f>
        <v>-14532.281790031844</v>
      </c>
      <c r="AB762" s="6">
        <f t="shared" ca="1" si="49"/>
        <v>-45493.191048755085</v>
      </c>
    </row>
    <row r="763" spans="1:28" ht="13.8">
      <c r="A763" s="4">
        <v>753</v>
      </c>
      <c r="B763" s="120">
        <v>0.29675354366712392</v>
      </c>
      <c r="C763" s="120">
        <v>0.60192000000000012</v>
      </c>
      <c r="D763" s="120">
        <v>0.61599333610995421</v>
      </c>
      <c r="E763" s="120">
        <v>0.47558226897069877</v>
      </c>
      <c r="F763" s="120">
        <v>0.95448338643604924</v>
      </c>
      <c r="H763" s="142">
        <v>-0.53376072860192858</v>
      </c>
      <c r="I763" s="142">
        <v>0.25831993802289127</v>
      </c>
      <c r="J763" s="142">
        <v>0.29497454154037867</v>
      </c>
      <c r="K763" s="142">
        <v>-6.1244440241200945E-2</v>
      </c>
      <c r="L763" s="142">
        <v>1.6899724412575272</v>
      </c>
      <c r="M763" s="141">
        <f t="array" ref="M763:Q763">MMULT(H763:L763,TRANSPOSE(chol))</f>
        <v>-3.145018169137999E-3</v>
      </c>
      <c r="N763" s="141">
        <v>2.2539124881121786E-4</v>
      </c>
      <c r="O763" s="141">
        <v>1.2634363652058215E-3</v>
      </c>
      <c r="P763" s="141">
        <v>-1.3855229460610854E-4</v>
      </c>
      <c r="Q763" s="141">
        <v>8.0906908062822851E-3</v>
      </c>
      <c r="R763" s="6">
        <f t="shared" si="46"/>
        <v>-57990.317788176195</v>
      </c>
      <c r="S763" s="6">
        <f t="shared" si="47"/>
        <v>-45447.15269328568</v>
      </c>
      <c r="T763" s="6">
        <f t="shared" si="48"/>
        <v>45447.15269328568</v>
      </c>
      <c r="V763" s="23">
        <f t="array" aca="1" ref="V763:Z763" ca="1">MMULT(H763:L763,TRANSPOSE(racar))</f>
        <v>-3.6749758512165647E-4</v>
      </c>
      <c r="W763" s="23">
        <f ca="1"/>
        <v>2.8232399535414766E-3</v>
      </c>
      <c r="X763" s="23">
        <f ca="1"/>
        <v>2.7801581807898271E-3</v>
      </c>
      <c r="Y763" s="23">
        <f ca="1"/>
        <v>1.8577630204334795E-3</v>
      </c>
      <c r="Z763" s="23">
        <f ca="1"/>
        <v>1.0358720383454586E-2</v>
      </c>
      <c r="AA763" s="6">
        <f t="array" aca="1" ref="AA763" ca="1">SUMPRODUCT($V$9:$Z$9,V763:Z763)</f>
        <v>-58232.825257651923</v>
      </c>
      <c r="AB763" s="6">
        <f t="shared" ca="1" si="49"/>
        <v>-48880.335278325831</v>
      </c>
    </row>
    <row r="764" spans="1:28" ht="13.8">
      <c r="A764" s="4">
        <v>754</v>
      </c>
      <c r="B764" s="120">
        <v>0.63008687700045729</v>
      </c>
      <c r="C764" s="120">
        <v>0.80192000000000008</v>
      </c>
      <c r="D764" s="120">
        <v>0.75885047896709701</v>
      </c>
      <c r="E764" s="120">
        <v>0.56649135987978949</v>
      </c>
      <c r="F764" s="120">
        <v>3.7323623122439691E-2</v>
      </c>
      <c r="H764" s="142">
        <v>0.33208345089561087</v>
      </c>
      <c r="I764" s="142">
        <v>0.84849923198573429</v>
      </c>
      <c r="J764" s="142">
        <v>0.70260965792698737</v>
      </c>
      <c r="K764" s="142">
        <v>0.16744835524715249</v>
      </c>
      <c r="L764" s="142">
        <v>-1.7826257440619389</v>
      </c>
      <c r="M764" s="141">
        <f t="array" ref="M764:Q764">MMULT(H764:L764,TRANSPOSE(chol))</f>
        <v>1.9566978812254436E-3</v>
      </c>
      <c r="N764" s="141">
        <v>5.6395230867407687E-3</v>
      </c>
      <c r="O764" s="141">
        <v>5.2333411276478826E-3</v>
      </c>
      <c r="P764" s="141">
        <v>2.8143991799057882E-3</v>
      </c>
      <c r="Q764" s="141">
        <v>-6.4431333436119663E-3</v>
      </c>
      <c r="R764" s="6">
        <f t="shared" si="46"/>
        <v>41450.284818343032</v>
      </c>
      <c r="S764" s="6">
        <f t="shared" si="47"/>
        <v>48558.223891753907</v>
      </c>
      <c r="T764" s="6">
        <f t="shared" si="48"/>
        <v>-48558.223891753907</v>
      </c>
      <c r="V764" s="23">
        <f t="array" aca="1" ref="V764:Z764" ca="1">MMULT(H764:L764,TRANSPOSE(racar))</f>
        <v>8.4405499874523702E-4</v>
      </c>
      <c r="W764" s="23">
        <f ca="1"/>
        <v>3.8052504850703654E-3</v>
      </c>
      <c r="X764" s="23">
        <f ca="1"/>
        <v>3.8695805685852007E-3</v>
      </c>
      <c r="Y764" s="23">
        <f ca="1"/>
        <v>-1.7918108593848511E-4</v>
      </c>
      <c r="Z764" s="23">
        <f ca="1"/>
        <v>-9.2384047758067803E-3</v>
      </c>
      <c r="AA764" s="6">
        <f t="array" aca="1" ref="AA764" ca="1">SUMPRODUCT($V$9:$Z$9,V764:Z764)</f>
        <v>44180.919917015548</v>
      </c>
      <c r="AB764" s="6">
        <f t="shared" ca="1" si="49"/>
        <v>50351.223938054274</v>
      </c>
    </row>
    <row r="765" spans="1:28" ht="13.8">
      <c r="A765" s="4">
        <v>755</v>
      </c>
      <c r="B765" s="120">
        <v>0.96342021033379055</v>
      </c>
      <c r="C765" s="120">
        <v>4.1919999999999999E-2</v>
      </c>
      <c r="D765" s="120">
        <v>0.90170762182423991</v>
      </c>
      <c r="E765" s="120">
        <v>0.65740045078888054</v>
      </c>
      <c r="F765" s="120">
        <v>0.11424670004551662</v>
      </c>
      <c r="H765" s="142">
        <v>1.791833883984705</v>
      </c>
      <c r="I765" s="142">
        <v>-1.7288273479970759</v>
      </c>
      <c r="J765" s="142">
        <v>1.2913430286809939</v>
      </c>
      <c r="K765" s="142">
        <v>0.4053787909578917</v>
      </c>
      <c r="L765" s="142">
        <v>-1.2042488759419094</v>
      </c>
      <c r="M765" s="141">
        <f t="array" ref="M765:Q765">MMULT(H765:L765,TRANSPOSE(chol))</f>
        <v>1.0557820797287941E-2</v>
      </c>
      <c r="N765" s="141">
        <v>-5.6912755556368638E-3</v>
      </c>
      <c r="O765" s="141">
        <v>1.0118445015422365E-2</v>
      </c>
      <c r="P765" s="141">
        <v>1.4681919198355805E-3</v>
      </c>
      <c r="Q765" s="141">
        <v>-2.0490788168674818E-3</v>
      </c>
      <c r="R765" s="6">
        <f t="shared" si="46"/>
        <v>119558.88872028807</v>
      </c>
      <c r="S765" s="6">
        <f t="shared" si="47"/>
        <v>18063.735698401324</v>
      </c>
      <c r="T765" s="6">
        <f t="shared" si="48"/>
        <v>-18063.735698401324</v>
      </c>
      <c r="V765" s="23">
        <f t="array" aca="1" ref="V765:Z765" ca="1">MMULT(H765:L765,TRANSPOSE(racar))</f>
        <v>7.4637766608530677E-3</v>
      </c>
      <c r="W765" s="23">
        <f ca="1"/>
        <v>-8.9920441768753592E-3</v>
      </c>
      <c r="X765" s="23">
        <f ca="1"/>
        <v>8.2493612579132604E-3</v>
      </c>
      <c r="Y765" s="23">
        <f ca="1"/>
        <v>3.968742783684912E-5</v>
      </c>
      <c r="Z765" s="23">
        <f ca="1"/>
        <v>-5.7958676431357796E-3</v>
      </c>
      <c r="AA765" s="6">
        <f t="array" aca="1" ref="AA765" ca="1">SUMPRODUCT($V$9:$Z$9,V765:Z765)</f>
        <v>131859.20705439203</v>
      </c>
      <c r="AB765" s="6">
        <f t="shared" ca="1" si="49"/>
        <v>32284.238472459383</v>
      </c>
    </row>
    <row r="766" spans="1:28" ht="13.8">
      <c r="A766" s="4">
        <v>756</v>
      </c>
      <c r="B766" s="120">
        <v>1.2802926383173296E-2</v>
      </c>
      <c r="C766" s="120">
        <v>0.24192</v>
      </c>
      <c r="D766" s="120">
        <v>6.497292794668888E-2</v>
      </c>
      <c r="E766" s="120">
        <v>0.74830954169797137</v>
      </c>
      <c r="F766" s="120">
        <v>0.19116977696859355</v>
      </c>
      <c r="H766" s="142">
        <v>-2.2321378613134759</v>
      </c>
      <c r="I766" s="142">
        <v>-0.70013980403303255</v>
      </c>
      <c r="J766" s="142">
        <v>-1.5143154340787417</v>
      </c>
      <c r="K766" s="142">
        <v>0.66917960185752989</v>
      </c>
      <c r="L766" s="142">
        <v>-0.87359370803981695</v>
      </c>
      <c r="M766" s="141">
        <f t="array" ref="M766:Q766">MMULT(H766:L766,TRANSPOSE(chol))</f>
        <v>-1.3152174286481126E-2</v>
      </c>
      <c r="N766" s="141">
        <v>-9.2538022730208787E-3</v>
      </c>
      <c r="O766" s="141">
        <v>-1.293846053071188E-2</v>
      </c>
      <c r="P766" s="141">
        <v>-3.5184590074534847E-4</v>
      </c>
      <c r="Q766" s="141">
        <v>-1.2357510203399195E-2</v>
      </c>
      <c r="R766" s="6">
        <f t="shared" si="46"/>
        <v>22498.48178185962</v>
      </c>
      <c r="S766" s="6">
        <f t="shared" si="47"/>
        <v>66838.043638726958</v>
      </c>
      <c r="T766" s="6">
        <f t="shared" si="48"/>
        <v>-66838.043638726958</v>
      </c>
      <c r="V766" s="23">
        <f t="array" aca="1" ref="V766:Z766" ca="1">MMULT(H766:L766,TRANSPOSE(racar))</f>
        <v>-1.5133125437027967E-2</v>
      </c>
      <c r="W766" s="23">
        <f ca="1"/>
        <v>-7.3076357300312028E-3</v>
      </c>
      <c r="X766" s="23">
        <f ca="1"/>
        <v>-1.1584928480299754E-2</v>
      </c>
      <c r="Y766" s="23">
        <f ca="1"/>
        <v>8.6665365579299803E-4</v>
      </c>
      <c r="Z766" s="23">
        <f ca="1"/>
        <v>-9.4036758503263807E-3</v>
      </c>
      <c r="AA766" s="6">
        <f t="array" aca="1" ref="AA766" ca="1">SUMPRODUCT($V$9:$Z$9,V766:Z766)</f>
        <v>-4007.162621459036</v>
      </c>
      <c r="AB766" s="6">
        <f t="shared" ca="1" si="49"/>
        <v>56049.279349004588</v>
      </c>
    </row>
    <row r="767" spans="1:28" ht="13.8">
      <c r="A767" s="4">
        <v>757</v>
      </c>
      <c r="B767" s="120">
        <v>0.34613625971650663</v>
      </c>
      <c r="C767" s="120">
        <v>0.44191999999999998</v>
      </c>
      <c r="D767" s="120">
        <v>0.2078300708038317</v>
      </c>
      <c r="E767" s="120">
        <v>0.83921863260706242</v>
      </c>
      <c r="F767" s="120">
        <v>0.26809285389167048</v>
      </c>
      <c r="H767" s="142">
        <v>-0.39577296929220218</v>
      </c>
      <c r="I767" s="142">
        <v>-0.14610309902888705</v>
      </c>
      <c r="J767" s="142">
        <v>-0.81397348373821377</v>
      </c>
      <c r="K767" s="142">
        <v>0.99125161090224623</v>
      </c>
      <c r="L767" s="142">
        <v>-0.61859118901646148</v>
      </c>
      <c r="M767" s="141">
        <f t="array" ref="M767:Q767">MMULT(H767:L767,TRANSPOSE(chol))</f>
        <v>-2.331968450616308E-3</v>
      </c>
      <c r="N767" s="141">
        <v>-1.7665462449408123E-3</v>
      </c>
      <c r="O767" s="141">
        <v>-5.8022186191748577E-3</v>
      </c>
      <c r="P767" s="141">
        <v>3.9232353965810577E-3</v>
      </c>
      <c r="Q767" s="141">
        <v>-3.5473050538254733E-3</v>
      </c>
      <c r="R767" s="6">
        <f t="shared" si="46"/>
        <v>21971.412025402264</v>
      </c>
      <c r="S767" s="6">
        <f t="shared" si="47"/>
        <v>37589.255652676009</v>
      </c>
      <c r="T767" s="6">
        <f t="shared" si="48"/>
        <v>-37589.255652676009</v>
      </c>
      <c r="V767" s="23">
        <f t="array" aca="1" ref="V767:Z767" ca="1">MMULT(H767:L767,TRANSPOSE(racar))</f>
        <v>-3.4560438251316863E-3</v>
      </c>
      <c r="W767" s="23">
        <f ca="1"/>
        <v>-1.3532884471671859E-3</v>
      </c>
      <c r="X767" s="23">
        <f ca="1"/>
        <v>-5.5875376495125211E-3</v>
      </c>
      <c r="Y767" s="23">
        <f ca="1"/>
        <v>3.8438989783845228E-3</v>
      </c>
      <c r="Z767" s="23">
        <f ca="1"/>
        <v>-3.969198685528458E-3</v>
      </c>
      <c r="AA767" s="6">
        <f t="array" aca="1" ref="AA767" ca="1">SUMPRODUCT($V$9:$Z$9,V767:Z767)</f>
        <v>17208.06192491161</v>
      </c>
      <c r="AB767" s="6">
        <f t="shared" ca="1" si="49"/>
        <v>39563.275481056902</v>
      </c>
    </row>
    <row r="768" spans="1:28" ht="13.8">
      <c r="A768" s="4">
        <v>758</v>
      </c>
      <c r="B768" s="120">
        <v>0.67946959304983989</v>
      </c>
      <c r="C768" s="120">
        <v>0.64192000000000016</v>
      </c>
      <c r="D768" s="120">
        <v>0.35068721366097455</v>
      </c>
      <c r="E768" s="120">
        <v>0.93012772351615325</v>
      </c>
      <c r="F768" s="120">
        <v>0.34501593081474741</v>
      </c>
      <c r="H768" s="142">
        <v>0.46621611727436846</v>
      </c>
      <c r="I768" s="142">
        <v>0.36359561728824635</v>
      </c>
      <c r="J768" s="142">
        <v>-0.38346579477028625</v>
      </c>
      <c r="K768" s="142">
        <v>1.4767429553225311</v>
      </c>
      <c r="L768" s="142">
        <v>-0.39881182729115033</v>
      </c>
      <c r="M768" s="141">
        <f t="array" ref="M768:Q768">MMULT(H768:L768,TRANSPOSE(chol))</f>
        <v>2.7470326702629636E-3</v>
      </c>
      <c r="N768" s="141">
        <v>3.1776180717789856E-3</v>
      </c>
      <c r="O768" s="141">
        <v>-1.7171631306227924E-3</v>
      </c>
      <c r="P768" s="141">
        <v>8.0395528785353818E-3</v>
      </c>
      <c r="Q768" s="141">
        <v>2.2264761889061952E-3</v>
      </c>
      <c r="R768" s="6">
        <f t="shared" si="46"/>
        <v>16805.290081797906</v>
      </c>
      <c r="S768" s="6">
        <f t="shared" si="47"/>
        <v>24432.892178923823</v>
      </c>
      <c r="T768" s="6">
        <f t="shared" si="48"/>
        <v>-24432.892178923823</v>
      </c>
      <c r="V768" s="23">
        <f t="array" aca="1" ref="V768:Z768" ca="1">MMULT(H768:L768,TRANSPOSE(racar))</f>
        <v>2.5342631491719167E-3</v>
      </c>
      <c r="W768" s="23">
        <f ca="1"/>
        <v>3.3375065462475529E-3</v>
      </c>
      <c r="X768" s="23">
        <f ca="1"/>
        <v>-1.854756964111825E-3</v>
      </c>
      <c r="Y768" s="23">
        <f ca="1"/>
        <v>7.3018435390859093E-3</v>
      </c>
      <c r="Z768" s="23">
        <f ca="1"/>
        <v>-6.7340669230038074E-5</v>
      </c>
      <c r="AA768" s="6">
        <f t="array" aca="1" ref="AA768" ca="1">SUMPRODUCT($V$9:$Z$9,V768:Z768)</f>
        <v>24021.010660837546</v>
      </c>
      <c r="AB768" s="6">
        <f t="shared" ca="1" si="49"/>
        <v>33764.552536072137</v>
      </c>
    </row>
    <row r="769" spans="1:28" ht="13.8">
      <c r="A769" s="4">
        <v>759</v>
      </c>
      <c r="B769" s="120">
        <v>0.1239140374942844</v>
      </c>
      <c r="C769" s="120">
        <v>0.84192000000000011</v>
      </c>
      <c r="D769" s="120">
        <v>0.4935443565181174</v>
      </c>
      <c r="E769" s="120">
        <v>2.9301277235161533E-2</v>
      </c>
      <c r="F769" s="120">
        <v>0.42193900773782433</v>
      </c>
      <c r="H769" s="142">
        <v>-1.1556408908347355</v>
      </c>
      <c r="I769" s="142">
        <v>1.0023802026387434</v>
      </c>
      <c r="J769" s="142">
        <v>-1.6182604762727381E-2</v>
      </c>
      <c r="K769" s="142">
        <v>-1.8911632571013615</v>
      </c>
      <c r="L769" s="142">
        <v>-0.19693549640091676</v>
      </c>
      <c r="M769" s="141">
        <f t="array" ref="M769:Q769">MMULT(H769:L769,TRANSPOSE(chol))</f>
        <v>-6.8092525431645888E-3</v>
      </c>
      <c r="N769" s="141">
        <v>3.0255814397577812E-3</v>
      </c>
      <c r="O769" s="141">
        <v>-1.3214880205649196E-3</v>
      </c>
      <c r="P769" s="141">
        <v>-8.7476056050745706E-3</v>
      </c>
      <c r="Q769" s="141">
        <v>-6.4863097190595003E-3</v>
      </c>
      <c r="R769" s="6">
        <f t="shared" si="46"/>
        <v>-53810.966102110819</v>
      </c>
      <c r="S769" s="6">
        <f t="shared" si="47"/>
        <v>-4076.0362563788003</v>
      </c>
      <c r="T769" s="6">
        <f t="shared" si="48"/>
        <v>4076.0362563788003</v>
      </c>
      <c r="V769" s="23">
        <f t="array" aca="1" ref="V769:Z769" ca="1">MMULT(H769:L769,TRANSPOSE(racar))</f>
        <v>-6.0475308319966059E-3</v>
      </c>
      <c r="W769" s="23">
        <f ca="1"/>
        <v>2.9592790601685138E-3</v>
      </c>
      <c r="X769" s="23">
        <f ca="1"/>
        <v>-1.2841719140545401E-3</v>
      </c>
      <c r="Y769" s="23">
        <f ca="1"/>
        <v>-9.2346544429642071E-3</v>
      </c>
      <c r="Z769" s="23">
        <f ca="1"/>
        <v>-3.8597176740599627E-3</v>
      </c>
      <c r="AA769" s="6">
        <f t="array" aca="1" ref="AA769" ca="1">SUMPRODUCT($V$9:$Z$9,V769:Z769)</f>
        <v>-66667.859443174035</v>
      </c>
      <c r="AB769" s="6">
        <f t="shared" ca="1" si="49"/>
        <v>-20851.763468623845</v>
      </c>
    </row>
    <row r="770" spans="1:28" ht="13.8">
      <c r="A770" s="4">
        <v>760</v>
      </c>
      <c r="B770" s="120">
        <v>0.45724737082761774</v>
      </c>
      <c r="C770" s="120">
        <v>8.1920000000000007E-2</v>
      </c>
      <c r="D770" s="120">
        <v>0.63640149937526025</v>
      </c>
      <c r="E770" s="120">
        <v>0.12021036814425244</v>
      </c>
      <c r="F770" s="120">
        <v>0.49886208466090126</v>
      </c>
      <c r="H770" s="142">
        <v>-0.10737089723280635</v>
      </c>
      <c r="I770" s="142">
        <v>-1.3922721554471402</v>
      </c>
      <c r="J770" s="142">
        <v>0.34885655679421207</v>
      </c>
      <c r="K770" s="142">
        <v>-1.1739358132074571</v>
      </c>
      <c r="L770" s="142">
        <v>-2.8523346307932893E-3</v>
      </c>
      <c r="M770" s="141">
        <f t="array" ref="M770:Q770">MMULT(H770:L770,TRANSPOSE(chol))</f>
        <v>-6.3264943361103759E-4</v>
      </c>
      <c r="N770" s="141">
        <v>-8.2257656804947052E-3</v>
      </c>
      <c r="O770" s="141">
        <v>1.6370332317318182E-3</v>
      </c>
      <c r="P770" s="141">
        <v>-7.8725803514857074E-3</v>
      </c>
      <c r="Q770" s="141">
        <v>-4.3811694968423267E-3</v>
      </c>
      <c r="R770" s="6">
        <f t="shared" si="46"/>
        <v>31001.796187757187</v>
      </c>
      <c r="S770" s="6">
        <f t="shared" si="47"/>
        <v>-11734.685120940878</v>
      </c>
      <c r="T770" s="6">
        <f t="shared" si="48"/>
        <v>11734.685120940878</v>
      </c>
      <c r="V770" s="23">
        <f t="array" aca="1" ref="V770:Z770" ca="1">MMULT(H770:L770,TRANSPOSE(racar))</f>
        <v>-2.087463250935969E-3</v>
      </c>
      <c r="W770" s="23">
        <f ca="1"/>
        <v>-9.2630531475432713E-3</v>
      </c>
      <c r="X770" s="23">
        <f ca="1"/>
        <v>1.3896698522486975E-3</v>
      </c>
      <c r="Y770" s="23">
        <f ca="1"/>
        <v>-7.0228930306653874E-3</v>
      </c>
      <c r="Z770" s="23">
        <f ca="1"/>
        <v>-2.7771041438520885E-3</v>
      </c>
      <c r="AA770" s="6">
        <f t="array" aca="1" ref="AA770" ca="1">SUMPRODUCT($V$9:$Z$9,V770:Z770)</f>
        <v>24000.099285768651</v>
      </c>
      <c r="AB770" s="6">
        <f t="shared" ca="1" si="49"/>
        <v>-16733.800226559651</v>
      </c>
    </row>
    <row r="771" spans="1:28" ht="13.8">
      <c r="A771" s="4">
        <v>761</v>
      </c>
      <c r="B771" s="120">
        <v>0.79058070416095105</v>
      </c>
      <c r="C771" s="120">
        <v>0.28192</v>
      </c>
      <c r="D771" s="120">
        <v>0.77925864223240304</v>
      </c>
      <c r="E771" s="120">
        <v>0.21111945905334337</v>
      </c>
      <c r="F771" s="120">
        <v>0.57578516158397819</v>
      </c>
      <c r="H771" s="142">
        <v>0.80843781283489446</v>
      </c>
      <c r="I771" s="142">
        <v>-0.5771472318952231</v>
      </c>
      <c r="J771" s="142">
        <v>0.76969183345337022</v>
      </c>
      <c r="K771" s="142">
        <v>-0.80254301228937508</v>
      </c>
      <c r="L771" s="142">
        <v>0.19112242758885364</v>
      </c>
      <c r="M771" s="141">
        <f t="array" ref="M771:Q771">MMULT(H771:L771,TRANSPOSE(chol))</f>
        <v>4.7634669876212045E-3</v>
      </c>
      <c r="N771" s="141">
        <v>-1.4059900565956531E-3</v>
      </c>
      <c r="O771" s="141">
        <v>5.8325923286886754E-3</v>
      </c>
      <c r="P771" s="141">
        <v>-3.8154573593588556E-3</v>
      </c>
      <c r="Q771" s="141">
        <v>1.65703308927937E-3</v>
      </c>
      <c r="R771" s="6">
        <f t="shared" si="46"/>
        <v>16306.037310881749</v>
      </c>
      <c r="S771" s="6">
        <f t="shared" si="47"/>
        <v>-26626.350928521679</v>
      </c>
      <c r="T771" s="6">
        <f t="shared" si="48"/>
        <v>26626.350928521679</v>
      </c>
      <c r="V771" s="23">
        <f t="array" aca="1" ref="V771:Z771" ca="1">MMULT(H771:L771,TRANSPOSE(racar))</f>
        <v>4.4662980314272996E-3</v>
      </c>
      <c r="W771" s="23">
        <f ca="1"/>
        <v>-2.8261534120645479E-3</v>
      </c>
      <c r="X771" s="23">
        <f ca="1"/>
        <v>5.1152965661192436E-3</v>
      </c>
      <c r="Y771" s="23">
        <f ca="1"/>
        <v>-3.9161817901438838E-3</v>
      </c>
      <c r="Z771" s="23">
        <f ca="1"/>
        <v>1.2233629551300338E-3</v>
      </c>
      <c r="AA771" s="6">
        <f t="array" aca="1" ref="AA771" ca="1">SUMPRODUCT($V$9:$Z$9,V771:Z771)</f>
        <v>22371.366393395103</v>
      </c>
      <c r="AB771" s="6">
        <f t="shared" ca="1" si="49"/>
        <v>-24684.910250810608</v>
      </c>
    </row>
    <row r="772" spans="1:28" ht="13.8">
      <c r="A772" s="4">
        <v>762</v>
      </c>
      <c r="B772" s="120">
        <v>0.2350251486053955</v>
      </c>
      <c r="C772" s="120">
        <v>0.48192000000000002</v>
      </c>
      <c r="D772" s="120">
        <v>0.92211578508954595</v>
      </c>
      <c r="E772" s="120">
        <v>0.30202854996243428</v>
      </c>
      <c r="F772" s="120">
        <v>0.65270823850705506</v>
      </c>
      <c r="H772" s="142">
        <v>-0.72239721738788232</v>
      </c>
      <c r="I772" s="142">
        <v>-4.5335364011716089E-2</v>
      </c>
      <c r="J772" s="142">
        <v>1.4194480584256091</v>
      </c>
      <c r="K772" s="142">
        <v>-0.51857506676258558</v>
      </c>
      <c r="L772" s="142">
        <v>0.39264252969506958</v>
      </c>
      <c r="M772" s="141">
        <f t="array" ref="M772:Q772">MMULT(H772:L772,TRANSPOSE(chol))</f>
        <v>-4.2564996866114773E-3</v>
      </c>
      <c r="N772" s="141">
        <v>-1.9568127874816646E-3</v>
      </c>
      <c r="O772" s="141">
        <v>8.127890194996339E-3</v>
      </c>
      <c r="P772" s="141">
        <v>-2.3657145605596795E-3</v>
      </c>
      <c r="Q772" s="141">
        <v>1.5321596995088865E-4</v>
      </c>
      <c r="R772" s="6">
        <f t="shared" si="46"/>
        <v>-1814.5551046955366</v>
      </c>
      <c r="S772" s="6">
        <f t="shared" si="47"/>
        <v>-11667.135097327433</v>
      </c>
      <c r="T772" s="6">
        <f t="shared" si="48"/>
        <v>11667.135097327433</v>
      </c>
      <c r="V772" s="23">
        <f t="array" aca="1" ref="V772:Z772" ca="1">MMULT(H772:L772,TRANSPOSE(racar))</f>
        <v>-2.904337987702686E-3</v>
      </c>
      <c r="W772" s="23">
        <f ca="1"/>
        <v>-6.4176433649167617E-4</v>
      </c>
      <c r="X772" s="23">
        <f ca="1"/>
        <v>8.8731946086807404E-3</v>
      </c>
      <c r="Y772" s="23">
        <f ca="1"/>
        <v>-1.8368438937136739E-3</v>
      </c>
      <c r="Z772" s="23">
        <f ca="1"/>
        <v>1.8185842843076792E-3</v>
      </c>
      <c r="AA772" s="6">
        <f t="array" aca="1" ref="AA772" ca="1">SUMPRODUCT($V$9:$Z$9,V772:Z772)</f>
        <v>-7305.8516932453349</v>
      </c>
      <c r="AB772" s="6">
        <f t="shared" ca="1" si="49"/>
        <v>-18472.905941245728</v>
      </c>
    </row>
    <row r="773" spans="1:28" ht="13.8">
      <c r="A773" s="4">
        <v>763</v>
      </c>
      <c r="B773" s="120">
        <v>0.56835848193872895</v>
      </c>
      <c r="C773" s="120">
        <v>0.68192000000000008</v>
      </c>
      <c r="D773" s="120">
        <v>8.5381091211994997E-2</v>
      </c>
      <c r="E773" s="120">
        <v>0.39293764087152522</v>
      </c>
      <c r="F773" s="120">
        <v>0.72963131543013193</v>
      </c>
      <c r="H773" s="142">
        <v>0.1721965168628101</v>
      </c>
      <c r="I773" s="142">
        <v>0.47307454033748253</v>
      </c>
      <c r="J773" s="142">
        <v>-1.3697588784780577</v>
      </c>
      <c r="K773" s="142">
        <v>-0.27167063562042232</v>
      </c>
      <c r="L773" s="142">
        <v>0.61169832676854052</v>
      </c>
      <c r="M773" s="141">
        <f t="array" ref="M773:Q773">MMULT(H773:L773,TRANSPOSE(chol))</f>
        <v>1.0146141242243852E-3</v>
      </c>
      <c r="N773" s="141">
        <v>3.1138406825113197E-3</v>
      </c>
      <c r="O773" s="141">
        <v>-8.4049801265030227E-3</v>
      </c>
      <c r="P773" s="141">
        <v>-1.2939791329300439E-3</v>
      </c>
      <c r="Q773" s="141">
        <v>2.8683907135828145E-3</v>
      </c>
      <c r="R773" s="6">
        <f t="shared" si="46"/>
        <v>-53056.452254970747</v>
      </c>
      <c r="S773" s="6">
        <f t="shared" si="47"/>
        <v>-21805.144001597622</v>
      </c>
      <c r="T773" s="6">
        <f t="shared" si="48"/>
        <v>21805.144001597622</v>
      </c>
      <c r="V773" s="23">
        <f t="array" aca="1" ref="V773:Z773" ca="1">MMULT(H773:L773,TRANSPOSE(racar))</f>
        <v>1.4598625627316297E-3</v>
      </c>
      <c r="W773" s="23">
        <f ca="1"/>
        <v>3.0449904377647012E-3</v>
      </c>
      <c r="X773" s="23">
        <f ca="1"/>
        <v>-8.3641335903118161E-3</v>
      </c>
      <c r="Y773" s="23">
        <f ca="1"/>
        <v>-7.5626287027215941E-4</v>
      </c>
      <c r="Z773" s="23">
        <f ca="1"/>
        <v>3.3784055008845531E-3</v>
      </c>
      <c r="AA773" s="6">
        <f t="array" aca="1" ref="AA773" ca="1">SUMPRODUCT($V$9:$Z$9,V773:Z773)</f>
        <v>-50933.526321608952</v>
      </c>
      <c r="AB773" s="6">
        <f t="shared" ca="1" si="49"/>
        <v>-22171.072951257025</v>
      </c>
    </row>
    <row r="774" spans="1:28" ht="13.8">
      <c r="A774" s="4">
        <v>764</v>
      </c>
      <c r="B774" s="120">
        <v>0.90169181527206221</v>
      </c>
      <c r="C774" s="120">
        <v>0.88192000000000004</v>
      </c>
      <c r="D774" s="120">
        <v>0.22823823406913782</v>
      </c>
      <c r="E774" s="120">
        <v>0.48384673178061616</v>
      </c>
      <c r="F774" s="120">
        <v>0.80655439235320892</v>
      </c>
      <c r="H774" s="142">
        <v>1.2912518256980232</v>
      </c>
      <c r="I774" s="142">
        <v>1.1846395314192977</v>
      </c>
      <c r="J774" s="142">
        <v>-0.74466135277894097</v>
      </c>
      <c r="K774" s="142">
        <v>-4.0501308883430051E-2</v>
      </c>
      <c r="L774" s="142">
        <v>0.86526890185840322</v>
      </c>
      <c r="M774" s="141">
        <f t="array" ref="M774:Q774">MMULT(H774:L774,TRANSPOSE(chol))</f>
        <v>7.6082975669450967E-3</v>
      </c>
      <c r="N774" s="141">
        <v>9.8180322800178934E-3</v>
      </c>
      <c r="O774" s="141">
        <v>-2.6603615939211249E-3</v>
      </c>
      <c r="P774" s="141">
        <v>2.1807198997933325E-3</v>
      </c>
      <c r="Q774" s="141">
        <v>9.5741226005034395E-3</v>
      </c>
      <c r="R774" s="6">
        <f t="shared" si="46"/>
        <v>-64328.226004252807</v>
      </c>
      <c r="S774" s="6">
        <f t="shared" si="47"/>
        <v>-43057.63262147471</v>
      </c>
      <c r="T774" s="6">
        <f t="shared" si="48"/>
        <v>43057.63262147471</v>
      </c>
      <c r="V774" s="23">
        <f t="array" aca="1" ref="V774:Z774" ca="1">MMULT(H774:L774,TRANSPOSE(racar))</f>
        <v>9.2121757068131405E-3</v>
      </c>
      <c r="W774" s="23">
        <f ca="1"/>
        <v>9.0845316308922324E-3</v>
      </c>
      <c r="X774" s="23">
        <f ca="1"/>
        <v>-3.2410996127614266E-3</v>
      </c>
      <c r="Y774" s="23">
        <f ca="1"/>
        <v>1.7307064664268536E-3</v>
      </c>
      <c r="Z774" s="23">
        <f ca="1"/>
        <v>7.8817676657653522E-3</v>
      </c>
      <c r="AA774" s="6">
        <f t="array" aca="1" ref="AA774" ca="1">SUMPRODUCT($V$9:$Z$9,V774:Z774)</f>
        <v>-47326.236336621776</v>
      </c>
      <c r="AB774" s="6">
        <f t="shared" ca="1" si="49"/>
        <v>-35741.768916806031</v>
      </c>
    </row>
    <row r="775" spans="1:28" ht="13.8">
      <c r="A775" s="4">
        <v>765</v>
      </c>
      <c r="B775" s="120">
        <v>4.9839963420210333E-2</v>
      </c>
      <c r="C775" s="120">
        <v>0.12192</v>
      </c>
      <c r="D775" s="120">
        <v>0.37109537692628064</v>
      </c>
      <c r="E775" s="120">
        <v>0.57475582268970693</v>
      </c>
      <c r="F775" s="120">
        <v>0.8834774692762859</v>
      </c>
      <c r="H775" s="142">
        <v>-1.6464073209549688</v>
      </c>
      <c r="I775" s="142">
        <v>-1.1654423083725842</v>
      </c>
      <c r="J775" s="142">
        <v>-0.32895360781329624</v>
      </c>
      <c r="K775" s="142">
        <v>0.18849535730653449</v>
      </c>
      <c r="L775" s="142">
        <v>1.192551521690248</v>
      </c>
      <c r="M775" s="141">
        <f t="array" ref="M775:Q775">MMULT(H775:L775,TRANSPOSE(chol))</f>
        <v>-9.7009402541992952E-3</v>
      </c>
      <c r="N775" s="141">
        <v>-1.0542481783541406E-2</v>
      </c>
      <c r="O775" s="141">
        <v>-4.6994730652983648E-3</v>
      </c>
      <c r="P775" s="141">
        <v>-2.3182655305317708E-3</v>
      </c>
      <c r="Q775" s="141">
        <v>-1.0038237233036314E-4</v>
      </c>
      <c r="R775" s="6">
        <f t="shared" si="46"/>
        <v>-12307.662742379851</v>
      </c>
      <c r="S775" s="6">
        <f t="shared" si="47"/>
        <v>-10045.492668387993</v>
      </c>
      <c r="T775" s="6">
        <f t="shared" si="48"/>
        <v>10045.492668387993</v>
      </c>
      <c r="V775" s="23">
        <f t="array" aca="1" ref="V775:Z775" ca="1">MMULT(H775:L775,TRANSPOSE(racar))</f>
        <v>-9.0630387260300475E-3</v>
      </c>
      <c r="W775" s="23">
        <f ca="1"/>
        <v>-7.3044267180415109E-3</v>
      </c>
      <c r="X775" s="23">
        <f ca="1"/>
        <v>-2.5136056323087044E-3</v>
      </c>
      <c r="Y775" s="23">
        <f ca="1"/>
        <v>9.4947663735018152E-4</v>
      </c>
      <c r="Z775" s="23">
        <f ca="1"/>
        <v>4.1140650523866663E-3</v>
      </c>
      <c r="AA775" s="6">
        <f t="array" aca="1" ref="AA775" ca="1">SUMPRODUCT($V$9:$Z$9,V775:Z775)</f>
        <v>-28975.229733818083</v>
      </c>
      <c r="AB775" s="6">
        <f t="shared" ca="1" si="49"/>
        <v>-18445.419412265997</v>
      </c>
    </row>
    <row r="776" spans="1:28" ht="13.8">
      <c r="A776" s="4">
        <v>766</v>
      </c>
      <c r="B776" s="120">
        <v>0.38317329675354367</v>
      </c>
      <c r="C776" s="120">
        <v>0.32191999999999998</v>
      </c>
      <c r="D776" s="120">
        <v>0.5139525197834236</v>
      </c>
      <c r="E776" s="120">
        <v>0.66566491359879787</v>
      </c>
      <c r="F776" s="120">
        <v>0.96040054619936277</v>
      </c>
      <c r="H776" s="142">
        <v>-0.29715707251634926</v>
      </c>
      <c r="I776" s="142">
        <v>-0.46233653993641416</v>
      </c>
      <c r="J776" s="142">
        <v>3.4980913431382279E-2</v>
      </c>
      <c r="K776" s="142">
        <v>0.42797383110340947</v>
      </c>
      <c r="L776" s="142">
        <v>1.7553532250941906</v>
      </c>
      <c r="M776" s="141">
        <f t="array" ref="M776:Q776">MMULT(H776:L776,TRANSPOSE(chol))</f>
        <v>-1.7509051192276112E-3</v>
      </c>
      <c r="N776" s="141">
        <v>-3.3459229407576752E-3</v>
      </c>
      <c r="O776" s="141">
        <v>-3.2555836056469029E-4</v>
      </c>
      <c r="P776" s="141">
        <v>1.2066719585777177E-3</v>
      </c>
      <c r="Q776" s="141">
        <v>8.7329483235715627E-3</v>
      </c>
      <c r="R776" s="6">
        <f t="shared" si="46"/>
        <v>-34691.042652880256</v>
      </c>
      <c r="S776" s="6">
        <f t="shared" si="47"/>
        <v>-42852.801926172491</v>
      </c>
      <c r="T776" s="6">
        <f t="shared" si="48"/>
        <v>42852.801926172491</v>
      </c>
      <c r="V776" s="23">
        <f t="array" aca="1" ref="V776:Z776" ca="1">MMULT(H776:L776,TRANSPOSE(racar))</f>
        <v>2.3555192847556387E-4</v>
      </c>
      <c r="W776" s="23">
        <f ca="1"/>
        <v>-8.0628531069393012E-4</v>
      </c>
      <c r="X776" s="23">
        <f ca="1"/>
        <v>1.2446159231552368E-3</v>
      </c>
      <c r="Y776" s="23">
        <f ca="1"/>
        <v>3.7734663761426956E-3</v>
      </c>
      <c r="Z776" s="23">
        <f ca="1"/>
        <v>1.0696883867173247E-2</v>
      </c>
      <c r="AA776" s="6">
        <f t="array" aca="1" ref="AA776" ca="1">SUMPRODUCT($V$9:$Z$9,V776:Z776)</f>
        <v>-33845.065043993287</v>
      </c>
      <c r="AB776" s="6">
        <f t="shared" ca="1" si="49"/>
        <v>-41992.818466583529</v>
      </c>
    </row>
    <row r="777" spans="1:28" ht="13.8">
      <c r="A777" s="4">
        <v>767</v>
      </c>
      <c r="B777" s="120">
        <v>0.71650663008687709</v>
      </c>
      <c r="C777" s="120">
        <v>0.52192000000000005</v>
      </c>
      <c r="D777" s="120">
        <v>0.65680966264056639</v>
      </c>
      <c r="E777" s="120">
        <v>0.75657400450788881</v>
      </c>
      <c r="F777" s="120">
        <v>4.3240782885753302E-2</v>
      </c>
      <c r="H777" s="142">
        <v>0.57249490023336735</v>
      </c>
      <c r="I777" s="142">
        <v>5.4972967533359889E-2</v>
      </c>
      <c r="J777" s="142">
        <v>0.40377161049121923</v>
      </c>
      <c r="K777" s="142">
        <v>0.69532445646112573</v>
      </c>
      <c r="L777" s="142">
        <v>-1.714256841092294</v>
      </c>
      <c r="M777" s="141">
        <f t="array" ref="M777:Q777">MMULT(H777:L777,TRANSPOSE(chol))</f>
        <v>3.3732471620548533E-3</v>
      </c>
      <c r="N777" s="141">
        <v>1.6598311609591276E-3</v>
      </c>
      <c r="O777" s="141">
        <v>3.3761571518766851E-3</v>
      </c>
      <c r="P777" s="141">
        <v>4.2191148604864646E-3</v>
      </c>
      <c r="Q777" s="141">
        <v>-5.8454266931443812E-3</v>
      </c>
      <c r="R777" s="6">
        <f t="shared" si="46"/>
        <v>66800.838852304427</v>
      </c>
      <c r="S777" s="6">
        <f t="shared" si="47"/>
        <v>51671.393733134988</v>
      </c>
      <c r="T777" s="6">
        <f t="shared" si="48"/>
        <v>-51671.393733134988</v>
      </c>
      <c r="V777" s="23">
        <f t="array" aca="1" ref="V777:Z777" ca="1">MMULT(H777:L777,TRANSPOSE(racar))</f>
        <v>1.3814512146564355E-3</v>
      </c>
      <c r="W777" s="23">
        <f ca="1"/>
        <v>-2.2872283569563183E-4</v>
      </c>
      <c r="X777" s="23">
        <f ca="1"/>
        <v>2.0798482000244211E-3</v>
      </c>
      <c r="Y777" s="23">
        <f ca="1"/>
        <v>1.862847494956152E-3</v>
      </c>
      <c r="Z777" s="23">
        <f ca="1"/>
        <v>-8.9358640778669819E-3</v>
      </c>
      <c r="AA777" s="6">
        <f t="array" aca="1" ref="AA777" ca="1">SUMPRODUCT($V$9:$Z$9,V777:Z777)</f>
        <v>70485.726267386577</v>
      </c>
      <c r="AB777" s="6">
        <f t="shared" ca="1" si="49"/>
        <v>58013.741102210588</v>
      </c>
    </row>
    <row r="778" spans="1:28" ht="13.8">
      <c r="A778" s="4">
        <v>768</v>
      </c>
      <c r="B778" s="120">
        <v>0.16095107453132143</v>
      </c>
      <c r="C778" s="120">
        <v>0.72192000000000012</v>
      </c>
      <c r="D778" s="120">
        <v>0.79966680549770919</v>
      </c>
      <c r="E778" s="120">
        <v>0.84748309541697975</v>
      </c>
      <c r="F778" s="120">
        <v>0.12016385980883024</v>
      </c>
      <c r="H778" s="142">
        <v>-0.990556578662802</v>
      </c>
      <c r="I778" s="142">
        <v>0.58855474425282495</v>
      </c>
      <c r="J778" s="142">
        <v>0.84043168672415047</v>
      </c>
      <c r="K778" s="142">
        <v>1.0256983143395801</v>
      </c>
      <c r="L778" s="142">
        <v>-1.1741680526817087</v>
      </c>
      <c r="M778" s="141">
        <f t="array" ref="M778:Q778">MMULT(H778:L778,TRANSPOSE(chol))</f>
        <v>-5.8365448608660147E-3</v>
      </c>
      <c r="N778" s="141">
        <v>1.0434563090249635E-3</v>
      </c>
      <c r="O778" s="141">
        <v>4.2612243678820383E-3</v>
      </c>
      <c r="P778" s="141">
        <v>5.7523539064421965E-3</v>
      </c>
      <c r="Q778" s="141">
        <v>-5.7050293486398508E-3</v>
      </c>
      <c r="R778" s="6">
        <f t="shared" si="46"/>
        <v>36042.536833305188</v>
      </c>
      <c r="S778" s="6">
        <f t="shared" si="47"/>
        <v>57905.296673120276</v>
      </c>
      <c r="T778" s="6">
        <f t="shared" si="48"/>
        <v>-57905.296673120276</v>
      </c>
      <c r="V778" s="23">
        <f t="array" aca="1" ref="V778:Z778" ca="1">MMULT(H778:L778,TRANSPOSE(racar))</f>
        <v>-5.834925726685568E-3</v>
      </c>
      <c r="W778" s="23">
        <f ca="1"/>
        <v>2.2759882287266965E-3</v>
      </c>
      <c r="X778" s="23">
        <f ca="1"/>
        <v>4.676371801974959E-3</v>
      </c>
      <c r="Y778" s="23">
        <f ca="1"/>
        <v>4.4856590691164776E-3</v>
      </c>
      <c r="Z778" s="23">
        <f ca="1"/>
        <v>-6.3328008951209838E-3</v>
      </c>
      <c r="AA778" s="6">
        <f t="array" aca="1" ref="AA778" ca="1">SUMPRODUCT($V$9:$Z$9,V778:Z778)</f>
        <v>28476.478505958883</v>
      </c>
      <c r="AB778" s="6">
        <f t="shared" ca="1" si="49"/>
        <v>55589.827001449972</v>
      </c>
    </row>
    <row r="779" spans="1:28" ht="13.8">
      <c r="A779" s="4">
        <v>769</v>
      </c>
      <c r="B779" s="120">
        <v>0.49428440786465477</v>
      </c>
      <c r="C779" s="120">
        <v>0.92192000000000007</v>
      </c>
      <c r="D779" s="120">
        <v>0.94252394835485209</v>
      </c>
      <c r="E779" s="120">
        <v>0.93839218632607069</v>
      </c>
      <c r="F779" s="120">
        <v>0.19708693673190716</v>
      </c>
      <c r="H779" s="142">
        <v>-1.4327355007722309E-2</v>
      </c>
      <c r="I779" s="142">
        <v>1.418105382683712</v>
      </c>
      <c r="J779" s="142">
        <v>1.5763198759174897</v>
      </c>
      <c r="K779" s="142">
        <v>1.5414157741358028</v>
      </c>
      <c r="L779" s="142">
        <v>-0.85207246499126799</v>
      </c>
      <c r="M779" s="141">
        <f t="array" ref="M779:Q779">MMULT(H779:L779,TRANSPOSE(chol))</f>
        <v>-8.4419458758236836E-5</v>
      </c>
      <c r="N779" s="141">
        <v>8.0877978083377048E-3</v>
      </c>
      <c r="O779" s="141">
        <v>1.0564480369707838E-2</v>
      </c>
      <c r="P779" s="141">
        <v>1.078145701590489E-2</v>
      </c>
      <c r="Q779" s="141">
        <v>1.7615887077015481E-3</v>
      </c>
      <c r="R779" s="6">
        <f t="shared" si="46"/>
        <v>23416.687951338361</v>
      </c>
      <c r="S779" s="6">
        <f t="shared" si="47"/>
        <v>39546.672147760393</v>
      </c>
      <c r="T779" s="6">
        <f t="shared" si="48"/>
        <v>-39546.672147760393</v>
      </c>
      <c r="V779" s="23">
        <f t="array" aca="1" ref="V779:Z779" ca="1">MMULT(H779:L779,TRANSPOSE(racar))</f>
        <v>1.440535596062576E-3</v>
      </c>
      <c r="W779" s="23">
        <f ca="1"/>
        <v>9.206628163213772E-3</v>
      </c>
      <c r="X779" s="23">
        <f ca="1"/>
        <v>1.0621520163614432E-2</v>
      </c>
      <c r="Y779" s="23">
        <f ca="1"/>
        <v>8.612068895725019E-3</v>
      </c>
      <c r="Z779" s="23">
        <f ca="1"/>
        <v>-1.0570885600153946E-3</v>
      </c>
      <c r="AA779" s="6">
        <f t="array" aca="1" ref="AA779" ca="1">SUMPRODUCT($V$9:$Z$9,V779:Z779)</f>
        <v>30563.657117408038</v>
      </c>
      <c r="AB779" s="6">
        <f t="shared" ca="1" si="49"/>
        <v>45238.371325954446</v>
      </c>
    </row>
    <row r="780" spans="1:28" ht="13.8">
      <c r="A780" s="4">
        <v>770</v>
      </c>
      <c r="B780" s="120">
        <v>0.82761774119798803</v>
      </c>
      <c r="C780" s="120">
        <v>0.16191999999999998</v>
      </c>
      <c r="D780" s="120">
        <v>0.10578925447730111</v>
      </c>
      <c r="E780" s="120">
        <v>3.7565740045078892E-2</v>
      </c>
      <c r="F780" s="120">
        <v>0.27401001365498406</v>
      </c>
      <c r="H780" s="142">
        <v>0.94479309533673694</v>
      </c>
      <c r="I780" s="142">
        <v>-0.98659749246737838</v>
      </c>
      <c r="J780" s="142">
        <v>-1.2492367095951067</v>
      </c>
      <c r="K780" s="142">
        <v>-1.7796608569805392</v>
      </c>
      <c r="L780" s="142">
        <v>-0.60072971004268461</v>
      </c>
      <c r="M780" s="141">
        <f t="array" ref="M780:Q780">MMULT(H780:L780,TRANSPOSE(chol))</f>
        <v>5.5668978470804478E-3</v>
      </c>
      <c r="N780" s="141">
        <v>-3.4305536395238894E-3</v>
      </c>
      <c r="O780" s="141">
        <v>-7.0772497715161893E-3</v>
      </c>
      <c r="P780" s="141">
        <v>-1.0395155976914655E-2</v>
      </c>
      <c r="Q780" s="141">
        <v>-6.3881243786122702E-3</v>
      </c>
      <c r="R780" s="6">
        <f t="shared" ref="R780:R843" si="50">SUMPRODUCT($M$9:$Q$9,M780:Q780)</f>
        <v>13841.202756073239</v>
      </c>
      <c r="S780" s="6">
        <f t="shared" ref="S780:S843" si="51">P780*$P$9+Q780*$Q$9</f>
        <v>-12154.174733606582</v>
      </c>
      <c r="T780" s="6">
        <f t="shared" ref="T780:T843" si="52">-S780</f>
        <v>12154.174733606582</v>
      </c>
      <c r="V780" s="23">
        <f t="array" aca="1" ref="V780:Z780" ca="1">MMULT(H780:L780,TRANSPOSE(racar))</f>
        <v>2.4791360629908992E-3</v>
      </c>
      <c r="W780" s="23">
        <f ca="1"/>
        <v>-7.3357914977256189E-3</v>
      </c>
      <c r="X780" s="23">
        <f ca="1"/>
        <v>-8.9070274826176087E-3</v>
      </c>
      <c r="Y780" s="23">
        <f ca="1"/>
        <v>-1.0851419965690735E-2</v>
      </c>
      <c r="Z780" s="23">
        <f ca="1"/>
        <v>-6.4815622839657378E-3</v>
      </c>
      <c r="AA780" s="6">
        <f t="array" aca="1" ref="AA780" ca="1">SUMPRODUCT($V$9:$Z$9,V780:Z780)</f>
        <v>13540.760016851371</v>
      </c>
      <c r="AB780" s="6">
        <f t="shared" ref="AB780:AB843" ca="1" si="53">Y780*$Y$9+Z780*$Z$9</f>
        <v>-13723.14077874925</v>
      </c>
    </row>
    <row r="781" spans="1:28" ht="13.8">
      <c r="A781" s="4">
        <v>771</v>
      </c>
      <c r="B781" s="120">
        <v>0.27206218564243256</v>
      </c>
      <c r="C781" s="120">
        <v>0.36191999999999996</v>
      </c>
      <c r="D781" s="120">
        <v>0.24864639733444396</v>
      </c>
      <c r="E781" s="120">
        <v>0.12847483095416981</v>
      </c>
      <c r="F781" s="120">
        <v>0.35093309057806099</v>
      </c>
      <c r="H781" s="142">
        <v>-0.60658799187747103</v>
      </c>
      <c r="I781" s="142">
        <v>-0.35333141053256178</v>
      </c>
      <c r="J781" s="142">
        <v>-0.67875549889922915</v>
      </c>
      <c r="K781" s="142">
        <v>-1.1336302898083821</v>
      </c>
      <c r="L781" s="142">
        <v>-0.38280253580056167</v>
      </c>
      <c r="M781" s="141">
        <f t="array" ref="M781:Q781">MMULT(H781:L781,TRANSPOSE(chol))</f>
        <v>-3.5741300425613334E-3</v>
      </c>
      <c r="N781" s="141">
        <v>-3.4486206221323035E-3</v>
      </c>
      <c r="O781" s="141">
        <v>-5.2848721519220647E-3</v>
      </c>
      <c r="P781" s="141">
        <v>-7.0495478867552688E-3</v>
      </c>
      <c r="Q781" s="141">
        <v>-7.0936477444023035E-3</v>
      </c>
      <c r="R781" s="6">
        <f t="shared" si="50"/>
        <v>-4491.8803922928782</v>
      </c>
      <c r="S781" s="6">
        <f t="shared" si="51"/>
        <v>7053.2210510876212</v>
      </c>
      <c r="T781" s="6">
        <f t="shared" si="52"/>
        <v>-7053.2210510876212</v>
      </c>
      <c r="V781" s="23">
        <f t="array" aca="1" ref="V781:Z781" ca="1">MMULT(H781:L781,TRANSPOSE(racar))</f>
        <v>-4.8575717174780941E-3</v>
      </c>
      <c r="W781" s="23">
        <f ca="1"/>
        <v>-4.274645520414116E-3</v>
      </c>
      <c r="X781" s="23">
        <f ca="1"/>
        <v>-5.5040735081622908E-3</v>
      </c>
      <c r="Y781" s="23">
        <f ca="1"/>
        <v>-6.8591808933036267E-3</v>
      </c>
      <c r="Z781" s="23">
        <f ca="1"/>
        <v>-5.3362457371054746E-3</v>
      </c>
      <c r="AA781" s="6">
        <f t="array" aca="1" ref="AA781" ca="1">SUMPRODUCT($V$9:$Z$9,V781:Z781)</f>
        <v>-15576.204188109306</v>
      </c>
      <c r="AB781" s="6">
        <f t="shared" ca="1" si="53"/>
        <v>-1810.3033551338849</v>
      </c>
    </row>
    <row r="782" spans="1:28" ht="13.8">
      <c r="A782" s="4">
        <v>772</v>
      </c>
      <c r="B782" s="120">
        <v>0.60539551897576593</v>
      </c>
      <c r="C782" s="120">
        <v>0.56192000000000009</v>
      </c>
      <c r="D782" s="120">
        <v>0.39150354019158679</v>
      </c>
      <c r="E782" s="120">
        <v>0.21938392186326072</v>
      </c>
      <c r="F782" s="120">
        <v>0.42785616750113792</v>
      </c>
      <c r="H782" s="142">
        <v>0.26733796011069838</v>
      </c>
      <c r="I782" s="142">
        <v>0.15583890942770964</v>
      </c>
      <c r="J782" s="142">
        <v>-0.27540242608493315</v>
      </c>
      <c r="K782" s="142">
        <v>-0.77427557622268361</v>
      </c>
      <c r="L782" s="142">
        <v>-0.18183484881349801</v>
      </c>
      <c r="M782" s="141">
        <f t="array" ref="M782:Q782">MMULT(H782:L782,TRANSPOSE(chol))</f>
        <v>1.5752053247729287E-3</v>
      </c>
      <c r="N782" s="141">
        <v>1.5205616908017102E-3</v>
      </c>
      <c r="O782" s="141">
        <v>-1.3582871438836898E-3</v>
      </c>
      <c r="P782" s="141">
        <v>-3.5684060318148217E-3</v>
      </c>
      <c r="Q782" s="141">
        <v>-1.6474373444228536E-3</v>
      </c>
      <c r="R782" s="6">
        <f t="shared" si="50"/>
        <v>-10931.815097842815</v>
      </c>
      <c r="S782" s="6">
        <f t="shared" si="51"/>
        <v>-7193.4374448063045</v>
      </c>
      <c r="T782" s="6">
        <f t="shared" si="52"/>
        <v>7193.4374448063045</v>
      </c>
      <c r="V782" s="23">
        <f t="array" aca="1" ref="V782:Z782" ca="1">MMULT(H782:L782,TRANSPOSE(racar))</f>
        <v>1.1370115970428922E-3</v>
      </c>
      <c r="W782" s="23">
        <f ca="1"/>
        <v>2.9330988694501554E-4</v>
      </c>
      <c r="X782" s="23">
        <f ca="1"/>
        <v>-1.9995566635482285E-3</v>
      </c>
      <c r="Y782" s="23">
        <f ca="1"/>
        <v>-4.0730201813806788E-3</v>
      </c>
      <c r="Z782" s="23">
        <f ca="1"/>
        <v>-1.7008808719888209E-3</v>
      </c>
      <c r="AA782" s="6">
        <f t="array" aca="1" ref="AA782" ca="1">SUMPRODUCT($V$9:$Z$9,V782:Z782)</f>
        <v>-10262.793999672904</v>
      </c>
      <c r="AB782" s="6">
        <f t="shared" ca="1" si="53"/>
        <v>-9205.035254023107</v>
      </c>
    </row>
    <row r="783" spans="1:28" ht="13.8">
      <c r="A783" s="4">
        <v>773</v>
      </c>
      <c r="B783" s="120">
        <v>0.93872885230909919</v>
      </c>
      <c r="C783" s="120">
        <v>0.76192000000000015</v>
      </c>
      <c r="D783" s="120">
        <v>0.53436068304872963</v>
      </c>
      <c r="E783" s="120">
        <v>0.31029301277235161</v>
      </c>
      <c r="F783" s="120">
        <v>0.50477924442421485</v>
      </c>
      <c r="H783" s="142">
        <v>1.5441900632104955</v>
      </c>
      <c r="I783" s="142">
        <v>0.7124922643081445</v>
      </c>
      <c r="J783" s="142">
        <v>8.6236225838385056E-2</v>
      </c>
      <c r="K783" s="142">
        <v>-0.49501996790799513</v>
      </c>
      <c r="L783" s="142">
        <v>1.1980075766776007E-2</v>
      </c>
      <c r="M783" s="141">
        <f t="array" ref="M783:Q783">MMULT(H783:L783,TRANSPOSE(chol))</f>
        <v>9.0986570295644182E-3</v>
      </c>
      <c r="N783" s="141">
        <v>7.7083007985611629E-3</v>
      </c>
      <c r="O783" s="141">
        <v>2.8557489860678892E-3</v>
      </c>
      <c r="P783" s="141">
        <v>-1.2903826131427073E-4</v>
      </c>
      <c r="Q783" s="141">
        <v>4.8290309941974021E-3</v>
      </c>
      <c r="R783" s="6">
        <f t="shared" si="50"/>
        <v>-17874.24315496195</v>
      </c>
      <c r="S783" s="6">
        <f t="shared" si="51"/>
        <v>-27337.628558821081</v>
      </c>
      <c r="T783" s="6">
        <f t="shared" si="52"/>
        <v>27337.628558821081</v>
      </c>
      <c r="V783" s="23">
        <f t="array" aca="1" ref="V783:Z783" ca="1">MMULT(H783:L783,TRANSPOSE(racar))</f>
        <v>9.3986716298373272E-3</v>
      </c>
      <c r="W783" s="23">
        <f ca="1"/>
        <v>5.4807572670563008E-3</v>
      </c>
      <c r="X783" s="23">
        <f ca="1"/>
        <v>1.4354322459409396E-3</v>
      </c>
      <c r="Y783" s="23">
        <f ca="1"/>
        <v>-1.6061646341350789E-3</v>
      </c>
      <c r="Z783" s="23">
        <f ca="1"/>
        <v>2.3475753456307148E-3</v>
      </c>
      <c r="AA783" s="6">
        <f t="array" aca="1" ref="AA783" ca="1">SUMPRODUCT($V$9:$Z$9,V783:Z783)</f>
        <v>-1609.2211499292407</v>
      </c>
      <c r="AB783" s="6">
        <f t="shared" ca="1" si="53"/>
        <v>-20348.032453702712</v>
      </c>
    </row>
    <row r="784" spans="1:28" ht="13.8">
      <c r="A784" s="4">
        <v>774</v>
      </c>
      <c r="B784" s="120">
        <v>8.6877000457247361E-2</v>
      </c>
      <c r="C784" s="120">
        <v>0.96192000000000011</v>
      </c>
      <c r="D784" s="120">
        <v>0.67721782590587254</v>
      </c>
      <c r="E784" s="120">
        <v>0.40120210368144255</v>
      </c>
      <c r="F784" s="120">
        <v>0.58170232134729183</v>
      </c>
      <c r="H784" s="142">
        <v>-1.360239960405339</v>
      </c>
      <c r="I784" s="142">
        <v>1.7734147901710247</v>
      </c>
      <c r="J784" s="142">
        <v>0.45993295033802201</v>
      </c>
      <c r="K784" s="142">
        <v>-0.25023682673417835</v>
      </c>
      <c r="L784" s="142">
        <v>0.20625035294554647</v>
      </c>
      <c r="M784" s="141">
        <f t="array" ref="M784:Q784">MMULT(H784:L784,TRANSPOSE(chol))</f>
        <v>-8.0147885758991497E-3</v>
      </c>
      <c r="N784" s="141">
        <v>6.960600552233456E-3</v>
      </c>
      <c r="O784" s="141">
        <v>1.7140348606370039E-3</v>
      </c>
      <c r="P784" s="141">
        <v>7.3357333973862802E-4</v>
      </c>
      <c r="Q784" s="141">
        <v>-2.3751803248051452E-4</v>
      </c>
      <c r="R784" s="6">
        <f t="shared" si="50"/>
        <v>-63288.309014767692</v>
      </c>
      <c r="S784" s="6">
        <f t="shared" si="51"/>
        <v>4670.2431093151063</v>
      </c>
      <c r="T784" s="6">
        <f t="shared" si="52"/>
        <v>-4670.2431093151063</v>
      </c>
      <c r="V784" s="23">
        <f t="array" aca="1" ref="V784:Z784" ca="1">MMULT(H784:L784,TRANSPOSE(racar))</f>
        <v>-5.3031990927208533E-3</v>
      </c>
      <c r="W784" s="23">
        <f ca="1"/>
        <v>9.2499357005285249E-3</v>
      </c>
      <c r="X784" s="23">
        <f ca="1"/>
        <v>2.7714865412041545E-3</v>
      </c>
      <c r="Y784" s="23">
        <f ca="1"/>
        <v>3.5584077015356577E-4</v>
      </c>
      <c r="Z784" s="23">
        <f ca="1"/>
        <v>1.4444903158302861E-3</v>
      </c>
      <c r="AA784" s="6">
        <f t="array" aca="1" ref="AA784" ca="1">SUMPRODUCT($V$9:$Z$9,V784:Z784)</f>
        <v>-70978.007880475896</v>
      </c>
      <c r="AB784" s="6">
        <f t="shared" ca="1" si="53"/>
        <v>-6373.6202486602806</v>
      </c>
    </row>
    <row r="785" spans="1:28" ht="13.8">
      <c r="A785" s="4">
        <v>775</v>
      </c>
      <c r="B785" s="120">
        <v>0.4202103337905807</v>
      </c>
      <c r="C785" s="120">
        <v>9.9200000000000017E-3</v>
      </c>
      <c r="D785" s="120">
        <v>0.82007496876301533</v>
      </c>
      <c r="E785" s="120">
        <v>0.49211119459053349</v>
      </c>
      <c r="F785" s="120">
        <v>0.6586253982703687</v>
      </c>
      <c r="H785" s="142">
        <v>-0.20135542429416839</v>
      </c>
      <c r="I785" s="142">
        <v>-2.3293600425185805</v>
      </c>
      <c r="J785" s="142">
        <v>0.91565082932068798</v>
      </c>
      <c r="K785" s="142">
        <v>-1.977559157017815E-2</v>
      </c>
      <c r="L785" s="142">
        <v>0.40871448368912161</v>
      </c>
      <c r="M785" s="141">
        <f t="array" ref="M785:Q785">MMULT(H785:L785,TRANSPOSE(chol))</f>
        <v>-1.1864238673353802E-3</v>
      </c>
      <c r="N785" s="141">
        <v>-1.3813251622297915E-2</v>
      </c>
      <c r="O785" s="141">
        <v>4.8405353321393455E-3</v>
      </c>
      <c r="P785" s="141">
        <v>-3.3202735142353638E-3</v>
      </c>
      <c r="Q785" s="141">
        <v>-1.2231843036653819E-3</v>
      </c>
      <c r="R785" s="6">
        <f t="shared" si="50"/>
        <v>67792.977787084674</v>
      </c>
      <c r="S785" s="6">
        <f t="shared" si="51"/>
        <v>-8408.615962753709</v>
      </c>
      <c r="T785" s="6">
        <f t="shared" si="52"/>
        <v>8408.615962753709</v>
      </c>
      <c r="V785" s="23">
        <f t="array" aca="1" ref="V785:Z785" ca="1">MMULT(H785:L785,TRANSPOSE(racar))</f>
        <v>-2.541371291364634E-3</v>
      </c>
      <c r="W785" s="23">
        <f ca="1"/>
        <v>-1.3373338960128205E-2</v>
      </c>
      <c r="X785" s="23">
        <f ca="1"/>
        <v>5.4497784177114329E-3</v>
      </c>
      <c r="Y785" s="23">
        <f ca="1"/>
        <v>-1.2618363846680918E-3</v>
      </c>
      <c r="Z785" s="23">
        <f ca="1"/>
        <v>3.8676351060977759E-4</v>
      </c>
      <c r="AA785" s="6">
        <f t="array" aca="1" ref="AA785" ca="1">SUMPRODUCT($V$9:$Z$9,V785:Z785)</f>
        <v>61301.677191548515</v>
      </c>
      <c r="AB785" s="6">
        <f t="shared" ca="1" si="53"/>
        <v>-7912.6627273646591</v>
      </c>
    </row>
    <row r="786" spans="1:28" ht="13.8">
      <c r="A786" s="4">
        <v>776</v>
      </c>
      <c r="B786" s="120">
        <v>0.75354366712391407</v>
      </c>
      <c r="C786" s="120">
        <v>0.20992</v>
      </c>
      <c r="D786" s="120">
        <v>0.96293211162015824</v>
      </c>
      <c r="E786" s="120">
        <v>0.58302028549962426</v>
      </c>
      <c r="F786" s="120">
        <v>0.73554847519344557</v>
      </c>
      <c r="H786" s="142">
        <v>0.68568357618980036</v>
      </c>
      <c r="I786" s="142">
        <v>-0.80669886187053752</v>
      </c>
      <c r="J786" s="142">
        <v>1.7857745022135321</v>
      </c>
      <c r="K786" s="142">
        <v>0.20962620039233254</v>
      </c>
      <c r="L786" s="142">
        <v>0.62968140713453569</v>
      </c>
      <c r="M786" s="141">
        <f t="array" ref="M786:Q786">MMULT(H786:L786,TRANSPOSE(chol))</f>
        <v>4.0401760373883185E-3</v>
      </c>
      <c r="N786" s="141">
        <v>-3.009022237505498E-3</v>
      </c>
      <c r="O786" s="141">
        <v>1.2113991554460749E-2</v>
      </c>
      <c r="P786" s="141">
        <v>1.3688332317155015E-3</v>
      </c>
      <c r="Q786" s="141">
        <v>6.0739102844034592E-3</v>
      </c>
      <c r="R786" s="6">
        <f t="shared" si="50"/>
        <v>35392.652479798315</v>
      </c>
      <c r="S786" s="6">
        <f t="shared" si="51"/>
        <v>-27383.080516833441</v>
      </c>
      <c r="T786" s="6">
        <f t="shared" si="52"/>
        <v>27383.080516833441</v>
      </c>
      <c r="V786" s="23">
        <f t="array" aca="1" ref="V786:Z786" ca="1">MMULT(H786:L786,TRANSPOSE(racar))</f>
        <v>4.8508700272685504E-3</v>
      </c>
      <c r="W786" s="23">
        <f ca="1"/>
        <v>-2.7272949345798492E-3</v>
      </c>
      <c r="X786" s="23">
        <f ca="1"/>
        <v>1.2238235448850795E-2</v>
      </c>
      <c r="Y786" s="23">
        <f ca="1"/>
        <v>1.8981662552088473E-3</v>
      </c>
      <c r="Z786" s="23">
        <f ca="1"/>
        <v>5.4127369774131864E-3</v>
      </c>
      <c r="AA786" s="6">
        <f t="array" aca="1" ref="AA786" ca="1">SUMPRODUCT($V$9:$Z$9,V786:Z786)</f>
        <v>44061.706902630161</v>
      </c>
      <c r="AB786" s="6">
        <f t="shared" ca="1" si="53"/>
        <v>-21300.249447654933</v>
      </c>
    </row>
    <row r="787" spans="1:28" ht="13.8">
      <c r="A787" s="4">
        <v>777</v>
      </c>
      <c r="B787" s="120">
        <v>0.19798811156835847</v>
      </c>
      <c r="C787" s="120">
        <v>0.40992000000000001</v>
      </c>
      <c r="D787" s="120">
        <v>0.12619741774260723</v>
      </c>
      <c r="E787" s="120">
        <v>0.6739293764087152</v>
      </c>
      <c r="F787" s="120">
        <v>0.81247155211652256</v>
      </c>
      <c r="H787" s="142">
        <v>-0.8488294091066575</v>
      </c>
      <c r="I787" s="142">
        <v>-0.22775077090421861</v>
      </c>
      <c r="J787" s="142">
        <v>-1.1445518796179042</v>
      </c>
      <c r="K787" s="142">
        <v>0.45078953120260262</v>
      </c>
      <c r="L787" s="142">
        <v>0.88704087222696715</v>
      </c>
      <c r="M787" s="141">
        <f t="array" ref="M787:Q787">MMULT(H787:L787,TRANSPOSE(chol))</f>
        <v>-5.0014618369011712E-3</v>
      </c>
      <c r="N787" s="141">
        <v>-3.298537740982552E-3</v>
      </c>
      <c r="O787" s="141">
        <v>-8.557454544609041E-3</v>
      </c>
      <c r="P787" s="141">
        <v>5.6751336784205257E-4</v>
      </c>
      <c r="Q787" s="141">
        <v>1.833927633038481E-3</v>
      </c>
      <c r="R787" s="6">
        <f t="shared" si="50"/>
        <v>-34245.245180547434</v>
      </c>
      <c r="S787" s="6">
        <f t="shared" si="51"/>
        <v>-7562.6902185529761</v>
      </c>
      <c r="T787" s="6">
        <f t="shared" si="52"/>
        <v>7562.6902185529761</v>
      </c>
      <c r="V787" s="23">
        <f t="array" aca="1" ref="V787:Z787" ca="1">MMULT(H787:L787,TRANSPOSE(racar))</f>
        <v>-4.3988809215072455E-3</v>
      </c>
      <c r="W787" s="23">
        <f ca="1"/>
        <v>-1.2335394645636756E-3</v>
      </c>
      <c r="X787" s="23">
        <f ca="1"/>
        <v>-7.2142726124767151E-3</v>
      </c>
      <c r="Y787" s="23">
        <f ca="1"/>
        <v>2.5553337897848633E-3</v>
      </c>
      <c r="Z787" s="23">
        <f ca="1"/>
        <v>4.0049206880337805E-3</v>
      </c>
      <c r="AA787" s="6">
        <f t="array" aca="1" ref="AA787" ca="1">SUMPRODUCT($V$9:$Z$9,V787:Z787)</f>
        <v>-41676.055153966292</v>
      </c>
      <c r="AB787" s="6">
        <f t="shared" ca="1" si="53"/>
        <v>-10497.244366290017</v>
      </c>
    </row>
    <row r="788" spans="1:28" ht="13.8">
      <c r="A788" s="4">
        <v>778</v>
      </c>
      <c r="B788" s="120">
        <v>0.53132144490169175</v>
      </c>
      <c r="C788" s="120">
        <v>0.60992000000000013</v>
      </c>
      <c r="D788" s="120">
        <v>0.26905456059975003</v>
      </c>
      <c r="E788" s="120">
        <v>0.76483846731780614</v>
      </c>
      <c r="F788" s="120">
        <v>0.88939462903959954</v>
      </c>
      <c r="H788" s="142">
        <v>7.8592051212188457E-2</v>
      </c>
      <c r="I788" s="142">
        <v>0.27911053307634448</v>
      </c>
      <c r="J788" s="142">
        <v>-0.61567487763863071</v>
      </c>
      <c r="K788" s="142">
        <v>0.72195350252209167</v>
      </c>
      <c r="L788" s="142">
        <v>1.2233150049969748</v>
      </c>
      <c r="M788" s="141">
        <f t="array" ref="M788:Q788">MMULT(H788:L788,TRANSPOSE(chol))</f>
        <v>4.6307908350540217E-4</v>
      </c>
      <c r="N788" s="141">
        <v>1.7831016172286797E-3</v>
      </c>
      <c r="O788" s="141">
        <v>-3.7543691705916567E-3</v>
      </c>
      <c r="P788" s="141">
        <v>3.7211400234620721E-3</v>
      </c>
      <c r="Q788" s="141">
        <v>8.1041464314227356E-3</v>
      </c>
      <c r="R788" s="6">
        <f t="shared" si="50"/>
        <v>-43774.613148679462</v>
      </c>
      <c r="S788" s="6">
        <f t="shared" si="51"/>
        <v>-27871.188273401407</v>
      </c>
      <c r="T788" s="6">
        <f t="shared" si="52"/>
        <v>27871.188273401407</v>
      </c>
      <c r="V788" s="23">
        <f t="array" aca="1" ref="V788:Z788" ca="1">MMULT(H788:L788,TRANSPOSE(racar))</f>
        <v>2.124036083428614E-3</v>
      </c>
      <c r="W788" s="23">
        <f ca="1"/>
        <v>3.4841222943969106E-3</v>
      </c>
      <c r="X788" s="23">
        <f ca="1"/>
        <v>-2.8092997367392967E-3</v>
      </c>
      <c r="Y788" s="23">
        <f ca="1"/>
        <v>5.1018300330884494E-3</v>
      </c>
      <c r="Z788" s="23">
        <f ca="1"/>
        <v>8.54184111830073E-3</v>
      </c>
      <c r="AA788" s="6">
        <f t="array" aca="1" ref="AA788" ca="1">SUMPRODUCT($V$9:$Z$9,V788:Z788)</f>
        <v>-38634.060042571436</v>
      </c>
      <c r="AB788" s="6">
        <f t="shared" ca="1" si="53"/>
        <v>-23981.597889078075</v>
      </c>
    </row>
    <row r="789" spans="1:28" ht="13.8">
      <c r="A789" s="4">
        <v>779</v>
      </c>
      <c r="B789" s="120">
        <v>0.86465477823502501</v>
      </c>
      <c r="C789" s="120">
        <v>0.80992000000000008</v>
      </c>
      <c r="D789" s="120">
        <v>0.41191170345689287</v>
      </c>
      <c r="E789" s="120">
        <v>0.85574755822689708</v>
      </c>
      <c r="F789" s="120">
        <v>0.96631770596267641</v>
      </c>
      <c r="H789" s="142">
        <v>1.1014739327590815</v>
      </c>
      <c r="I789" s="142">
        <v>0.87760152760004984</v>
      </c>
      <c r="J789" s="142">
        <v>-0.22263010127393409</v>
      </c>
      <c r="K789" s="142">
        <v>1.0614072059131361</v>
      </c>
      <c r="L789" s="142">
        <v>1.8292338195980136</v>
      </c>
      <c r="M789" s="141">
        <f t="array" ref="M789:Q789">MMULT(H789:L789,TRANSPOSE(chol))</f>
        <v>6.4900906824539297E-3</v>
      </c>
      <c r="N789" s="141">
        <v>7.613774005277971E-3</v>
      </c>
      <c r="O789" s="141">
        <v>3.3491540485528328E-4</v>
      </c>
      <c r="P789" s="141">
        <v>7.3492967973446651E-3</v>
      </c>
      <c r="Q789" s="141">
        <v>1.6265088346823477E-2</v>
      </c>
      <c r="R789" s="6">
        <f t="shared" si="50"/>
        <v>-64533.994985522288</v>
      </c>
      <c r="S789" s="6">
        <f t="shared" si="51"/>
        <v>-56482.176514903476</v>
      </c>
      <c r="T789" s="6">
        <f t="shared" si="52"/>
        <v>56482.176514903476</v>
      </c>
      <c r="V789" s="23">
        <f t="array" aca="1" ref="V789:Z789" ca="1">MMULT(H789:L789,TRANSPOSE(racar))</f>
        <v>9.5693748486367046E-3</v>
      </c>
      <c r="W789" s="23">
        <f ca="1"/>
        <v>9.1553786316818167E-3</v>
      </c>
      <c r="X789" s="23">
        <f ca="1"/>
        <v>9.9387706270385426E-4</v>
      </c>
      <c r="Y789" s="23">
        <f ca="1"/>
        <v>8.3494931226233103E-3</v>
      </c>
      <c r="Z789" s="23">
        <f ca="1"/>
        <v>1.4991510590447217E-2</v>
      </c>
      <c r="AA789" s="6">
        <f t="array" aca="1" ref="AA789" ca="1">SUMPRODUCT($V$9:$Z$9,V789:Z789)</f>
        <v>-45026.452128846795</v>
      </c>
      <c r="AB789" s="6">
        <f t="shared" ca="1" si="53"/>
        <v>-44854.024199014813</v>
      </c>
    </row>
    <row r="790" spans="1:28" ht="13.8">
      <c r="A790" s="4">
        <v>780</v>
      </c>
      <c r="B790" s="120">
        <v>0.3090992226794696</v>
      </c>
      <c r="C790" s="120">
        <v>4.9919999999999999E-2</v>
      </c>
      <c r="D790" s="120">
        <v>0.55476884631403578</v>
      </c>
      <c r="E790" s="120">
        <v>0.94665664913598802</v>
      </c>
      <c r="F790" s="120">
        <v>4.9157942649066914E-2</v>
      </c>
      <c r="H790" s="142">
        <v>-0.4984052383447316</v>
      </c>
      <c r="I790" s="142">
        <v>-1.6456297998267349</v>
      </c>
      <c r="J790" s="142">
        <v>0.13771924708786001</v>
      </c>
      <c r="K790" s="142">
        <v>1.6132661297893112</v>
      </c>
      <c r="L790" s="142">
        <v>-1.6530736008948317</v>
      </c>
      <c r="M790" s="141">
        <f t="array" ref="M790:Q790">MMULT(H790:L790,TRANSPOSE(chol))</f>
        <v>-2.9366969995965192E-3</v>
      </c>
      <c r="N790" s="141">
        <v>-1.0595423537306005E-2</v>
      </c>
      <c r="O790" s="141">
        <v>-3.2507317377184018E-4</v>
      </c>
      <c r="P790" s="141">
        <v>5.177363241556621E-3</v>
      </c>
      <c r="Q790" s="141">
        <v>-9.7634630310346297E-3</v>
      </c>
      <c r="R790" s="6">
        <f t="shared" si="50"/>
        <v>117249.20129919754</v>
      </c>
      <c r="S790" s="6">
        <f t="shared" si="51"/>
        <v>77755.115420201924</v>
      </c>
      <c r="T790" s="6">
        <f t="shared" si="52"/>
        <v>-77755.115420201924</v>
      </c>
      <c r="V790" s="23">
        <f t="array" aca="1" ref="V790:Z790" ca="1">MMULT(H790:L790,TRANSPOSE(racar))</f>
        <v>-6.3225974722709724E-3</v>
      </c>
      <c r="W790" s="23">
        <f ca="1"/>
        <v>-1.0703827067089196E-2</v>
      </c>
      <c r="X790" s="23">
        <f ca="1"/>
        <v>-3.3330253775289945E-4</v>
      </c>
      <c r="Y790" s="23">
        <f ca="1"/>
        <v>4.9065786633610518E-3</v>
      </c>
      <c r="Z790" s="23">
        <f ca="1"/>
        <v>-1.0898136706732273E-2</v>
      </c>
      <c r="AA790" s="6">
        <f t="array" aca="1" ref="AA790" ca="1">SUMPRODUCT($V$9:$Z$9,V790:Z790)</f>
        <v>107298.10173519627</v>
      </c>
      <c r="AB790" s="6">
        <f t="shared" ca="1" si="53"/>
        <v>82801.656090103119</v>
      </c>
    </row>
    <row r="791" spans="1:28" ht="13.8">
      <c r="A791" s="4">
        <v>781</v>
      </c>
      <c r="B791" s="120">
        <v>0.64243255601280291</v>
      </c>
      <c r="C791" s="120">
        <v>0.24992</v>
      </c>
      <c r="D791" s="120">
        <v>0.69762598917117868</v>
      </c>
      <c r="E791" s="120">
        <v>4.5830202854996248E-2</v>
      </c>
      <c r="F791" s="120">
        <v>0.12608101957214385</v>
      </c>
      <c r="H791" s="142">
        <v>0.36496854302582288</v>
      </c>
      <c r="I791" s="142">
        <v>-0.67474152078139826</v>
      </c>
      <c r="J791" s="142">
        <v>0.51758475349010413</v>
      </c>
      <c r="K791" s="142">
        <v>-1.6867033599394092</v>
      </c>
      <c r="L791" s="142">
        <v>-1.145113752949148</v>
      </c>
      <c r="M791" s="141">
        <f t="array" ref="M791:Q791">MMULT(H791:L791,TRANSPOSE(chol))</f>
        <v>2.1504630023766215E-3</v>
      </c>
      <c r="N791" s="141">
        <v>-3.0067836673313424E-3</v>
      </c>
      <c r="O791" s="141">
        <v>3.5885833576885569E-3</v>
      </c>
      <c r="P791" s="141">
        <v>-8.8521109358536548E-3</v>
      </c>
      <c r="Q791" s="141">
        <v>-8.8854968433865009E-3</v>
      </c>
      <c r="R791" s="6">
        <f t="shared" si="50"/>
        <v>42433.861259272126</v>
      </c>
      <c r="S791" s="6">
        <f t="shared" si="51"/>
        <v>8734.9215042259384</v>
      </c>
      <c r="T791" s="6">
        <f t="shared" si="52"/>
        <v>-8734.9215042259384</v>
      </c>
      <c r="V791" s="23">
        <f t="array" aca="1" ref="V791:Z791" ca="1">MMULT(H791:L791,TRANSPOSE(racar))</f>
        <v>-1.7242947784996358E-4</v>
      </c>
      <c r="W791" s="23">
        <f ca="1"/>
        <v>-6.1110572895917113E-3</v>
      </c>
      <c r="X791" s="23">
        <f ca="1"/>
        <v>2.0065788524001819E-3</v>
      </c>
      <c r="Y791" s="23">
        <f ca="1"/>
        <v>-1.0205475770318254E-2</v>
      </c>
      <c r="Z791" s="23">
        <f ca="1"/>
        <v>-9.0687097559599625E-3</v>
      </c>
      <c r="AA791" s="6">
        <f t="array" aca="1" ref="AA791" ca="1">SUMPRODUCT($V$9:$Z$9,V791:Z791)</f>
        <v>38566.297580681479</v>
      </c>
      <c r="AB791" s="6">
        <f t="shared" ca="1" si="53"/>
        <v>3560.7402285065473</v>
      </c>
    </row>
    <row r="792" spans="1:28" ht="13.8">
      <c r="A792" s="4">
        <v>782</v>
      </c>
      <c r="B792" s="120">
        <v>0.97576588934613617</v>
      </c>
      <c r="C792" s="120">
        <v>0.44991999999999999</v>
      </c>
      <c r="D792" s="120">
        <v>0.84048313202832148</v>
      </c>
      <c r="E792" s="120">
        <v>0.13673929376408717</v>
      </c>
      <c r="F792" s="120">
        <v>0.20300409649522078</v>
      </c>
      <c r="H792" s="142">
        <v>1.9732400341394509</v>
      </c>
      <c r="I792" s="142">
        <v>-0.12586346921600461</v>
      </c>
      <c r="J792" s="142">
        <v>0.99644549787020498</v>
      </c>
      <c r="K792" s="142">
        <v>-1.0950868536909424</v>
      </c>
      <c r="L792" s="142">
        <v>-0.83093881827804172</v>
      </c>
      <c r="M792" s="141">
        <f t="array" ref="M792:Q792">MMULT(H792:L792,TRANSPOSE(chol))</f>
        <v>1.1626699805536491E-2</v>
      </c>
      <c r="N792" s="141">
        <v>3.9150531327022484E-3</v>
      </c>
      <c r="O792" s="141">
        <v>8.9962025254205786E-3</v>
      </c>
      <c r="P792" s="141">
        <v>-3.5487646090524723E-3</v>
      </c>
      <c r="Q792" s="141">
        <v>-1.1239570065028816E-4</v>
      </c>
      <c r="R792" s="6">
        <f t="shared" si="50"/>
        <v>39382.760688851376</v>
      </c>
      <c r="S792" s="6">
        <f t="shared" si="51"/>
        <v>-15606.062825401013</v>
      </c>
      <c r="T792" s="6">
        <f t="shared" si="52"/>
        <v>15606.062825401013</v>
      </c>
      <c r="V792" s="23">
        <f t="array" aca="1" ref="V792:Z792" ca="1">MMULT(H792:L792,TRANSPOSE(racar))</f>
        <v>1.0221363242578066E-2</v>
      </c>
      <c r="W792" s="23">
        <f ca="1"/>
        <v>-2.0123080061253075E-4</v>
      </c>
      <c r="X792" s="23">
        <f ca="1"/>
        <v>6.576200873387881E-3</v>
      </c>
      <c r="Y792" s="23">
        <f ca="1"/>
        <v>-5.9145354791795678E-3</v>
      </c>
      <c r="Z792" s="23">
        <f ca="1"/>
        <v>-3.4002935477225977E-3</v>
      </c>
      <c r="AA792" s="6">
        <f t="array" aca="1" ref="AA792" ca="1">SUMPRODUCT($V$9:$Z$9,V792:Z792)</f>
        <v>55417.660286842387</v>
      </c>
      <c r="AB792" s="6">
        <f t="shared" ca="1" si="53"/>
        <v>-8213.4610030832227</v>
      </c>
    </row>
    <row r="793" spans="1:28" ht="13.8">
      <c r="A793" s="4">
        <v>783</v>
      </c>
      <c r="B793" s="120">
        <v>2.5148605395518973E-2</v>
      </c>
      <c r="C793" s="120">
        <v>0.64992000000000016</v>
      </c>
      <c r="D793" s="120">
        <v>0.98334027488546438</v>
      </c>
      <c r="E793" s="120">
        <v>0.22764838467317808</v>
      </c>
      <c r="F793" s="120">
        <v>0.2799271734182977</v>
      </c>
      <c r="H793" s="142">
        <v>-1.9574276458442514</v>
      </c>
      <c r="I793" s="142">
        <v>0.38510449209083131</v>
      </c>
      <c r="J793" s="142">
        <v>2.1282127253168581</v>
      </c>
      <c r="K793" s="142">
        <v>-0.74661371148143718</v>
      </c>
      <c r="L793" s="142">
        <v>-0.58305786533214166</v>
      </c>
      <c r="M793" s="141">
        <f t="array" ref="M793:Q793">MMULT(H793:L793,TRANSPOSE(chol))</f>
        <v>-1.1533530252549471E-2</v>
      </c>
      <c r="N793" s="141">
        <v>-2.3932363999661869E-3</v>
      </c>
      <c r="O793" s="141">
        <v>1.116465695085863E-2</v>
      </c>
      <c r="P793" s="141">
        <v>-3.3593408762289155E-3</v>
      </c>
      <c r="Q793" s="141">
        <v>-7.9093073269569259E-3</v>
      </c>
      <c r="R793" s="6">
        <f t="shared" si="50"/>
        <v>14406.327632708213</v>
      </c>
      <c r="S793" s="6">
        <f t="shared" si="51"/>
        <v>28446.512270437626</v>
      </c>
      <c r="T793" s="6">
        <f t="shared" si="52"/>
        <v>-28446.512270437626</v>
      </c>
      <c r="V793" s="23">
        <f t="array" aca="1" ref="V793:Z793" ca="1">MMULT(H793:L793,TRANSPOSE(racar))</f>
        <v>-1.0317558332856714E-2</v>
      </c>
      <c r="W793" s="23">
        <f ca="1"/>
        <v>-4.2319115797869963E-4</v>
      </c>
      <c r="X793" s="23">
        <f ca="1"/>
        <v>1.2188919335321487E-2</v>
      </c>
      <c r="Y793" s="23">
        <f ca="1"/>
        <v>-3.7265053368086944E-3</v>
      </c>
      <c r="Z793" s="23">
        <f ca="1"/>
        <v>-5.2810575757642388E-3</v>
      </c>
      <c r="AA793" s="6">
        <f t="array" aca="1" ref="AA793" ca="1">SUMPRODUCT($V$9:$Z$9,V793:Z793)</f>
        <v>-3795.0832089854339</v>
      </c>
      <c r="AB793" s="6">
        <f t="shared" ca="1" si="53"/>
        <v>12209.838195994005</v>
      </c>
    </row>
    <row r="794" spans="1:28" ht="13.8">
      <c r="A794" s="4">
        <v>784</v>
      </c>
      <c r="B794" s="120">
        <v>0.35848193872885231</v>
      </c>
      <c r="C794" s="120">
        <v>0.84992000000000012</v>
      </c>
      <c r="D794" s="120">
        <v>6.6638900458142443E-3</v>
      </c>
      <c r="E794" s="120">
        <v>0.31855747558226893</v>
      </c>
      <c r="F794" s="120">
        <v>0.35685025034137463</v>
      </c>
      <c r="H794" s="142">
        <v>-0.36251946891333714</v>
      </c>
      <c r="I794" s="142">
        <v>1.0360903366523553</v>
      </c>
      <c r="J794" s="142">
        <v>-2.474888437665395</v>
      </c>
      <c r="K794" s="142">
        <v>-0.4717364013964544</v>
      </c>
      <c r="L794" s="142">
        <v>-0.36689076448133651</v>
      </c>
      <c r="M794" s="141">
        <f t="array" ref="M794:Q794">MMULT(H794:L794,TRANSPOSE(chol))</f>
        <v>-2.1360325990730515E-3</v>
      </c>
      <c r="N794" s="141">
        <v>5.0819740990744339E-3</v>
      </c>
      <c r="O794" s="141">
        <v>-1.6028559418412455E-2</v>
      </c>
      <c r="P794" s="141">
        <v>-2.4765023924228019E-3</v>
      </c>
      <c r="Q794" s="141">
        <v>-4.4289612711327494E-3</v>
      </c>
      <c r="R794" s="6">
        <f t="shared" si="50"/>
        <v>-60717.388582226908</v>
      </c>
      <c r="S794" s="6">
        <f t="shared" si="51"/>
        <v>13206.462322225276</v>
      </c>
      <c r="T794" s="6">
        <f t="shared" si="52"/>
        <v>-13206.462322225276</v>
      </c>
      <c r="V794" s="23">
        <f t="array" aca="1" ref="V794:Z794" ca="1">MMULT(H794:L794,TRANSPOSE(racar))</f>
        <v>-2.877729955520862E-3</v>
      </c>
      <c r="W794" s="23">
        <f ca="1"/>
        <v>4.3041223265606393E-3</v>
      </c>
      <c r="X794" s="23">
        <f ca="1"/>
        <v>-1.6393492381448962E-2</v>
      </c>
      <c r="Y794" s="23">
        <f ca="1"/>
        <v>-2.9332980204139752E-3</v>
      </c>
      <c r="Z794" s="23">
        <f ca="1"/>
        <v>-3.8408692020467077E-3</v>
      </c>
      <c r="AA794" s="6">
        <f t="array" aca="1" ref="AA794" ca="1">SUMPRODUCT($V$9:$Z$9,V794:Z794)</f>
        <v>-66393.101574918343</v>
      </c>
      <c r="AB794" s="6">
        <f t="shared" ca="1" si="53"/>
        <v>7860.1368958000148</v>
      </c>
    </row>
    <row r="795" spans="1:28" ht="13.8">
      <c r="A795" s="4">
        <v>785</v>
      </c>
      <c r="B795" s="120">
        <v>0.69181527206218563</v>
      </c>
      <c r="C795" s="120">
        <v>8.992E-2</v>
      </c>
      <c r="D795" s="120">
        <v>0.1495210329029571</v>
      </c>
      <c r="E795" s="120">
        <v>0.40946656649135987</v>
      </c>
      <c r="F795" s="120">
        <v>0.43377332726445156</v>
      </c>
      <c r="H795" s="142">
        <v>0.50100236870671822</v>
      </c>
      <c r="I795" s="142">
        <v>-1.341247835745955</v>
      </c>
      <c r="J795" s="142">
        <v>-1.038489833833395</v>
      </c>
      <c r="K795" s="142">
        <v>-0.22891737864822834</v>
      </c>
      <c r="L795" s="142">
        <v>-0.16677555377619183</v>
      </c>
      <c r="M795" s="141">
        <f t="array" ref="M795:Q795">MMULT(H795:L795,TRANSPOSE(chol))</f>
        <v>2.9519997780483218E-3</v>
      </c>
      <c r="N795" s="141">
        <v>-6.5042567913068099E-3</v>
      </c>
      <c r="O795" s="141">
        <v>-6.4356407626212642E-3</v>
      </c>
      <c r="P795" s="141">
        <v>-3.444837214636451E-3</v>
      </c>
      <c r="Q795" s="141">
        <v>-2.7956634509877444E-3</v>
      </c>
      <c r="R795" s="6">
        <f t="shared" si="50"/>
        <v>30859.920586155225</v>
      </c>
      <c r="S795" s="6">
        <f t="shared" si="51"/>
        <v>-268.44075546151726</v>
      </c>
      <c r="T795" s="6">
        <f t="shared" si="52"/>
        <v>268.44075546151726</v>
      </c>
      <c r="V795" s="23">
        <f t="array" aca="1" ref="V795:Z795" ca="1">MMULT(H795:L795,TRANSPOSE(racar))</f>
        <v>5.7550143659225222E-4</v>
      </c>
      <c r="W795" s="23">
        <f ca="1"/>
        <v>-8.0990528125034402E-3</v>
      </c>
      <c r="X795" s="23">
        <f ca="1"/>
        <v>-7.0304638042404353E-3</v>
      </c>
      <c r="Y795" s="23">
        <f ca="1"/>
        <v>-2.7567686367360304E-3</v>
      </c>
      <c r="Z795" s="23">
        <f ca="1"/>
        <v>-2.7849597587809153E-3</v>
      </c>
      <c r="AA795" s="6">
        <f t="array" aca="1" ref="AA795" ca="1">SUMPRODUCT($V$9:$Z$9,V795:Z795)</f>
        <v>29714.037068560854</v>
      </c>
      <c r="AB795" s="6">
        <f t="shared" ca="1" si="53"/>
        <v>2818.8316856362253</v>
      </c>
    </row>
    <row r="796" spans="1:28" ht="13.8">
      <c r="A796" s="4">
        <v>786</v>
      </c>
      <c r="B796" s="120">
        <v>0.13625971650663007</v>
      </c>
      <c r="C796" s="120">
        <v>0.28992000000000001</v>
      </c>
      <c r="D796" s="120">
        <v>0.29237817576009989</v>
      </c>
      <c r="E796" s="120">
        <v>0.50037565740045076</v>
      </c>
      <c r="F796" s="120">
        <v>0.51069640418752849</v>
      </c>
      <c r="H796" s="142">
        <v>-1.0972790342540961</v>
      </c>
      <c r="I796" s="142">
        <v>-0.55361844501369861</v>
      </c>
      <c r="J796" s="142">
        <v>-0.54645043206541044</v>
      </c>
      <c r="K796" s="142">
        <v>9.4163360069787685E-4</v>
      </c>
      <c r="L796" s="142">
        <v>2.6815122399249401E-2</v>
      </c>
      <c r="M796" s="141">
        <f t="array" ref="M796:Q796">MMULT(H796:L796,TRANSPOSE(chol))</f>
        <v>-6.4653735548930004E-3</v>
      </c>
      <c r="N796" s="141">
        <v>-5.7484747120089552E-3</v>
      </c>
      <c r="O796" s="141">
        <v>-5.1587144571739237E-3</v>
      </c>
      <c r="P796" s="141">
        <v>-2.012485300221298E-3</v>
      </c>
      <c r="Q796" s="141">
        <v>-4.3823370095449734E-3</v>
      </c>
      <c r="R796" s="6">
        <f t="shared" si="50"/>
        <v>2232.4559635258047</v>
      </c>
      <c r="S796" s="6">
        <f t="shared" si="51"/>
        <v>15070.179767388103</v>
      </c>
      <c r="T796" s="6">
        <f t="shared" si="52"/>
        <v>-15070.179767388103</v>
      </c>
      <c r="V796" s="23">
        <f t="array" aca="1" ref="V796:Z796" ca="1">MMULT(H796:L796,TRANSPOSE(racar))</f>
        <v>-7.0125764387019172E-3</v>
      </c>
      <c r="W796" s="23">
        <f ca="1"/>
        <v>-4.5626697435088934E-3</v>
      </c>
      <c r="X796" s="23">
        <f ca="1"/>
        <v>-4.2877822761835955E-3</v>
      </c>
      <c r="Y796" s="23">
        <f ca="1"/>
        <v>-8.1974493763070763E-4</v>
      </c>
      <c r="Z796" s="23">
        <f ca="1"/>
        <v>-2.2185431731511678E-3</v>
      </c>
      <c r="AA796" s="6">
        <f t="array" aca="1" ref="AA796" ca="1">SUMPRODUCT($V$9:$Z$9,V796:Z796)</f>
        <v>-10738.061537874311</v>
      </c>
      <c r="AB796" s="6">
        <f t="shared" ca="1" si="53"/>
        <v>8539.5753852183334</v>
      </c>
    </row>
    <row r="797" spans="1:28" ht="13.8">
      <c r="A797" s="4">
        <v>787</v>
      </c>
      <c r="B797" s="120">
        <v>0.46959304983996342</v>
      </c>
      <c r="C797" s="120">
        <v>0.48992000000000002</v>
      </c>
      <c r="D797" s="120">
        <v>0.43523531861724274</v>
      </c>
      <c r="E797" s="120">
        <v>0.59128474830954159</v>
      </c>
      <c r="F797" s="120">
        <v>0.58761948111060547</v>
      </c>
      <c r="H797" s="142">
        <v>-7.6292868175742726E-2</v>
      </c>
      <c r="I797" s="142">
        <v>-2.5269502047924264E-2</v>
      </c>
      <c r="J797" s="142">
        <v>-0.16306070662337716</v>
      </c>
      <c r="K797" s="142">
        <v>0.23085107140409944</v>
      </c>
      <c r="L797" s="142">
        <v>0.2214256300466112</v>
      </c>
      <c r="M797" s="141">
        <f t="array" ref="M797:Q797">MMULT(H797:L797,TRANSPOSE(chol))</f>
        <v>-4.495318664916371E-4</v>
      </c>
      <c r="N797" s="141">
        <v>-3.2395803352713187E-4</v>
      </c>
      <c r="O797" s="141">
        <v>-1.1570186307719541E-3</v>
      </c>
      <c r="P797" s="141">
        <v>9.5497130207454093E-4</v>
      </c>
      <c r="Q797" s="141">
        <v>1.2299900853366343E-3</v>
      </c>
      <c r="R797" s="6">
        <f t="shared" si="50"/>
        <v>-5632.5948829441777</v>
      </c>
      <c r="S797" s="6">
        <f t="shared" si="51"/>
        <v>-2445.681673224306</v>
      </c>
      <c r="T797" s="6">
        <f t="shared" si="52"/>
        <v>2445.681673224306</v>
      </c>
      <c r="V797" s="23">
        <f t="array" aca="1" ref="V797:Z797" ca="1">MMULT(H797:L797,TRANSPOSE(racar))</f>
        <v>-2.1414552673343666E-4</v>
      </c>
      <c r="W797" s="23">
        <f ca="1"/>
        <v>1.5402438956891283E-4</v>
      </c>
      <c r="X797" s="23">
        <f ca="1"/>
        <v>-8.7793607990593252E-4</v>
      </c>
      <c r="Y797" s="23">
        <f ca="1"/>
        <v>1.3353686563110534E-3</v>
      </c>
      <c r="Z797" s="23">
        <f ca="1"/>
        <v>1.4275833067515539E-3</v>
      </c>
      <c r="AA797" s="6">
        <f t="array" aca="1" ref="AA797" ca="1">SUMPRODUCT($V$9:$Z$9,V797:Z797)</f>
        <v>-5664.5264031009046</v>
      </c>
      <c r="AB797" s="6">
        <f t="shared" ca="1" si="53"/>
        <v>-1800.5622789073104</v>
      </c>
    </row>
    <row r="798" spans="1:28" ht="13.8">
      <c r="A798" s="4">
        <v>788</v>
      </c>
      <c r="B798" s="120">
        <v>0.80292638317329668</v>
      </c>
      <c r="C798" s="120">
        <v>0.68992000000000009</v>
      </c>
      <c r="D798" s="120">
        <v>0.57809246147438564</v>
      </c>
      <c r="E798" s="120">
        <v>0.68219383921863253</v>
      </c>
      <c r="F798" s="120">
        <v>0.66454255803368234</v>
      </c>
      <c r="H798" s="142">
        <v>0.85212046649196505</v>
      </c>
      <c r="I798" s="142">
        <v>0.49562359855972943</v>
      </c>
      <c r="J798" s="142">
        <v>0.19701592323890499</v>
      </c>
      <c r="K798" s="142">
        <v>0.47384236480281838</v>
      </c>
      <c r="L798" s="142">
        <v>0.42489271720992222</v>
      </c>
      <c r="M798" s="141">
        <f t="array" ref="M798:Q798">MMULT(H798:L798,TRANSPOSE(chol))</f>
        <v>5.0208533633245914E-3</v>
      </c>
      <c r="N798" s="141">
        <v>4.8403713922216991E-3</v>
      </c>
      <c r="O798" s="141">
        <v>2.5686348876270484E-3</v>
      </c>
      <c r="P798" s="141">
        <v>3.8915305315488629E-3</v>
      </c>
      <c r="Q798" s="141">
        <v>6.6121186493488526E-3</v>
      </c>
      <c r="R798" s="6">
        <f t="shared" si="50"/>
        <v>-14206.201469580577</v>
      </c>
      <c r="S798" s="6">
        <f t="shared" si="51"/>
        <v>-18827.79051549187</v>
      </c>
      <c r="T798" s="6">
        <f t="shared" si="52"/>
        <v>18827.79051549187</v>
      </c>
      <c r="V798" s="23">
        <f t="array" aca="1" ref="V798:Z798" ca="1">MMULT(H798:L798,TRANSPOSE(racar))</f>
        <v>6.0573861002583135E-3</v>
      </c>
      <c r="W798" s="23">
        <f ca="1"/>
        <v>4.7431484537083079E-3</v>
      </c>
      <c r="X798" s="23">
        <f ca="1"/>
        <v>2.3380635016106606E-3</v>
      </c>
      <c r="Y798" s="23">
        <f ca="1"/>
        <v>3.5359107180096038E-3</v>
      </c>
      <c r="Z798" s="23">
        <f ca="1"/>
        <v>5.0002649134516719E-3</v>
      </c>
      <c r="AA798" s="6">
        <f t="array" aca="1" ref="AA798" ca="1">SUMPRODUCT($V$9:$Z$9,V798:Z798)</f>
        <v>-2209.602208780947</v>
      </c>
      <c r="AB798" s="6">
        <f t="shared" ca="1" si="53"/>
        <v>-11526.150135124237</v>
      </c>
    </row>
    <row r="799" spans="1:28" ht="13.8">
      <c r="A799" s="4">
        <v>789</v>
      </c>
      <c r="B799" s="120">
        <v>0.24737082761774118</v>
      </c>
      <c r="C799" s="120">
        <v>0.88992000000000004</v>
      </c>
      <c r="D799" s="120">
        <v>0.72094960433152844</v>
      </c>
      <c r="E799" s="120">
        <v>0.77310293012772346</v>
      </c>
      <c r="F799" s="120">
        <v>0.74146563495675921</v>
      </c>
      <c r="H799" s="142">
        <v>-0.68278666805100707</v>
      </c>
      <c r="I799" s="142">
        <v>1.2261027795661008</v>
      </c>
      <c r="J799" s="142">
        <v>0.58566480258074494</v>
      </c>
      <c r="K799" s="142">
        <v>0.74910463810789474</v>
      </c>
      <c r="L799" s="142">
        <v>0.64787047247734897</v>
      </c>
      <c r="M799" s="141">
        <f t="array" ref="M799:Q799">MMULT(H799:L799,TRANSPOSE(chol))</f>
        <v>-4.0231069121368368E-3</v>
      </c>
      <c r="N799" s="141">
        <v>5.4177450770211688E-3</v>
      </c>
      <c r="O799" s="141">
        <v>3.2480462764114806E-3</v>
      </c>
      <c r="P799" s="141">
        <v>5.4487543417031763E-3</v>
      </c>
      <c r="Q799" s="141">
        <v>5.2805663482167007E-3</v>
      </c>
      <c r="R799" s="6">
        <f t="shared" si="50"/>
        <v>-42488.063955502468</v>
      </c>
      <c r="S799" s="6">
        <f t="shared" si="51"/>
        <v>-4331.2187113962973</v>
      </c>
      <c r="T799" s="6">
        <f t="shared" si="52"/>
        <v>4331.2187113962973</v>
      </c>
      <c r="V799" s="23">
        <f t="array" aca="1" ref="V799:Z799" ca="1">MMULT(H799:L799,TRANSPOSE(racar))</f>
        <v>-1.2450063821887931E-3</v>
      </c>
      <c r="W799" s="23">
        <f ca="1"/>
        <v>8.0471158553384967E-3</v>
      </c>
      <c r="X799" s="23">
        <f ca="1"/>
        <v>4.4644991397022379E-3</v>
      </c>
      <c r="Y799" s="23">
        <f ca="1"/>
        <v>5.6641232772805389E-3</v>
      </c>
      <c r="Z799" s="23">
        <f ca="1"/>
        <v>5.7576264646575287E-3</v>
      </c>
      <c r="AA799" s="6">
        <f t="array" aca="1" ref="AA799" ca="1">SUMPRODUCT($V$9:$Z$9,V799:Z799)</f>
        <v>-41830.57827907872</v>
      </c>
      <c r="AB799" s="6">
        <f t="shared" ca="1" si="53"/>
        <v>-5988.7193668788095</v>
      </c>
    </row>
    <row r="800" spans="1:28" ht="13.8">
      <c r="A800" s="4">
        <v>790</v>
      </c>
      <c r="B800" s="120">
        <v>0.58070416095107458</v>
      </c>
      <c r="C800" s="120">
        <v>0.12991999999999998</v>
      </c>
      <c r="D800" s="120">
        <v>0.86380674718867134</v>
      </c>
      <c r="E800" s="120">
        <v>0.8640120210368144</v>
      </c>
      <c r="F800" s="120">
        <v>0.81838871187983619</v>
      </c>
      <c r="H800" s="142">
        <v>0.20369521958697759</v>
      </c>
      <c r="I800" s="142">
        <v>-1.126769379548791</v>
      </c>
      <c r="J800" s="142">
        <v>1.0975832605921194</v>
      </c>
      <c r="K800" s="142">
        <v>1.0985235089734662</v>
      </c>
      <c r="L800" s="142">
        <v>0.90924166361965131</v>
      </c>
      <c r="M800" s="141">
        <f t="array" ref="M800:Q800">MMULT(H800:L800,TRANSPOSE(chol))</f>
        <v>1.2002103793690082E-3</v>
      </c>
      <c r="N800" s="141">
        <v>-5.9744278513528069E-3</v>
      </c>
      <c r="O800" s="141">
        <v>6.9463551838653478E-3</v>
      </c>
      <c r="P800" s="141">
        <v>4.521710452540185E-3</v>
      </c>
      <c r="Q800" s="141">
        <v>6.7705687267309005E-3</v>
      </c>
      <c r="R800" s="6">
        <f t="shared" si="50"/>
        <v>35603.584539605319</v>
      </c>
      <c r="S800" s="6">
        <f t="shared" si="51"/>
        <v>-16823.597558665351</v>
      </c>
      <c r="T800" s="6">
        <f t="shared" si="52"/>
        <v>16823.597558665351</v>
      </c>
      <c r="V800" s="23">
        <f t="array" aca="1" ref="V800:Z800" ca="1">MMULT(H800:L800,TRANSPOSE(racar))</f>
        <v>1.9526127329802206E-3</v>
      </c>
      <c r="W800" s="23">
        <f ca="1"/>
        <v>-4.2884292683432633E-3</v>
      </c>
      <c r="X800" s="23">
        <f ca="1"/>
        <v>7.9242343154826301E-3</v>
      </c>
      <c r="Y800" s="23">
        <f ca="1"/>
        <v>6.1405306522570174E-3</v>
      </c>
      <c r="Z800" s="23">
        <f ca="1"/>
        <v>6.7713971140740507E-3</v>
      </c>
      <c r="AA800" s="6">
        <f t="array" aca="1" ref="AA800" ca="1">SUMPRODUCT($V$9:$Z$9,V800:Z800)</f>
        <v>40240.932087157642</v>
      </c>
      <c r="AB800" s="6">
        <f t="shared" ca="1" si="53"/>
        <v>-9425.2704569123562</v>
      </c>
    </row>
    <row r="801" spans="1:28" ht="13.8">
      <c r="A801" s="4">
        <v>791</v>
      </c>
      <c r="B801" s="120">
        <v>0.91403749428440784</v>
      </c>
      <c r="C801" s="120">
        <v>0.32991999999999999</v>
      </c>
      <c r="D801" s="120">
        <v>2.7072053311120364E-2</v>
      </c>
      <c r="E801" s="120">
        <v>0.95492111194590534</v>
      </c>
      <c r="F801" s="120">
        <v>0.89531178880291318</v>
      </c>
      <c r="H801" s="142">
        <v>1.3660444524300925</v>
      </c>
      <c r="I801" s="142">
        <v>-0.44013408013237382</v>
      </c>
      <c r="J801" s="142">
        <v>-1.9256818892864578</v>
      </c>
      <c r="K801" s="142">
        <v>1.6945660283533104</v>
      </c>
      <c r="L801" s="142">
        <v>1.2552819578704706</v>
      </c>
      <c r="M801" s="141">
        <f t="array" ref="M801:Q801">MMULT(H801:L801,TRANSPOSE(chol))</f>
        <v>8.0489897299036457E-3</v>
      </c>
      <c r="N801" s="141">
        <v>6.8870539015111884E-4</v>
      </c>
      <c r="O801" s="141">
        <v>-1.0674815551426126E-2</v>
      </c>
      <c r="P801" s="141">
        <v>7.6574490816950216E-3</v>
      </c>
      <c r="Q801" s="141">
        <v>1.1674484696628426E-2</v>
      </c>
      <c r="R801" s="6">
        <f t="shared" si="50"/>
        <v>-21768.635369785196</v>
      </c>
      <c r="S801" s="6">
        <f t="shared" si="51"/>
        <v>-29646.07976716222</v>
      </c>
      <c r="T801" s="6">
        <f t="shared" si="52"/>
        <v>29646.07976716222</v>
      </c>
      <c r="V801" s="23">
        <f t="array" aca="1" ref="V801:Z801" ca="1">MMULT(H801:L801,TRANSPOSE(racar))</f>
        <v>8.0976502976414164E-3</v>
      </c>
      <c r="W801" s="23">
        <f ca="1"/>
        <v>1.0398061918048213E-3</v>
      </c>
      <c r="X801" s="23">
        <f ca="1"/>
        <v>-1.0427602981815063E-2</v>
      </c>
      <c r="Y801" s="23">
        <f ca="1"/>
        <v>9.2460742934341675E-3</v>
      </c>
      <c r="Z801" s="23">
        <f ca="1"/>
        <v>9.9106039767463683E-3</v>
      </c>
      <c r="AA801" s="6">
        <f t="array" aca="1" ref="AA801" ca="1">SUMPRODUCT($V$9:$Z$9,V801:Z801)</f>
        <v>-5699.9336353344552</v>
      </c>
      <c r="AB801" s="6">
        <f t="shared" ca="1" si="53"/>
        <v>-12611.283348041216</v>
      </c>
    </row>
    <row r="802" spans="1:28" ht="13.8">
      <c r="A802" s="4">
        <v>792</v>
      </c>
      <c r="B802" s="120">
        <v>6.2185642432556011E-2</v>
      </c>
      <c r="C802" s="120">
        <v>0.52992000000000006</v>
      </c>
      <c r="D802" s="120">
        <v>0.16992919616826321</v>
      </c>
      <c r="E802" s="120">
        <v>5.4094665664913603E-2</v>
      </c>
      <c r="F802" s="120">
        <v>0.97223486572599005</v>
      </c>
      <c r="H802" s="142">
        <v>-1.536681658152383</v>
      </c>
      <c r="I802" s="142">
        <v>7.5068764495800286E-2</v>
      </c>
      <c r="J802" s="142">
        <v>-0.95444508833900077</v>
      </c>
      <c r="K802" s="142">
        <v>-1.6063850603805598</v>
      </c>
      <c r="L802" s="142">
        <v>1.9147039579562719</v>
      </c>
      <c r="M802" s="141">
        <f t="array" ref="M802:Q802">MMULT(H802:L802,TRANSPOSE(chol))</f>
        <v>-9.0544161008792694E-3</v>
      </c>
      <c r="N802" s="141">
        <v>-3.1803162408254805E-3</v>
      </c>
      <c r="O802" s="141">
        <v>-8.1587671326893325E-3</v>
      </c>
      <c r="P802" s="141">
        <v>-9.6105652935309007E-3</v>
      </c>
      <c r="Q802" s="141">
        <v>2.1210794370714985E-3</v>
      </c>
      <c r="R802" s="6">
        <f t="shared" si="50"/>
        <v>-100612.96091284954</v>
      </c>
      <c r="S802" s="6">
        <f t="shared" si="51"/>
        <v>-55697.868499927426</v>
      </c>
      <c r="T802" s="6">
        <f t="shared" si="52"/>
        <v>55697.868499927426</v>
      </c>
      <c r="V802" s="23">
        <f t="array" aca="1" ref="V802:Z802" ca="1">MMULT(H802:L802,TRANSPOSE(racar))</f>
        <v>-6.8679183417734019E-3</v>
      </c>
      <c r="W802" s="23">
        <f ca="1"/>
        <v>-7.0235926839408913E-4</v>
      </c>
      <c r="X802" s="23">
        <f ca="1"/>
        <v>-6.3512401545153356E-3</v>
      </c>
      <c r="Y802" s="23">
        <f ca="1"/>
        <v>-6.5356499801947441E-3</v>
      </c>
      <c r="Z802" s="23">
        <f ca="1"/>
        <v>7.6696789162458284E-3</v>
      </c>
      <c r="AA802" s="6">
        <f t="array" aca="1" ref="AA802" ca="1">SUMPRODUCT($V$9:$Z$9,V802:Z802)</f>
        <v>-115500.27805916709</v>
      </c>
      <c r="AB802" s="6">
        <f t="shared" ca="1" si="53"/>
        <v>-72369.336831176552</v>
      </c>
    </row>
    <row r="803" spans="1:28" ht="13.8">
      <c r="A803" s="4">
        <v>793</v>
      </c>
      <c r="B803" s="120">
        <v>0.39551897576588935</v>
      </c>
      <c r="C803" s="120">
        <v>0.72992000000000012</v>
      </c>
      <c r="D803" s="120">
        <v>0.31278633902540603</v>
      </c>
      <c r="E803" s="120">
        <v>0.14500375657400452</v>
      </c>
      <c r="F803" s="120">
        <v>5.5075102412380526E-2</v>
      </c>
      <c r="H803" s="142">
        <v>-0.26496301759851798</v>
      </c>
      <c r="I803" s="142">
        <v>0.61257105799254874</v>
      </c>
      <c r="J803" s="142">
        <v>-0.4879677590748972</v>
      </c>
      <c r="K803" s="142">
        <v>-1.058105136031076</v>
      </c>
      <c r="L803" s="142">
        <v>-1.5975183761280418</v>
      </c>
      <c r="M803" s="141">
        <f t="array" ref="M803:Q803">MMULT(H803:L803,TRANSPOSE(chol))</f>
        <v>-1.5612117187408221E-3</v>
      </c>
      <c r="N803" s="141">
        <v>2.8856847617274397E-3</v>
      </c>
      <c r="O803" s="141">
        <v>-3.2850423930786648E-3</v>
      </c>
      <c r="P803" s="141">
        <v>-4.8047417867855035E-3</v>
      </c>
      <c r="Q803" s="141">
        <v>-1.0866223360329032E-2</v>
      </c>
      <c r="R803" s="6">
        <f t="shared" si="50"/>
        <v>8558.5984801064988</v>
      </c>
      <c r="S803" s="6">
        <f t="shared" si="51"/>
        <v>38214.718691111178</v>
      </c>
      <c r="T803" s="6">
        <f t="shared" si="52"/>
        <v>-38214.718691111178</v>
      </c>
      <c r="V803" s="23">
        <f t="array" aca="1" ref="V803:Z803" ca="1">MMULT(H803:L803,TRANSPOSE(racar))</f>
        <v>-3.3930031461158073E-3</v>
      </c>
      <c r="W803" s="23">
        <f ca="1"/>
        <v>6.3115064666113005E-4</v>
      </c>
      <c r="X803" s="23">
        <f ca="1"/>
        <v>-4.5800499234517917E-3</v>
      </c>
      <c r="Y803" s="23">
        <f ca="1"/>
        <v>-6.9408590659378478E-3</v>
      </c>
      <c r="Z803" s="23">
        <f ca="1"/>
        <v>-1.1297199306485598E-2</v>
      </c>
      <c r="AA803" s="6">
        <f t="array" aca="1" ref="AA803" ca="1">SUMPRODUCT($V$9:$Z$9,V803:Z803)</f>
        <v>1112.875760004441</v>
      </c>
      <c r="AB803" s="6">
        <f t="shared" ca="1" si="53"/>
        <v>30833.321300044612</v>
      </c>
    </row>
    <row r="804" spans="1:28" ht="13.8">
      <c r="A804" s="4">
        <v>794</v>
      </c>
      <c r="B804" s="120">
        <v>0.72885230909922272</v>
      </c>
      <c r="C804" s="120">
        <v>0.92992000000000008</v>
      </c>
      <c r="D804" s="120">
        <v>0.45564348188254888</v>
      </c>
      <c r="E804" s="120">
        <v>0.23591284748309543</v>
      </c>
      <c r="F804" s="120">
        <v>0.13199817933545743</v>
      </c>
      <c r="H804" s="142">
        <v>0.60934560911483693</v>
      </c>
      <c r="I804" s="142">
        <v>1.4751954662898064</v>
      </c>
      <c r="J804" s="142">
        <v>-0.11141538094723648</v>
      </c>
      <c r="K804" s="142">
        <v>-0.71951170158748112</v>
      </c>
      <c r="L804" s="142">
        <v>-1.1169952441132327</v>
      </c>
      <c r="M804" s="141">
        <f t="array" ref="M804:Q804">MMULT(H804:L804,TRANSPOSE(chol))</f>
        <v>3.5903784397368996E-3</v>
      </c>
      <c r="N804" s="141">
        <v>9.8799898407866283E-3</v>
      </c>
      <c r="O804" s="141">
        <v>5.8636413798203641E-4</v>
      </c>
      <c r="P804" s="141">
        <v>-8.949959868268997E-4</v>
      </c>
      <c r="Q804" s="141">
        <v>-3.4284439255262544E-3</v>
      </c>
      <c r="R804" s="6">
        <f t="shared" si="50"/>
        <v>-17345.464872805576</v>
      </c>
      <c r="S804" s="6">
        <f t="shared" si="51"/>
        <v>14896.972459425082</v>
      </c>
      <c r="T804" s="6">
        <f t="shared" si="52"/>
        <v>-14896.972459425082</v>
      </c>
      <c r="V804" s="23">
        <f t="array" aca="1" ref="V804:Z804" ca="1">MMULT(H804:L804,TRANSPOSE(racar))</f>
        <v>3.3216658470220533E-3</v>
      </c>
      <c r="W804" s="23">
        <f ca="1"/>
        <v>7.5754941077802868E-3</v>
      </c>
      <c r="X804" s="23">
        <f ca="1"/>
        <v>-9.7537389258351239E-4</v>
      </c>
      <c r="Y804" s="23">
        <f ca="1"/>
        <v>-3.6557713758904888E-3</v>
      </c>
      <c r="Z804" s="23">
        <f ca="1"/>
        <v>-5.5600255006873385E-3</v>
      </c>
      <c r="AA804" s="6">
        <f t="array" aca="1" ref="AA804" ca="1">SUMPRODUCT($V$9:$Z$9,V804:Z804)</f>
        <v>-11444.803539611807</v>
      </c>
      <c r="AB804" s="6">
        <f t="shared" ca="1" si="53"/>
        <v>14078.482991360179</v>
      </c>
    </row>
    <row r="805" spans="1:28" ht="13.8">
      <c r="A805" s="4">
        <v>795</v>
      </c>
      <c r="B805" s="120">
        <v>0.17329675354366711</v>
      </c>
      <c r="C805" s="120">
        <v>0.16991999999999999</v>
      </c>
      <c r="D805" s="120">
        <v>0.59850062473969179</v>
      </c>
      <c r="E805" s="120">
        <v>0.32682193839218632</v>
      </c>
      <c r="F805" s="120">
        <v>0.20892125625853436</v>
      </c>
      <c r="H805" s="142">
        <v>-0.94121731139018949</v>
      </c>
      <c r="I805" s="142">
        <v>-0.95448143947657427</v>
      </c>
      <c r="J805" s="142">
        <v>0.24946805214465395</v>
      </c>
      <c r="K805" s="142">
        <v>-0.44870583231293032</v>
      </c>
      <c r="L805" s="142">
        <v>-0.81016993827350847</v>
      </c>
      <c r="M805" s="141">
        <f t="array" ref="M805:Q805">MMULT(H805:L805,TRANSPOSE(chol))</f>
        <v>-5.5458286584380758E-3</v>
      </c>
      <c r="N805" s="141">
        <v>-7.6775614977644489E-3</v>
      </c>
      <c r="O805" s="141">
        <v>2.6629945473831407E-5</v>
      </c>
      <c r="P805" s="141">
        <v>-4.2822023635494645E-3</v>
      </c>
      <c r="Q805" s="141">
        <v>-9.2344817443312729E-3</v>
      </c>
      <c r="R805" s="6">
        <f t="shared" si="50"/>
        <v>45137.078846275814</v>
      </c>
      <c r="S805" s="6">
        <f t="shared" si="51"/>
        <v>31566.249880438136</v>
      </c>
      <c r="T805" s="6">
        <f t="shared" si="52"/>
        <v>-31566.249880438136</v>
      </c>
      <c r="V805" s="23">
        <f t="array" aca="1" ref="V805:Z805" ca="1">MMULT(H805:L805,TRANSPOSE(racar))</f>
        <v>-7.292674479303588E-3</v>
      </c>
      <c r="W805" s="23">
        <f ca="1"/>
        <v>-7.8327546295626216E-3</v>
      </c>
      <c r="X805" s="23">
        <f ca="1"/>
        <v>1.4049336436090147E-4</v>
      </c>
      <c r="Y805" s="23">
        <f ca="1"/>
        <v>-4.0842224755770432E-3</v>
      </c>
      <c r="Z805" s="23">
        <f ca="1"/>
        <v>-7.7172570839347905E-3</v>
      </c>
      <c r="AA805" s="6">
        <f t="array" aca="1" ref="AA805" ca="1">SUMPRODUCT($V$9:$Z$9,V805:Z805)</f>
        <v>30687.218894733182</v>
      </c>
      <c r="AB805" s="6">
        <f t="shared" ca="1" si="53"/>
        <v>24067.858421389301</v>
      </c>
    </row>
    <row r="806" spans="1:28" ht="13.8">
      <c r="A806" s="4">
        <v>796</v>
      </c>
      <c r="B806" s="120">
        <v>0.50663008687700051</v>
      </c>
      <c r="C806" s="120">
        <v>0.36991999999999997</v>
      </c>
      <c r="D806" s="120">
        <v>0.74135776759683458</v>
      </c>
      <c r="E806" s="120">
        <v>0.41773102930127726</v>
      </c>
      <c r="F806" s="120">
        <v>0.28584433318161129</v>
      </c>
      <c r="H806" s="142">
        <v>1.6619928329137956E-2</v>
      </c>
      <c r="I806" s="142">
        <v>-0.33206523567039342</v>
      </c>
      <c r="J806" s="142">
        <v>0.64753698646584279</v>
      </c>
      <c r="K806" s="142">
        <v>-0.2077014843603904</v>
      </c>
      <c r="L806" s="142">
        <v>-0.56556626447704272</v>
      </c>
      <c r="M806" s="141">
        <f t="array" ref="M806:Q806">MMULT(H806:L806,TRANSPOSE(chol))</f>
        <v>9.792773009325766E-5</v>
      </c>
      <c r="N806" s="141">
        <v>-1.8626838803275923E-3</v>
      </c>
      <c r="O806" s="141">
        <v>4.0689333680806192E-3</v>
      </c>
      <c r="P806" s="141">
        <v>-1.1534592521878129E-3</v>
      </c>
      <c r="Q806" s="141">
        <v>-3.3598005315102642E-3</v>
      </c>
      <c r="R806" s="6">
        <f t="shared" si="50"/>
        <v>32967.3227141354</v>
      </c>
      <c r="S806" s="6">
        <f t="shared" si="51"/>
        <v>13334.802777718436</v>
      </c>
      <c r="T806" s="6">
        <f t="shared" si="52"/>
        <v>-13334.802777718436</v>
      </c>
      <c r="V806" s="23">
        <f t="array" aca="1" ref="V806:Z806" ca="1">MMULT(H806:L806,TRANSPOSE(racar))</f>
        <v>-6.7488766930425827E-4</v>
      </c>
      <c r="W806" s="23">
        <f ca="1"/>
        <v>-2.5564631561366697E-3</v>
      </c>
      <c r="X806" s="23">
        <f ca="1"/>
        <v>3.6737746230166655E-3</v>
      </c>
      <c r="Y806" s="23">
        <f ca="1"/>
        <v>-1.7432269966533224E-3</v>
      </c>
      <c r="Z806" s="23">
        <f ca="1"/>
        <v>-3.7148720454117413E-3</v>
      </c>
      <c r="AA806" s="6">
        <f t="array" aca="1" ref="AA806" ca="1">SUMPRODUCT($V$9:$Z$9,V806:Z806)</f>
        <v>31266.17207546077</v>
      </c>
      <c r="AB806" s="6">
        <f t="shared" ca="1" si="53"/>
        <v>12604.482964377665</v>
      </c>
    </row>
    <row r="807" spans="1:28" ht="13.8">
      <c r="A807" s="4">
        <v>797</v>
      </c>
      <c r="B807" s="120">
        <v>0.83996342021033366</v>
      </c>
      <c r="C807" s="120">
        <v>0.56992000000000009</v>
      </c>
      <c r="D807" s="120">
        <v>0.88421491045397749</v>
      </c>
      <c r="E807" s="120">
        <v>0.5086401202103682</v>
      </c>
      <c r="F807" s="120">
        <v>0.36276741010468821</v>
      </c>
      <c r="H807" s="142">
        <v>0.99430755320318254</v>
      </c>
      <c r="I807" s="142">
        <v>0.1761704947605571</v>
      </c>
      <c r="J807" s="142">
        <v>1.1963239166200434</v>
      </c>
      <c r="K807" s="142">
        <v>2.1659262975190899E-2</v>
      </c>
      <c r="L807" s="142">
        <v>-0.35107135110247012</v>
      </c>
      <c r="M807" s="141">
        <f t="array" ref="M807:Q807">MMULT(H807:L807,TRANSPOSE(chol))</f>
        <v>5.8586463052948132E-3</v>
      </c>
      <c r="N807" s="141">
        <v>3.344920593682247E-3</v>
      </c>
      <c r="O807" s="141">
        <v>9.067565629337063E-3</v>
      </c>
      <c r="P807" s="141">
        <v>1.8444545178348817E-3</v>
      </c>
      <c r="Q807" s="141">
        <v>2.3404700946718427E-3</v>
      </c>
      <c r="R807" s="6">
        <f t="shared" si="50"/>
        <v>27070.040273506289</v>
      </c>
      <c r="S807" s="6">
        <f t="shared" si="51"/>
        <v>-4528.8877394518076</v>
      </c>
      <c r="T807" s="6">
        <f t="shared" si="52"/>
        <v>4528.8877394518076</v>
      </c>
      <c r="V807" s="23">
        <f t="array" aca="1" ref="V807:Z807" ca="1">MMULT(H807:L807,TRANSPOSE(racar))</f>
        <v>5.9761937378159189E-3</v>
      </c>
      <c r="W807" s="23">
        <f ca="1"/>
        <v>2.0620222296448398E-3</v>
      </c>
      <c r="X807" s="23">
        <f ca="1"/>
        <v>8.1408340175716937E-3</v>
      </c>
      <c r="Y807" s="23">
        <f ca="1"/>
        <v>4.678980364098014E-4</v>
      </c>
      <c r="Z807" s="23">
        <f ca="1"/>
        <v>8.6413797293927522E-5</v>
      </c>
      <c r="AA807" s="6">
        <f t="array" aca="1" ref="AA807" ca="1">SUMPRODUCT($V$9:$Z$9,V807:Z807)</f>
        <v>38088.452419843474</v>
      </c>
      <c r="AB807" s="6">
        <f t="shared" ca="1" si="53"/>
        <v>1661.0747599482029</v>
      </c>
    </row>
    <row r="808" spans="1:28" ht="13.8">
      <c r="A808" s="4">
        <v>798</v>
      </c>
      <c r="B808" s="120">
        <v>0.28440786465477824</v>
      </c>
      <c r="C808" s="120">
        <v>0.76992000000000016</v>
      </c>
      <c r="D808" s="120">
        <v>4.7480216576426489E-2</v>
      </c>
      <c r="E808" s="120">
        <v>0.59954921111945902</v>
      </c>
      <c r="F808" s="120">
        <v>0.43969048702776514</v>
      </c>
      <c r="H808" s="142">
        <v>-0.56979650056454489</v>
      </c>
      <c r="I808" s="142">
        <v>0.73858341193730881</v>
      </c>
      <c r="J808" s="142">
        <v>-1.6697924577457286</v>
      </c>
      <c r="K808" s="142">
        <v>0.25218046387566428</v>
      </c>
      <c r="L808" s="142">
        <v>-0.15175398788959041</v>
      </c>
      <c r="M808" s="141">
        <f t="array" ref="M808:Q808">MMULT(H808:L808,TRANSPOSE(chol))</f>
        <v>-3.3573476858826906E-3</v>
      </c>
      <c r="N808" s="141">
        <v>2.8911881559074886E-3</v>
      </c>
      <c r="O808" s="141">
        <v>-1.1236840697294526E-2</v>
      </c>
      <c r="P808" s="141">
        <v>9.7980120884663983E-4</v>
      </c>
      <c r="Q808" s="141">
        <v>-2.2910087957494427E-3</v>
      </c>
      <c r="R808" s="6">
        <f t="shared" si="50"/>
        <v>-39777.484006129322</v>
      </c>
      <c r="S808" s="6">
        <f t="shared" si="51"/>
        <v>17170.336285614521</v>
      </c>
      <c r="T808" s="6">
        <f t="shared" si="52"/>
        <v>-17170.336285614521</v>
      </c>
      <c r="V808" s="23">
        <f t="array" aca="1" ref="V808:Z808" ca="1">MMULT(H808:L808,TRANSPOSE(racar))</f>
        <v>-3.4995703064221719E-3</v>
      </c>
      <c r="W808" s="23">
        <f ca="1"/>
        <v>3.3730078770182318E-3</v>
      </c>
      <c r="X808" s="23">
        <f ca="1"/>
        <v>-1.0957713678075423E-2</v>
      </c>
      <c r="Y808" s="23">
        <f ca="1"/>
        <v>1.0085675132566266E-3</v>
      </c>
      <c r="Z808" s="23">
        <f ca="1"/>
        <v>-1.7138790572402795E-3</v>
      </c>
      <c r="AA808" s="6">
        <f t="array" aca="1" ref="AA808" ca="1">SUMPRODUCT($V$9:$Z$9,V808:Z808)</f>
        <v>-45270.725290399198</v>
      </c>
      <c r="AB808" s="6">
        <f t="shared" ca="1" si="53"/>
        <v>14105.220060848738</v>
      </c>
    </row>
    <row r="809" spans="1:28" ht="13.8">
      <c r="A809" s="4">
        <v>799</v>
      </c>
      <c r="B809" s="120">
        <v>0.61774119798811156</v>
      </c>
      <c r="C809" s="120">
        <v>0.96992000000000012</v>
      </c>
      <c r="D809" s="120">
        <v>0.19033735943356933</v>
      </c>
      <c r="E809" s="120">
        <v>0.69045830202854985</v>
      </c>
      <c r="F809" s="120">
        <v>0.51661356395084213</v>
      </c>
      <c r="H809" s="142">
        <v>0.29955370149694038</v>
      </c>
      <c r="I809" s="142">
        <v>1.8796191607182149</v>
      </c>
      <c r="J809" s="142">
        <v>-0.87665377956209878</v>
      </c>
      <c r="K809" s="142">
        <v>0.49714983216867797</v>
      </c>
      <c r="L809" s="142">
        <v>4.165607314026832E-2</v>
      </c>
      <c r="M809" s="141">
        <f t="array" ref="M809:Q809">MMULT(H809:L809,TRANSPOSE(chol))</f>
        <v>1.7650265059927716E-3</v>
      </c>
      <c r="N809" s="141">
        <v>1.1468299631872451E-2</v>
      </c>
      <c r="O809" s="141">
        <v>-4.6067583201316407E-3</v>
      </c>
      <c r="P809" s="141">
        <v>5.0965035213694238E-3</v>
      </c>
      <c r="Q809" s="141">
        <v>4.1841140598320612E-3</v>
      </c>
      <c r="R809" s="6">
        <f t="shared" si="50"/>
        <v>-60964.160928928519</v>
      </c>
      <c r="S809" s="6">
        <f t="shared" si="51"/>
        <v>131.06973918918084</v>
      </c>
      <c r="T809" s="6">
        <f t="shared" si="52"/>
        <v>-131.06973918918084</v>
      </c>
      <c r="V809" s="23">
        <f t="array" aca="1" ref="V809:Z809" ca="1">MMULT(H809:L809,TRANSPOSE(racar))</f>
        <v>3.3170080913688879E-3</v>
      </c>
      <c r="W809" s="23">
        <f ca="1"/>
        <v>1.1695164342830416E-2</v>
      </c>
      <c r="X809" s="23">
        <f ca="1"/>
        <v>-4.7969071286442641E-3</v>
      </c>
      <c r="Y809" s="23">
        <f ca="1"/>
        <v>3.8687262750469477E-3</v>
      </c>
      <c r="Z809" s="23">
        <f ca="1"/>
        <v>2.6720451377024454E-3</v>
      </c>
      <c r="AA809" s="6">
        <f t="array" aca="1" ref="AA809" ca="1">SUMPRODUCT($V$9:$Z$9,V809:Z809)</f>
        <v>-52691.850618040982</v>
      </c>
      <c r="AB809" s="6">
        <f t="shared" ca="1" si="53"/>
        <v>2891.6085031996827</v>
      </c>
    </row>
    <row r="810" spans="1:28" ht="13.8">
      <c r="A810" s="4">
        <v>800</v>
      </c>
      <c r="B810" s="120">
        <v>0.95107453132144482</v>
      </c>
      <c r="C810" s="120">
        <v>1.7920000000000002E-2</v>
      </c>
      <c r="D810" s="120">
        <v>0.33319450229071212</v>
      </c>
      <c r="E810" s="120">
        <v>0.7813673929376409</v>
      </c>
      <c r="F810" s="120">
        <v>0.59353664087391911</v>
      </c>
      <c r="H810" s="142">
        <v>1.6553627496475511</v>
      </c>
      <c r="I810" s="142">
        <v>-2.098738033195275</v>
      </c>
      <c r="J810" s="142">
        <v>-0.43110915449210013</v>
      </c>
      <c r="K810" s="142">
        <v>0.7768195952637289</v>
      </c>
      <c r="L810" s="142">
        <v>0.23665207397687607</v>
      </c>
      <c r="M810" s="141">
        <f t="array" ref="M810:Q810">MMULT(H810:L810,TRANSPOSE(chol))</f>
        <v>9.7537073171197215E-3</v>
      </c>
      <c r="N810" s="141">
        <v>-8.1303669959969984E-3</v>
      </c>
      <c r="O810" s="141">
        <v>-1.2409074677337635E-3</v>
      </c>
      <c r="P810" s="141">
        <v>1.6245320058191738E-3</v>
      </c>
      <c r="Q810" s="141">
        <v>4.0106653738220281E-3</v>
      </c>
      <c r="R810" s="6">
        <f t="shared" si="50"/>
        <v>68212.691215067855</v>
      </c>
      <c r="S810" s="6">
        <f t="shared" si="51"/>
        <v>-14785.649323099447</v>
      </c>
      <c r="T810" s="6">
        <f t="shared" si="52"/>
        <v>14785.649323099447</v>
      </c>
      <c r="V810" s="23">
        <f t="array" aca="1" ref="V810:Z810" ca="1">MMULT(H810:L810,TRANSPOSE(racar))</f>
        <v>7.3094156835577248E-3</v>
      </c>
      <c r="W810" s="23">
        <f ca="1"/>
        <v>-9.9523061149143829E-3</v>
      </c>
      <c r="X810" s="23">
        <f ca="1"/>
        <v>-2.0286109573048623E-3</v>
      </c>
      <c r="Y810" s="23">
        <f ca="1"/>
        <v>2.6276497157562114E-3</v>
      </c>
      <c r="Z810" s="23">
        <f ca="1"/>
        <v>2.0083762533879244E-3</v>
      </c>
      <c r="AA810" s="6">
        <f t="array" aca="1" ref="AA810" ca="1">SUMPRODUCT($V$9:$Z$9,V810:Z810)</f>
        <v>80036.954468842669</v>
      </c>
      <c r="AB810" s="6">
        <f t="shared" ca="1" si="53"/>
        <v>892.12387858898364</v>
      </c>
    </row>
    <row r="811" spans="1:28" ht="13.8">
      <c r="A811" s="4">
        <v>801</v>
      </c>
      <c r="B811" s="120">
        <v>9.9222679469593039E-2</v>
      </c>
      <c r="C811" s="120">
        <v>0.21792</v>
      </c>
      <c r="D811" s="120">
        <v>0.47605164514785497</v>
      </c>
      <c r="E811" s="120">
        <v>0.87227648384673173</v>
      </c>
      <c r="F811" s="120">
        <v>0.67045971779699598</v>
      </c>
      <c r="H811" s="142">
        <v>-1.2859934175812793</v>
      </c>
      <c r="I811" s="142">
        <v>-0.77923720081380632</v>
      </c>
      <c r="J811" s="142">
        <v>-6.0065722294732636E-2</v>
      </c>
      <c r="K811" s="142">
        <v>1.1372183151677777</v>
      </c>
      <c r="L811" s="142">
        <v>0.44118293775060896</v>
      </c>
      <c r="M811" s="141">
        <f t="array" ref="M811:Q811">MMULT(H811:L811,TRANSPOSE(chol))</f>
        <v>-7.5773140415905443E-3</v>
      </c>
      <c r="N811" s="141">
        <v>-7.4839481825172607E-3</v>
      </c>
      <c r="O811" s="141">
        <v>-2.3640020641521068E-3</v>
      </c>
      <c r="P811" s="141">
        <v>3.4329695842050959E-3</v>
      </c>
      <c r="Q811" s="141">
        <v>-4.9671382026193192E-4</v>
      </c>
      <c r="R811" s="6">
        <f t="shared" si="50"/>
        <v>16002.553732438524</v>
      </c>
      <c r="S811" s="6">
        <f t="shared" si="51"/>
        <v>18450.326888094845</v>
      </c>
      <c r="T811" s="6">
        <f t="shared" si="52"/>
        <v>-18450.326888094845</v>
      </c>
      <c r="V811" s="23">
        <f t="array" aca="1" ref="V811:Z811" ca="1">MMULT(H811:L811,TRANSPOSE(racar))</f>
        <v>-7.2957444428561769E-3</v>
      </c>
      <c r="W811" s="23">
        <f ca="1"/>
        <v>-4.5796053400238733E-3</v>
      </c>
      <c r="X811" s="23">
        <f ca="1"/>
        <v>-6.0958078092231268E-4</v>
      </c>
      <c r="Y811" s="23">
        <f ca="1"/>
        <v>5.3964190507122221E-3</v>
      </c>
      <c r="Z811" s="23">
        <f ca="1"/>
        <v>1.5311134076269326E-3</v>
      </c>
      <c r="AA811" s="6">
        <f t="array" aca="1" ref="AA811" ca="1">SUMPRODUCT($V$9:$Z$9,V811:Z811)</f>
        <v>4507.9831838568261</v>
      </c>
      <c r="AB811" s="6">
        <f t="shared" ca="1" si="53"/>
        <v>16197.305176620444</v>
      </c>
    </row>
    <row r="812" spans="1:28" ht="13.8">
      <c r="A812" s="4">
        <v>802</v>
      </c>
      <c r="B812" s="120">
        <v>0.43255601280292638</v>
      </c>
      <c r="C812" s="120">
        <v>0.41792000000000001</v>
      </c>
      <c r="D812" s="120">
        <v>0.61890878800499793</v>
      </c>
      <c r="E812" s="120">
        <v>0.96318557475582278</v>
      </c>
      <c r="F812" s="120">
        <v>0.74738279472007285</v>
      </c>
      <c r="H812" s="142">
        <v>-0.16987044391242623</v>
      </c>
      <c r="I812" s="142">
        <v>-0.20721750114220794</v>
      </c>
      <c r="J812" s="142">
        <v>0.30261612550223221</v>
      </c>
      <c r="K812" s="142">
        <v>1.7889128593599617</v>
      </c>
      <c r="L812" s="142">
        <v>0.6662764575583896</v>
      </c>
      <c r="M812" s="141">
        <f t="array" ref="M812:Q812">MMULT(H812:L812,TRANSPOSE(chol))</f>
        <v>-1.0009084668020807E-3</v>
      </c>
      <c r="N812" s="141">
        <v>-1.5858185122911285E-3</v>
      </c>
      <c r="O812" s="141">
        <v>1.6465564201284056E-3</v>
      </c>
      <c r="P812" s="141">
        <v>8.6267412649919401E-3</v>
      </c>
      <c r="Q812" s="141">
        <v>6.4023048432596263E-3</v>
      </c>
      <c r="R812" s="6">
        <f t="shared" si="50"/>
        <v>11381.460236448846</v>
      </c>
      <c r="S812" s="6">
        <f t="shared" si="51"/>
        <v>3988.6146737305244</v>
      </c>
      <c r="T812" s="6">
        <f t="shared" si="52"/>
        <v>-3988.6146737305244</v>
      </c>
      <c r="V812" s="23">
        <f t="array" aca="1" ref="V812:Z812" ca="1">MMULT(H812:L812,TRANSPOSE(racar))</f>
        <v>1.8737724371130013E-4</v>
      </c>
      <c r="W812" s="23">
        <f ca="1"/>
        <v>8.728207928736353E-4</v>
      </c>
      <c r="X812" s="23">
        <f ca="1"/>
        <v>2.9043560426270849E-3</v>
      </c>
      <c r="Y812" s="23">
        <f ca="1"/>
        <v>9.7788931216224086E-3</v>
      </c>
      <c r="Z812" s="23">
        <f ca="1"/>
        <v>6.0122932904839183E-3</v>
      </c>
      <c r="AA812" s="6">
        <f t="array" aca="1" ref="AA812" ca="1">SUMPRODUCT($V$9:$Z$9,V812:Z812)</f>
        <v>14799.481569651332</v>
      </c>
      <c r="AB812" s="6">
        <f t="shared" ca="1" si="53"/>
        <v>11417.677209500274</v>
      </c>
    </row>
    <row r="813" spans="1:28" ht="13.8">
      <c r="A813" s="4">
        <v>803</v>
      </c>
      <c r="B813" s="120">
        <v>0.7658893461362597</v>
      </c>
      <c r="C813" s="120">
        <v>0.61792000000000014</v>
      </c>
      <c r="D813" s="120">
        <v>0.76176593086214073</v>
      </c>
      <c r="E813" s="120">
        <v>6.2359128474830959E-2</v>
      </c>
      <c r="F813" s="120">
        <v>0.82430587164314983</v>
      </c>
      <c r="H813" s="142">
        <v>0.72537613825328162</v>
      </c>
      <c r="I813" s="142">
        <v>0.30002249112226254</v>
      </c>
      <c r="J813" s="142">
        <v>0.71199457035814961</v>
      </c>
      <c r="K813" s="142">
        <v>-1.5352669986640963</v>
      </c>
      <c r="L813" s="142">
        <v>0.93189990503614795</v>
      </c>
      <c r="M813" s="141">
        <f t="array" ref="M813:Q813">MMULT(H813:L813,TRANSPOSE(chol))</f>
        <v>4.274052046206467E-3</v>
      </c>
      <c r="N813" s="141">
        <v>3.4223989001602321E-3</v>
      </c>
      <c r="O813" s="141">
        <v>5.6397277480458637E-3</v>
      </c>
      <c r="P813" s="141">
        <v>-6.1994741717494766E-3</v>
      </c>
      <c r="Q813" s="141">
        <v>5.3328922805085353E-3</v>
      </c>
      <c r="R813" s="6">
        <f t="shared" si="50"/>
        <v>-42151.73335350414</v>
      </c>
      <c r="S813" s="6">
        <f t="shared" si="51"/>
        <v>-57888.760654501923</v>
      </c>
      <c r="T813" s="6">
        <f t="shared" si="52"/>
        <v>57888.760654501923</v>
      </c>
      <c r="V813" s="23">
        <f t="array" aca="1" ref="V813:Z813" ca="1">MMULT(H813:L813,TRANSPOSE(racar))</f>
        <v>5.7250718900369712E-3</v>
      </c>
      <c r="W813" s="23">
        <f ca="1"/>
        <v>2.4719353715197145E-3</v>
      </c>
      <c r="X813" s="23">
        <f ca="1"/>
        <v>5.1569809537850659E-3</v>
      </c>
      <c r="Y813" s="23">
        <f ca="1"/>
        <v>-6.1026312177665555E-3</v>
      </c>
      <c r="Z813" s="23">
        <f ca="1"/>
        <v>5.8482523760965827E-3</v>
      </c>
      <c r="AA813" s="6">
        <f t="array" aca="1" ref="AA813" ca="1">SUMPRODUCT($V$9:$Z$9,V813:Z813)</f>
        <v>-34243.383287265249</v>
      </c>
      <c r="AB813" s="6">
        <f t="shared" ca="1" si="53"/>
        <v>-60300.424190693302</v>
      </c>
    </row>
    <row r="814" spans="1:28" ht="13.8">
      <c r="A814" s="4">
        <v>804</v>
      </c>
      <c r="B814" s="120">
        <v>0.21033379058070414</v>
      </c>
      <c r="C814" s="120">
        <v>0.81792000000000009</v>
      </c>
      <c r="D814" s="120">
        <v>0.90462307371928363</v>
      </c>
      <c r="E814" s="120">
        <v>0.15326821938392188</v>
      </c>
      <c r="F814" s="120">
        <v>0.90122894856622682</v>
      </c>
      <c r="H814" s="142">
        <v>-0.80526360166681044</v>
      </c>
      <c r="I814" s="142">
        <v>0.90746679707846467</v>
      </c>
      <c r="J814" s="142">
        <v>1.3083522735193329</v>
      </c>
      <c r="K814" s="142">
        <v>-1.0225166449061003</v>
      </c>
      <c r="L814" s="142">
        <v>1.2885858569839954</v>
      </c>
      <c r="M814" s="141">
        <f t="array" ref="M814:Q814">MMULT(H814:L814,TRANSPOSE(chol))</f>
        <v>-4.7447639409912042E-3</v>
      </c>
      <c r="N814" s="141">
        <v>3.3051802731629189E-3</v>
      </c>
      <c r="O814" s="141">
        <v>7.6174600036305138E-3</v>
      </c>
      <c r="P814" s="141">
        <v>-3.52579458626008E-3</v>
      </c>
      <c r="Q814" s="141">
        <v>5.1690178887320911E-3</v>
      </c>
      <c r="R814" s="6">
        <f t="shared" si="50"/>
        <v>-65050.841046915288</v>
      </c>
      <c r="S814" s="6">
        <f t="shared" si="51"/>
        <v>-44754.255894931557</v>
      </c>
      <c r="T814" s="6">
        <f t="shared" si="52"/>
        <v>44754.255894931557</v>
      </c>
      <c r="V814" s="23">
        <f t="array" aca="1" ref="V814:Z814" ca="1">MMULT(H814:L814,TRANSPOSE(racar))</f>
        <v>-1.3505449901575226E-3</v>
      </c>
      <c r="W814" s="23">
        <f ca="1"/>
        <v>5.4474850942709931E-3</v>
      </c>
      <c r="X814" s="23">
        <f ca="1"/>
        <v>8.7747066926258787E-3</v>
      </c>
      <c r="Y814" s="23">
        <f ca="1"/>
        <v>-2.6373008891517535E-3</v>
      </c>
      <c r="Z814" s="23">
        <f ca="1"/>
        <v>7.7314664346634634E-3</v>
      </c>
      <c r="AA814" s="6">
        <f t="array" aca="1" ref="AA814" ca="1">SUMPRODUCT($V$9:$Z$9,V814:Z814)</f>
        <v>-67711.657946575462</v>
      </c>
      <c r="AB814" s="6">
        <f t="shared" ca="1" si="53"/>
        <v>-54884.299429675913</v>
      </c>
    </row>
    <row r="815" spans="1:28" ht="13.8">
      <c r="A815" s="4">
        <v>805</v>
      </c>
      <c r="B815" s="120">
        <v>0.54366712391403749</v>
      </c>
      <c r="C815" s="120">
        <v>5.7919999999999999E-2</v>
      </c>
      <c r="D815" s="120">
        <v>6.7888379841732613E-2</v>
      </c>
      <c r="E815" s="120">
        <v>0.24417731029301279</v>
      </c>
      <c r="F815" s="120">
        <v>0.97815202548930369</v>
      </c>
      <c r="H815" s="142">
        <v>0.1096767346158744</v>
      </c>
      <c r="I815" s="142">
        <v>-1.5724768667470146</v>
      </c>
      <c r="J815" s="142">
        <v>-1.49170400137165</v>
      </c>
      <c r="K815" s="142">
        <v>-0.6929281854288899</v>
      </c>
      <c r="L815" s="142">
        <v>2.0169958248609197</v>
      </c>
      <c r="M815" s="141">
        <f t="array" ref="M815:Q815">MMULT(H815:L815,TRANSPOSE(chol))</f>
        <v>6.4623585928124652E-4</v>
      </c>
      <c r="N815" s="141">
        <v>-8.7478689251844783E-3</v>
      </c>
      <c r="O815" s="141">
        <v>-9.9445285723835514E-3</v>
      </c>
      <c r="P815" s="141">
        <v>-6.6769666994884475E-3</v>
      </c>
      <c r="Q815" s="141">
        <v>6.2396787083293555E-3</v>
      </c>
      <c r="R815" s="6">
        <f t="shared" si="50"/>
        <v>-41557.221966132725</v>
      </c>
      <c r="S815" s="6">
        <f t="shared" si="51"/>
        <v>-65094.95067824101</v>
      </c>
      <c r="T815" s="6">
        <f t="shared" si="52"/>
        <v>65094.95067824101</v>
      </c>
      <c r="V815" s="23">
        <f t="array" aca="1" ref="V815:Z815" ca="1">MMULT(H815:L815,TRANSPOSE(racar))</f>
        <v>6.5500927284713227E-4</v>
      </c>
      <c r="W815" s="23">
        <f ca="1"/>
        <v>-8.0443239743163506E-3</v>
      </c>
      <c r="X815" s="23">
        <f ca="1"/>
        <v>-8.9873893303535485E-3</v>
      </c>
      <c r="Y815" s="23">
        <f ca="1"/>
        <v>-3.0338174174477936E-3</v>
      </c>
      <c r="Z815" s="23">
        <f ca="1"/>
        <v>9.3919371577356921E-3</v>
      </c>
      <c r="AA815" s="6">
        <f t="array" aca="1" ref="AA815" ca="1">SUMPRODUCT($V$9:$Z$9,V815:Z815)</f>
        <v>-43594.961553729212</v>
      </c>
      <c r="AB815" s="6">
        <f t="shared" ca="1" si="53"/>
        <v>-65894.767609547998</v>
      </c>
    </row>
    <row r="816" spans="1:28" ht="13.8">
      <c r="A816" s="4">
        <v>806</v>
      </c>
      <c r="B816" s="120">
        <v>0.87700045724737075</v>
      </c>
      <c r="C816" s="120">
        <v>0.25791999999999998</v>
      </c>
      <c r="D816" s="120">
        <v>0.21074552269887545</v>
      </c>
      <c r="E816" s="120">
        <v>0.3350864012021037</v>
      </c>
      <c r="F816" s="120">
        <v>6.0992262175694138E-2</v>
      </c>
      <c r="H816" s="142">
        <v>1.1601221294407202</v>
      </c>
      <c r="I816" s="142">
        <v>-0.64977123831428985</v>
      </c>
      <c r="J816" s="142">
        <v>-0.80383712595180667</v>
      </c>
      <c r="K816" s="142">
        <v>-0.42591085836047404</v>
      </c>
      <c r="L816" s="142">
        <v>-1.5464972473891057</v>
      </c>
      <c r="M816" s="141">
        <f t="array" ref="M816:Q816">MMULT(H816:L816,TRANSPOSE(chol))</f>
        <v>6.8356568402228972E-3</v>
      </c>
      <c r="N816" s="141">
        <v>-9.9566963813742205E-4</v>
      </c>
      <c r="O816" s="141">
        <v>-3.819439973515565E-3</v>
      </c>
      <c r="P816" s="141">
        <v>-2.712389279360575E-3</v>
      </c>
      <c r="Q816" s="141">
        <v>-7.4248474800662151E-3</v>
      </c>
      <c r="R816" s="6">
        <f t="shared" si="50"/>
        <v>55981.070877985214</v>
      </c>
      <c r="S816" s="6">
        <f t="shared" si="51"/>
        <v>28721.666251335078</v>
      </c>
      <c r="T816" s="6">
        <f t="shared" si="52"/>
        <v>-28721.666251335078</v>
      </c>
      <c r="V816" s="23">
        <f t="array" aca="1" ref="V816:Z816" ca="1">MMULT(H816:L816,TRANSPOSE(racar))</f>
        <v>3.2954284174806395E-3</v>
      </c>
      <c r="W816" s="23">
        <f ca="1"/>
        <v>-4.881401976149894E-3</v>
      </c>
      <c r="X816" s="23">
        <f ca="1"/>
        <v>-5.9305430251075193E-3</v>
      </c>
      <c r="Y816" s="23">
        <f ca="1"/>
        <v>-4.5693411647927135E-3</v>
      </c>
      <c r="Z816" s="23">
        <f ca="1"/>
        <v>-9.9511234372188211E-3</v>
      </c>
      <c r="AA816" s="6">
        <f t="array" aca="1" ref="AA816" ca="1">SUMPRODUCT($V$9:$Z$9,V816:Z816)</f>
        <v>59903.402315624131</v>
      </c>
      <c r="AB816" s="6">
        <f t="shared" ca="1" si="53"/>
        <v>34222.563720742015</v>
      </c>
    </row>
    <row r="817" spans="1:28" ht="13.8">
      <c r="A817" s="4">
        <v>807</v>
      </c>
      <c r="B817" s="120">
        <v>0.32144490169181528</v>
      </c>
      <c r="C817" s="120">
        <v>0.45791999999999999</v>
      </c>
      <c r="D817" s="120">
        <v>0.35360266555601827</v>
      </c>
      <c r="E817" s="120">
        <v>0.42599549211119464</v>
      </c>
      <c r="F817" s="120">
        <v>0.13791533909877104</v>
      </c>
      <c r="H817" s="142">
        <v>-0.46366217184878261</v>
      </c>
      <c r="I817" s="142">
        <v>-0.1056752727025479</v>
      </c>
      <c r="J817" s="142">
        <v>-0.37561204997794045</v>
      </c>
      <c r="K817" s="142">
        <v>-0.18657867982599954</v>
      </c>
      <c r="L817" s="142">
        <v>-1.0897332198916507</v>
      </c>
      <c r="M817" s="141">
        <f t="array" ref="M817:Q817">MMULT(H817:L817,TRANSPOSE(chol))</f>
        <v>-2.731984345543584E-3</v>
      </c>
      <c r="N817" s="141">
        <v>-1.6945138187957208E-3</v>
      </c>
      <c r="O817" s="141">
        <v>-3.0663757025094413E-3</v>
      </c>
      <c r="P817" s="141">
        <v>-1.6671154918098832E-3</v>
      </c>
      <c r="Q817" s="141">
        <v>-8.0748185380505027E-3</v>
      </c>
      <c r="R817" s="6">
        <f t="shared" si="50"/>
        <v>25830.393887840321</v>
      </c>
      <c r="S817" s="6">
        <f t="shared" si="51"/>
        <v>37101.862422007638</v>
      </c>
      <c r="T817" s="6">
        <f t="shared" si="52"/>
        <v>-37101.862422007638</v>
      </c>
      <c r="V817" s="23">
        <f t="array" aca="1" ref="V817:Z817" ca="1">MMULT(H817:L817,TRANSPOSE(racar))</f>
        <v>-4.381091190984167E-3</v>
      </c>
      <c r="W817" s="23">
        <f ca="1"/>
        <v>-2.545358615494269E-3</v>
      </c>
      <c r="X817" s="23">
        <f ca="1"/>
        <v>-3.5073146135456705E-3</v>
      </c>
      <c r="Y817" s="23">
        <f ca="1"/>
        <v>-2.5109986407315802E-3</v>
      </c>
      <c r="Z817" s="23">
        <f ca="1"/>
        <v>-8.0517450619219198E-3</v>
      </c>
      <c r="AA817" s="6">
        <f t="array" aca="1" ref="AA817" ca="1">SUMPRODUCT($V$9:$Z$9,V817:Z817)</f>
        <v>17541.067503419035</v>
      </c>
      <c r="AB817" s="6">
        <f t="shared" ca="1" si="53"/>
        <v>33114.956622016842</v>
      </c>
    </row>
    <row r="818" spans="1:28" ht="13.8">
      <c r="A818" s="4">
        <v>808</v>
      </c>
      <c r="B818" s="120">
        <v>0.65477823502514865</v>
      </c>
      <c r="C818" s="120">
        <v>0.65792000000000017</v>
      </c>
      <c r="D818" s="120">
        <v>0.49645980841316112</v>
      </c>
      <c r="E818" s="120">
        <v>0.51690458302028552</v>
      </c>
      <c r="F818" s="120">
        <v>0.21483841602184797</v>
      </c>
      <c r="H818" s="142">
        <v>0.39825323300227689</v>
      </c>
      <c r="I818" s="142">
        <v>0.40679303867754069</v>
      </c>
      <c r="J818" s="142">
        <v>-8.874060798307843E-3</v>
      </c>
      <c r="K818" s="142">
        <v>4.2386194114815506E-2</v>
      </c>
      <c r="L818" s="142">
        <v>-0.78974478294157391</v>
      </c>
      <c r="M818" s="141">
        <f t="array" ref="M818:Q818">MMULT(H818:L818,TRANSPOSE(chol))</f>
        <v>2.3465826288696806E-3</v>
      </c>
      <c r="N818" s="141">
        <v>3.2653388018068137E-3</v>
      </c>
      <c r="O818" s="141">
        <v>6.1021220919489996E-4</v>
      </c>
      <c r="P818" s="141">
        <v>1.1397580845849656E-3</v>
      </c>
      <c r="Q818" s="141">
        <v>-2.4001948191389958E-3</v>
      </c>
      <c r="R818" s="6">
        <f t="shared" si="50"/>
        <v>14166.444126831351</v>
      </c>
      <c r="S818" s="6">
        <f t="shared" si="51"/>
        <v>18506.594840438396</v>
      </c>
      <c r="T818" s="6">
        <f t="shared" si="52"/>
        <v>-18506.594840438396</v>
      </c>
      <c r="V818" s="23">
        <f t="array" aca="1" ref="V818:Z818" ca="1">MMULT(H818:L818,TRANSPOSE(racar))</f>
        <v>1.635261982436595E-3</v>
      </c>
      <c r="W818" s="23">
        <f ca="1"/>
        <v>2.017961496902373E-3</v>
      </c>
      <c r="X818" s="23">
        <f ca="1"/>
        <v>-2.2876813481260646E-4</v>
      </c>
      <c r="Y818" s="23">
        <f ca="1"/>
        <v>-2.8732781064829945E-4</v>
      </c>
      <c r="Z818" s="23">
        <f ca="1"/>
        <v>-3.9782384990471381E-3</v>
      </c>
      <c r="AA818" s="6">
        <f t="array" aca="1" ref="AA818" ca="1">SUMPRODUCT($V$9:$Z$9,V818:Z818)</f>
        <v>17438.025100488405</v>
      </c>
      <c r="AB818" s="6">
        <f t="shared" ca="1" si="53"/>
        <v>20721.116673026845</v>
      </c>
    </row>
    <row r="819" spans="1:28" ht="13.8">
      <c r="A819" s="4">
        <v>809</v>
      </c>
      <c r="B819" s="120">
        <v>0.98811156835848191</v>
      </c>
      <c r="C819" s="120">
        <v>0.85792000000000013</v>
      </c>
      <c r="D819" s="120">
        <v>0.63931695127030397</v>
      </c>
      <c r="E819" s="120">
        <v>0.60781367392937635</v>
      </c>
      <c r="F819" s="120">
        <v>0.29176149294492493</v>
      </c>
      <c r="H819" s="142">
        <v>2.2607157702714202</v>
      </c>
      <c r="I819" s="142">
        <v>1.0710209718588348</v>
      </c>
      <c r="J819" s="142">
        <v>0.35663363038345186</v>
      </c>
      <c r="K819" s="142">
        <v>0.27362521806472317</v>
      </c>
      <c r="L819" s="142">
        <v>-0.54824602125024569</v>
      </c>
      <c r="M819" s="141">
        <f t="array" ref="M819:Q819">MMULT(H819:L819,TRANSPOSE(chol))</f>
        <v>1.3320560677784442E-2</v>
      </c>
      <c r="N819" s="141">
        <v>1.1444970566870667E-2</v>
      </c>
      <c r="O819" s="141">
        <v>5.6686640247632855E-3</v>
      </c>
      <c r="P819" s="141">
        <v>4.9563732316961293E-3</v>
      </c>
      <c r="Q819" s="141">
        <v>6.1295272989844423E-3</v>
      </c>
      <c r="R819" s="6">
        <f t="shared" si="50"/>
        <v>5318.218037397528</v>
      </c>
      <c r="S819" s="6">
        <f t="shared" si="51"/>
        <v>-11285.205000174399</v>
      </c>
      <c r="T819" s="6">
        <f t="shared" si="52"/>
        <v>11285.205000174399</v>
      </c>
      <c r="V819" s="23">
        <f t="array" aca="1" ref="V819:Z819" ca="1">MMULT(H819:L819,TRANSPOSE(racar))</f>
        <v>1.3356122992787715E-2</v>
      </c>
      <c r="W819" s="23">
        <f ca="1"/>
        <v>8.4718699033388255E-3</v>
      </c>
      <c r="X819" s="23">
        <f ca="1"/>
        <v>3.5976926977078251E-3</v>
      </c>
      <c r="Y819" s="23">
        <f ca="1"/>
        <v>2.1858409503827487E-3</v>
      </c>
      <c r="Z819" s="23">
        <f ca="1"/>
        <v>1.1993136261892849E-3</v>
      </c>
      <c r="AA819" s="6">
        <f t="array" aca="1" ref="AA819" ca="1">SUMPRODUCT($V$9:$Z$9,V819:Z819)</f>
        <v>30243.690330165999</v>
      </c>
      <c r="AB819" s="6">
        <f t="shared" ca="1" si="53"/>
        <v>3353.0376877738481</v>
      </c>
    </row>
    <row r="820" spans="1:28" ht="13.8">
      <c r="A820" s="4">
        <v>810</v>
      </c>
      <c r="B820" s="120">
        <v>4.5724737082761769E-3</v>
      </c>
      <c r="C820" s="120">
        <v>9.7920000000000007E-2</v>
      </c>
      <c r="D820" s="120">
        <v>0.78217409412744676</v>
      </c>
      <c r="E820" s="120">
        <v>0.69872276483846729</v>
      </c>
      <c r="F820" s="120">
        <v>0.36868456986800185</v>
      </c>
      <c r="H820" s="142">
        <v>-2.6065874291515221</v>
      </c>
      <c r="I820" s="142">
        <v>-1.2934947461683679</v>
      </c>
      <c r="J820" s="142">
        <v>0.77955676687001607</v>
      </c>
      <c r="K820" s="142">
        <v>0.52073057742728757</v>
      </c>
      <c r="L820" s="142">
        <v>-0.33533931506560138</v>
      </c>
      <c r="M820" s="141">
        <f t="array" ref="M820:Q820">MMULT(H820:L820,TRANSPOSE(chol))</f>
        <v>-1.5358501262542347E-2</v>
      </c>
      <c r="N820" s="141">
        <v>-1.3531653345954388E-2</v>
      </c>
      <c r="O820" s="141">
        <v>1.0871548505589019E-3</v>
      </c>
      <c r="P820" s="141">
        <v>-9.4432768035383578E-4</v>
      </c>
      <c r="Q820" s="141">
        <v>-9.8047272661325301E-3</v>
      </c>
      <c r="R820" s="6">
        <f t="shared" si="50"/>
        <v>50788.145452469384</v>
      </c>
      <c r="S820" s="6">
        <f t="shared" si="51"/>
        <v>49988.989744987957</v>
      </c>
      <c r="T820" s="6">
        <f t="shared" si="52"/>
        <v>-49988.989744987957</v>
      </c>
      <c r="V820" s="23">
        <f t="array" aca="1" ref="V820:Z820" ca="1">MMULT(H820:L820,TRANSPOSE(racar))</f>
        <v>-1.5918860586759443E-2</v>
      </c>
      <c r="W820" s="23">
        <f ca="1"/>
        <v>-1.0134580650019796E-2</v>
      </c>
      <c r="X820" s="23">
        <f ca="1"/>
        <v>3.2359567391916765E-3</v>
      </c>
      <c r="Y820" s="23">
        <f ca="1"/>
        <v>1.0088456340871426E-3</v>
      </c>
      <c r="Z820" s="23">
        <f ca="1"/>
        <v>-5.8016150657971988E-3</v>
      </c>
      <c r="AA820" s="6">
        <f t="array" aca="1" ref="AA820" ca="1">SUMPRODUCT($V$9:$Z$9,V820:Z820)</f>
        <v>22889.124057614979</v>
      </c>
      <c r="AB820" s="6">
        <f t="shared" ca="1" si="53"/>
        <v>36748.063708590751</v>
      </c>
    </row>
    <row r="821" spans="1:28" ht="13.8">
      <c r="A821" s="4">
        <v>811</v>
      </c>
      <c r="B821" s="120">
        <v>0.3379058070416095</v>
      </c>
      <c r="C821" s="120">
        <v>0.29792000000000002</v>
      </c>
      <c r="D821" s="120">
        <v>0.92503123698458967</v>
      </c>
      <c r="E821" s="120">
        <v>0.78963185574755823</v>
      </c>
      <c r="F821" s="120">
        <v>0.44560764679107878</v>
      </c>
      <c r="H821" s="142">
        <v>-0.41818533906367217</v>
      </c>
      <c r="I821" s="142">
        <v>-0.53039224745623892</v>
      </c>
      <c r="J821" s="142">
        <v>1.4397521756402418</v>
      </c>
      <c r="K821" s="142">
        <v>0.80514451825020983</v>
      </c>
      <c r="L821" s="142">
        <v>-0.13676658895350213</v>
      </c>
      <c r="M821" s="141">
        <f t="array" ref="M821:Q821">MMULT(H821:L821,TRANSPOSE(chol))</f>
        <v>-2.4640263304257478E-3</v>
      </c>
      <c r="N821" s="141">
        <v>-4.0200166150055729E-3</v>
      </c>
      <c r="O821" s="141">
        <v>8.5059415476813286E-3</v>
      </c>
      <c r="P821" s="141">
        <v>3.7124004724869522E-3</v>
      </c>
      <c r="Q821" s="141">
        <v>-5.0518442629033083E-5</v>
      </c>
      <c r="R821" s="6">
        <f t="shared" si="50"/>
        <v>46698.700778440987</v>
      </c>
      <c r="S821" s="6">
        <f t="shared" si="51"/>
        <v>17256.740331551315</v>
      </c>
      <c r="T821" s="6">
        <f t="shared" si="52"/>
        <v>-17256.740331551315</v>
      </c>
      <c r="V821" s="23">
        <f t="array" aca="1" ref="V821:Z821" ca="1">MMULT(H821:L821,TRANSPOSE(racar))</f>
        <v>-2.1469228156702387E-3</v>
      </c>
      <c r="W821" s="23">
        <f ca="1"/>
        <v>-2.6716157606324667E-3</v>
      </c>
      <c r="X821" s="23">
        <f ca="1"/>
        <v>9.1738202370938837E-3</v>
      </c>
      <c r="Y821" s="23">
        <f ca="1"/>
        <v>3.9513556809580037E-3</v>
      </c>
      <c r="Z821" s="23">
        <f ca="1"/>
        <v>-1.0758705231183685E-4</v>
      </c>
      <c r="AA821" s="6">
        <f t="array" aca="1" ref="AA821" ca="1">SUMPRODUCT($V$9:$Z$9,V821:Z821)</f>
        <v>44320.813617077722</v>
      </c>
      <c r="AB821" s="6">
        <f t="shared" ca="1" si="53"/>
        <v>18665.587454737146</v>
      </c>
    </row>
    <row r="822" spans="1:28" ht="13.8">
      <c r="A822" s="4">
        <v>812</v>
      </c>
      <c r="B822" s="120">
        <v>0.67123914037494281</v>
      </c>
      <c r="C822" s="120">
        <v>0.49792000000000003</v>
      </c>
      <c r="D822" s="120">
        <v>8.829654310703873E-2</v>
      </c>
      <c r="E822" s="120">
        <v>0.88054094665664917</v>
      </c>
      <c r="F822" s="120">
        <v>0.52253072371415565</v>
      </c>
      <c r="H822" s="142">
        <v>0.44333738414205115</v>
      </c>
      <c r="I822" s="142">
        <v>-5.2138104330161413E-3</v>
      </c>
      <c r="J822" s="142">
        <v>-1.3513195684991464</v>
      </c>
      <c r="K822" s="142">
        <v>1.1776952865238586</v>
      </c>
      <c r="L822" s="142">
        <v>5.6506204972510035E-2</v>
      </c>
      <c r="M822" s="141">
        <f t="array" ref="M822:Q822">MMULT(H822:L822,TRANSPOSE(chol))</f>
        <v>2.6122268901965554E-3</v>
      </c>
      <c r="N822" s="141">
        <v>1.0117040587760231E-3</v>
      </c>
      <c r="O822" s="141">
        <v>-8.0809547132751694E-3</v>
      </c>
      <c r="P822" s="141">
        <v>5.3933062404834132E-3</v>
      </c>
      <c r="Q822" s="141">
        <v>2.6735945736198856E-3</v>
      </c>
      <c r="R822" s="6">
        <f t="shared" si="50"/>
        <v>-2632.3868256756105</v>
      </c>
      <c r="S822" s="6">
        <f t="shared" si="51"/>
        <v>9854.9782450690709</v>
      </c>
      <c r="T822" s="6">
        <f t="shared" si="52"/>
        <v>-9854.9782450690709</v>
      </c>
      <c r="V822" s="23">
        <f t="array" aca="1" ref="V822:Z822" ca="1">MMULT(H822:L822,TRANSPOSE(racar))</f>
        <v>2.0264328242735165E-3</v>
      </c>
      <c r="W822" s="23">
        <f ca="1"/>
        <v>1.0964518452295253E-3</v>
      </c>
      <c r="X822" s="23">
        <f ca="1"/>
        <v>-8.0630366910166718E-3</v>
      </c>
      <c r="Y822" s="23">
        <f ca="1"/>
        <v>5.6407062815923689E-3</v>
      </c>
      <c r="Z822" s="23">
        <f ca="1"/>
        <v>1.3970231710349593E-3</v>
      </c>
      <c r="AA822" s="6">
        <f t="array" aca="1" ref="AA822" ca="1">SUMPRODUCT($V$9:$Z$9,V822:Z822)</f>
        <v>2496.3650134895997</v>
      </c>
      <c r="AB822" s="6">
        <f t="shared" ca="1" si="53"/>
        <v>18057.151098287541</v>
      </c>
    </row>
    <row r="823" spans="1:28" ht="13.8">
      <c r="A823" s="4">
        <v>813</v>
      </c>
      <c r="B823" s="120">
        <v>0.11568358481938727</v>
      </c>
      <c r="C823" s="120">
        <v>0.6979200000000001</v>
      </c>
      <c r="D823" s="120">
        <v>0.23115368596418157</v>
      </c>
      <c r="E823" s="120">
        <v>0.97145003756574011</v>
      </c>
      <c r="F823" s="120">
        <v>0.59945380063723264</v>
      </c>
      <c r="H823" s="142">
        <v>-1.196844500369773</v>
      </c>
      <c r="I823" s="142">
        <v>0.51842754561653703</v>
      </c>
      <c r="J823" s="142">
        <v>-0.73505274507472129</v>
      </c>
      <c r="K823" s="142">
        <v>1.9025451287656967</v>
      </c>
      <c r="L823" s="142">
        <v>0.25193358610549987</v>
      </c>
      <c r="M823" s="141">
        <f t="array" ref="M823:Q823">MMULT(H823:L823,TRANSPOSE(chol))</f>
        <v>-7.0520319266557333E-3</v>
      </c>
      <c r="N823" s="141">
        <v>1.5719279713683962E-4</v>
      </c>
      <c r="O823" s="141">
        <v>-6.1497087404886932E-3</v>
      </c>
      <c r="P823" s="141">
        <v>8.9203858188008599E-3</v>
      </c>
      <c r="Q823" s="141">
        <v>1.6047430967119328E-3</v>
      </c>
      <c r="R823" s="6">
        <f t="shared" si="50"/>
        <v>-15948.003329786648</v>
      </c>
      <c r="S823" s="6">
        <f t="shared" si="51"/>
        <v>31904.687862892824</v>
      </c>
      <c r="T823" s="6">
        <f t="shared" si="52"/>
        <v>-31904.687862892824</v>
      </c>
      <c r="V823" s="23">
        <f t="array" aca="1" ref="V823:Z823" ca="1">MMULT(H823:L823,TRANSPOSE(racar))</f>
        <v>-5.9143111000590316E-3</v>
      </c>
      <c r="W823" s="23">
        <f ca="1"/>
        <v>3.466852154641935E-3</v>
      </c>
      <c r="X823" s="23">
        <f ca="1"/>
        <v>-4.4281436757996505E-3</v>
      </c>
      <c r="Y823" s="23">
        <f ca="1"/>
        <v>9.9181424761160437E-3</v>
      </c>
      <c r="Z823" s="23">
        <f ca="1"/>
        <v>2.2872232021715483E-3</v>
      </c>
      <c r="AA823" s="6">
        <f t="array" aca="1" ref="AA823" ca="1">SUMPRODUCT($V$9:$Z$9,V823:Z823)</f>
        <v>-22615.022013549777</v>
      </c>
      <c r="AB823" s="6">
        <f t="shared" ca="1" si="53"/>
        <v>32687.269434849779</v>
      </c>
    </row>
    <row r="824" spans="1:28" ht="13.8">
      <c r="A824" s="4">
        <v>814</v>
      </c>
      <c r="B824" s="120">
        <v>0.4490169181527206</v>
      </c>
      <c r="C824" s="120">
        <v>0.89792000000000005</v>
      </c>
      <c r="D824" s="120">
        <v>0.37401082882132436</v>
      </c>
      <c r="E824" s="120">
        <v>7.0623591284748308E-2</v>
      </c>
      <c r="F824" s="120">
        <v>0.67637687756030951</v>
      </c>
      <c r="H824" s="142">
        <v>-0.12814549083541057</v>
      </c>
      <c r="I824" s="142">
        <v>1.2697884387936809</v>
      </c>
      <c r="J824" s="142">
        <v>-0.32124905818409361</v>
      </c>
      <c r="K824" s="142">
        <v>-1.4711624754245254</v>
      </c>
      <c r="L824" s="142">
        <v>0.45759109154881189</v>
      </c>
      <c r="M824" s="141">
        <f t="array" ref="M824:Q824">MMULT(H824:L824,TRANSPOSE(chol))</f>
        <v>-7.5505722953072456E-4</v>
      </c>
      <c r="N824" s="141">
        <v>6.9709890771225864E-3</v>
      </c>
      <c r="O824" s="141">
        <v>-1.8155302253647552E-3</v>
      </c>
      <c r="P824" s="141">
        <v>-5.639081373656458E-3</v>
      </c>
      <c r="Q824" s="141">
        <v>1.0054578270863989E-3</v>
      </c>
      <c r="R824" s="6">
        <f t="shared" si="50"/>
        <v>-74520.26013987945</v>
      </c>
      <c r="S824" s="6">
        <f t="shared" si="51"/>
        <v>-31356.828700016278</v>
      </c>
      <c r="T824" s="6">
        <f t="shared" si="52"/>
        <v>31356.828700016278</v>
      </c>
      <c r="V824" s="23">
        <f t="array" aca="1" ref="V824:Z824" ca="1">MMULT(H824:L824,TRANSPOSE(racar))</f>
        <v>7.6941083521860965E-4</v>
      </c>
      <c r="W824" s="23">
        <f ca="1"/>
        <v>6.5940811789028534E-3</v>
      </c>
      <c r="X824" s="23">
        <f ca="1"/>
        <v>-2.041056766570697E-3</v>
      </c>
      <c r="Y824" s="23">
        <f ca="1"/>
        <v>-6.0494046291065615E-3</v>
      </c>
      <c r="Z824" s="23">
        <f ca="1"/>
        <v>2.1803552992227505E-3</v>
      </c>
      <c r="AA824" s="6">
        <f t="array" aca="1" ref="AA824" ca="1">SUMPRODUCT($V$9:$Z$9,V824:Z824)</f>
        <v>-74541.065955857455</v>
      </c>
      <c r="AB824" s="6">
        <f t="shared" ca="1" si="53"/>
        <v>-39740.8925111918</v>
      </c>
    </row>
    <row r="825" spans="1:28" ht="13.8">
      <c r="A825" s="4">
        <v>815</v>
      </c>
      <c r="B825" s="120">
        <v>0.78235025148605386</v>
      </c>
      <c r="C825" s="120">
        <v>0.13791999999999999</v>
      </c>
      <c r="D825" s="120">
        <v>0.51686797167846732</v>
      </c>
      <c r="E825" s="120">
        <v>0.16153268219383923</v>
      </c>
      <c r="F825" s="120">
        <v>0.75329995448338638</v>
      </c>
      <c r="H825" s="142">
        <v>0.78015525333861258</v>
      </c>
      <c r="I825" s="142">
        <v>-1.0897120644940668</v>
      </c>
      <c r="J825" s="142">
        <v>4.2294340794454745E-2</v>
      </c>
      <c r="K825" s="142">
        <v>-0.98817823740481725</v>
      </c>
      <c r="L825" s="142">
        <v>0.68491098924082527</v>
      </c>
      <c r="M825" s="141">
        <f t="array" ref="M825:Q825">MMULT(H825:L825,TRANSPOSE(chol))</f>
        <v>4.596820850655459E-3</v>
      </c>
      <c r="N825" s="141">
        <v>-4.4078836699307875E-3</v>
      </c>
      <c r="O825" s="141">
        <v>9.5752856515308332E-4</v>
      </c>
      <c r="P825" s="141">
        <v>-5.9826675886685225E-3</v>
      </c>
      <c r="Q825" s="141">
        <v>2.4915517809176255E-3</v>
      </c>
      <c r="R825" s="6">
        <f t="shared" si="50"/>
        <v>4569.4344192865865</v>
      </c>
      <c r="S825" s="6">
        <f t="shared" si="51"/>
        <v>-41159.388951504283</v>
      </c>
      <c r="T825" s="6">
        <f t="shared" si="52"/>
        <v>41159.388951504283</v>
      </c>
      <c r="V825" s="23">
        <f t="array" aca="1" ref="V825:Z825" ca="1">MMULT(H825:L825,TRANSPOSE(racar))</f>
        <v>3.9804043106197043E-3</v>
      </c>
      <c r="W825" s="23">
        <f ca="1"/>
        <v>-5.725028051769613E-3</v>
      </c>
      <c r="X825" s="23">
        <f ca="1"/>
        <v>4.9198381417946331E-4</v>
      </c>
      <c r="Y825" s="23">
        <f ca="1"/>
        <v>-4.9881446281783287E-3</v>
      </c>
      <c r="Z825" s="23">
        <f ca="1"/>
        <v>3.0569818953161661E-3</v>
      </c>
      <c r="AA825" s="6">
        <f t="array" aca="1" ref="AA825" ca="1">SUMPRODUCT($V$9:$Z$9,V825:Z825)</f>
        <v>8725.2423666334471</v>
      </c>
      <c r="AB825" s="6">
        <f t="shared" ca="1" si="53"/>
        <v>-39743.266671214733</v>
      </c>
    </row>
    <row r="826" spans="1:28" ht="13.8">
      <c r="A826" s="4">
        <v>816</v>
      </c>
      <c r="B826" s="120">
        <v>0.22679469593049839</v>
      </c>
      <c r="C826" s="120">
        <v>0.33792</v>
      </c>
      <c r="D826" s="120">
        <v>0.65972511453561011</v>
      </c>
      <c r="E826" s="120">
        <v>0.25244177310293014</v>
      </c>
      <c r="F826" s="120">
        <v>0.83022303140646336</v>
      </c>
      <c r="H826" s="142">
        <v>-0.74944441081896629</v>
      </c>
      <c r="I826" s="142">
        <v>-0.41814651206457987</v>
      </c>
      <c r="J826" s="142">
        <v>0.41171303331725123</v>
      </c>
      <c r="K826" s="142">
        <v>-0.66682558809538839</v>
      </c>
      <c r="L826" s="142">
        <v>0.95504698461708915</v>
      </c>
      <c r="M826" s="141">
        <f t="array" ref="M826:Q826">MMULT(H826:L826,TRANSPOSE(chol))</f>
        <v>-4.4158668153767488E-3</v>
      </c>
      <c r="N826" s="141">
        <v>-4.1554378185295468E-3</v>
      </c>
      <c r="O826" s="141">
        <v>1.5012378691400955E-3</v>
      </c>
      <c r="P826" s="141">
        <v>-4.2946689588243357E-3</v>
      </c>
      <c r="Q826" s="141">
        <v>1.4103185447870638E-3</v>
      </c>
      <c r="R826" s="6">
        <f t="shared" si="50"/>
        <v>-23034.146042578228</v>
      </c>
      <c r="S826" s="6">
        <f t="shared" si="51"/>
        <v>-27451.272733796141</v>
      </c>
      <c r="T826" s="6">
        <f t="shared" si="52"/>
        <v>27451.272733796141</v>
      </c>
      <c r="V826" s="23">
        <f t="array" aca="1" ref="V826:Z826" ca="1">MMULT(H826:L826,TRANSPOSE(racar))</f>
        <v>-3.2946842769205524E-3</v>
      </c>
      <c r="W826" s="23">
        <f ca="1"/>
        <v>-2.6819181134086359E-3</v>
      </c>
      <c r="X826" s="23">
        <f ca="1"/>
        <v>2.5279883525482407E-3</v>
      </c>
      <c r="Y826" s="23">
        <f ca="1"/>
        <v>-2.6259865841652555E-3</v>
      </c>
      <c r="Z826" s="23">
        <f ca="1"/>
        <v>4.0956169258188225E-3</v>
      </c>
      <c r="AA826" s="6">
        <f t="array" aca="1" ref="AA826" ca="1">SUMPRODUCT($V$9:$Z$9,V826:Z826)</f>
        <v>-30151.943451922278</v>
      </c>
      <c r="AB826" s="6">
        <f t="shared" ca="1" si="53"/>
        <v>-34693.942295031025</v>
      </c>
    </row>
    <row r="827" spans="1:28" ht="13.8">
      <c r="A827" s="4">
        <v>817</v>
      </c>
      <c r="B827" s="120">
        <v>0.56012802926383176</v>
      </c>
      <c r="C827" s="120">
        <v>0.53792000000000006</v>
      </c>
      <c r="D827" s="120">
        <v>0.80258225739275291</v>
      </c>
      <c r="E827" s="120">
        <v>0.34335086401202103</v>
      </c>
      <c r="F827" s="120">
        <v>0.90714610832954035</v>
      </c>
      <c r="H827" s="142">
        <v>0.15129382332361668</v>
      </c>
      <c r="I827" s="142">
        <v>9.5194926190484072E-2</v>
      </c>
      <c r="J827" s="142">
        <v>0.85088095513654716</v>
      </c>
      <c r="K827" s="142">
        <v>-0.40333509398808981</v>
      </c>
      <c r="L827" s="142">
        <v>1.3233837790234653</v>
      </c>
      <c r="M827" s="141">
        <f t="array" ref="M827:Q827">MMULT(H827:L827,TRANSPOSE(chol))</f>
        <v>8.9145153948931707E-4</v>
      </c>
      <c r="N827" s="141">
        <v>9.0062436071883874E-4</v>
      </c>
      <c r="O827" s="141">
        <v>5.6949627819802102E-3</v>
      </c>
      <c r="P827" s="141">
        <v>-1.2423876610940143E-3</v>
      </c>
      <c r="Q827" s="141">
        <v>7.6952843228430892E-3</v>
      </c>
      <c r="R827" s="6">
        <f t="shared" si="50"/>
        <v>-35157.998342585794</v>
      </c>
      <c r="S827" s="6">
        <f t="shared" si="51"/>
        <v>-48304.908368118624</v>
      </c>
      <c r="T827" s="6">
        <f t="shared" si="52"/>
        <v>48304.908368118624</v>
      </c>
      <c r="V827" s="23">
        <f t="array" aca="1" ref="V827:Z827" ca="1">MMULT(H827:L827,TRANSPOSE(racar))</f>
        <v>3.0761895047921812E-3</v>
      </c>
      <c r="W827" s="23">
        <f ca="1"/>
        <v>2.0495223740913966E-3</v>
      </c>
      <c r="X827" s="23">
        <f ca="1"/>
        <v>6.355903515384358E-3</v>
      </c>
      <c r="Y827" s="23">
        <f ca="1"/>
        <v>-1.1384479110017483E-4</v>
      </c>
      <c r="Z827" s="23">
        <f ca="1"/>
        <v>8.7390287375065639E-3</v>
      </c>
      <c r="AA827" s="6">
        <f t="array" aca="1" ref="AA827" ca="1">SUMPRODUCT($V$9:$Z$9,V827:Z827)</f>
        <v>-30004.811253170767</v>
      </c>
      <c r="AB827" s="6">
        <f t="shared" ca="1" si="53"/>
        <v>-48925.245188687877</v>
      </c>
    </row>
    <row r="828" spans="1:28" ht="13.8">
      <c r="A828" s="4">
        <v>818</v>
      </c>
      <c r="B828" s="120">
        <v>0.89346136259716502</v>
      </c>
      <c r="C828" s="120">
        <v>0.73792000000000013</v>
      </c>
      <c r="D828" s="120">
        <v>0.94543940024989581</v>
      </c>
      <c r="E828" s="120">
        <v>0.43425995492111197</v>
      </c>
      <c r="F828" s="120">
        <v>0.98406918525261722</v>
      </c>
      <c r="H828" s="142">
        <v>1.2451482123263629</v>
      </c>
      <c r="I828" s="142">
        <v>0.63694602799971189</v>
      </c>
      <c r="J828" s="142">
        <v>1.6021556274482647</v>
      </c>
      <c r="K828" s="142">
        <v>-0.16553880412940541</v>
      </c>
      <c r="L828" s="142">
        <v>2.146142273228056</v>
      </c>
      <c r="M828" s="141">
        <f t="array" ref="M828:Q828">MMULT(H828:L828,TRANSPOSE(chol))</f>
        <v>7.3366464432354653E-3</v>
      </c>
      <c r="N828" s="141">
        <v>6.5730893035725324E-3</v>
      </c>
      <c r="O828" s="141">
        <v>1.2159768527602637E-2</v>
      </c>
      <c r="P828" s="141">
        <v>2.0573564833999696E-3</v>
      </c>
      <c r="Q828" s="141">
        <v>1.7259160299358096E-2</v>
      </c>
      <c r="R828" s="6">
        <f t="shared" si="50"/>
        <v>-56785.685395380569</v>
      </c>
      <c r="S828" s="6">
        <f t="shared" si="51"/>
        <v>-86188.453029186203</v>
      </c>
      <c r="T828" s="6">
        <f t="shared" si="52"/>
        <v>86188.453029186203</v>
      </c>
      <c r="V828" s="23">
        <f t="array" aca="1" ref="V828:Z828" ca="1">MMULT(H828:L828,TRANSPOSE(racar))</f>
        <v>1.1323327184126902E-2</v>
      </c>
      <c r="W828" s="23">
        <f ca="1"/>
        <v>7.7064512586621538E-3</v>
      </c>
      <c r="X828" s="23">
        <f ca="1"/>
        <v>1.2613504479840248E-2</v>
      </c>
      <c r="Y828" s="23">
        <f ca="1"/>
        <v>2.9624084239608401E-3</v>
      </c>
      <c r="Z828" s="23">
        <f ca="1"/>
        <v>1.670598256065612E-2</v>
      </c>
      <c r="AA828" s="6">
        <f t="array" aca="1" ref="AA828" ca="1">SUMPRODUCT($V$9:$Z$9,V828:Z828)</f>
        <v>-35962.599676379155</v>
      </c>
      <c r="AB828" s="6">
        <f t="shared" ca="1" si="53"/>
        <v>-78985.624527400214</v>
      </c>
    </row>
    <row r="829" spans="1:28" ht="13.8">
      <c r="A829" s="4">
        <v>819</v>
      </c>
      <c r="B829" s="120">
        <v>4.1609510745313216E-2</v>
      </c>
      <c r="C829" s="120">
        <v>0.93792000000000009</v>
      </c>
      <c r="D829" s="120">
        <v>0.10870470637234485</v>
      </c>
      <c r="E829" s="120">
        <v>0.52516904583020285</v>
      </c>
      <c r="F829" s="120">
        <v>6.6909421939007757E-2</v>
      </c>
      <c r="H829" s="142">
        <v>-1.7323064089033315</v>
      </c>
      <c r="I829" s="142">
        <v>1.5375446083639543</v>
      </c>
      <c r="J829" s="142">
        <v>-1.23344599752927</v>
      </c>
      <c r="K829" s="142">
        <v>6.3131352577770847E-2</v>
      </c>
      <c r="L829" s="142">
        <v>-1.4992112251595924</v>
      </c>
      <c r="M829" s="141">
        <f t="array" ref="M829:Q829">MMULT(H829:L829,TRANSPOSE(chol))</f>
        <v>-1.0207073766527177E-2</v>
      </c>
      <c r="N829" s="141">
        <v>4.7356555985364574E-3</v>
      </c>
      <c r="O829" s="141">
        <v>-9.7300931820495564E-3</v>
      </c>
      <c r="P829" s="141">
        <v>6.4579872685739952E-4</v>
      </c>
      <c r="Q829" s="141">
        <v>-1.1739246112778733E-2</v>
      </c>
      <c r="R829" s="6">
        <f t="shared" si="50"/>
        <v>-26134.723338990261</v>
      </c>
      <c r="S829" s="6">
        <f t="shared" si="51"/>
        <v>67975.79914978637</v>
      </c>
      <c r="T829" s="6">
        <f t="shared" si="52"/>
        <v>-67975.79914978637</v>
      </c>
      <c r="V829" s="23">
        <f t="array" aca="1" ref="V829:Z829" ca="1">MMULT(H829:L829,TRANSPOSE(racar))</f>
        <v>-1.0747482144947931E-2</v>
      </c>
      <c r="W829" s="23">
        <f ca="1"/>
        <v>5.4140601616849337E-3</v>
      </c>
      <c r="X829" s="23">
        <f ca="1"/>
        <v>-9.4985229676204114E-3</v>
      </c>
      <c r="Y829" s="23">
        <f ca="1"/>
        <v>-8.914295713535734E-4</v>
      </c>
      <c r="Z829" s="23">
        <f ca="1"/>
        <v>-1.0800319438611074E-2</v>
      </c>
      <c r="AA829" s="6">
        <f t="array" aca="1" ref="AA829" ca="1">SUMPRODUCT($V$9:$Z$9,V829:Z829)</f>
        <v>-43730.211501451653</v>
      </c>
      <c r="AB829" s="6">
        <f t="shared" ca="1" si="53"/>
        <v>55745.382571807495</v>
      </c>
    </row>
    <row r="830" spans="1:28" ht="13.8">
      <c r="A830" s="4">
        <v>820</v>
      </c>
      <c r="B830" s="120">
        <v>0.37494284407864653</v>
      </c>
      <c r="C830" s="120">
        <v>0.17791999999999997</v>
      </c>
      <c r="D830" s="120">
        <v>0.25156184922948766</v>
      </c>
      <c r="E830" s="120">
        <v>0.61607813673929368</v>
      </c>
      <c r="F830" s="120">
        <v>0.14383249886208466</v>
      </c>
      <c r="H830" s="142">
        <v>-0.31879009711656026</v>
      </c>
      <c r="I830" s="142">
        <v>-0.92332089884158763</v>
      </c>
      <c r="J830" s="142">
        <v>-0.66958293042534611</v>
      </c>
      <c r="K830" s="142">
        <v>0.29519656415426904</v>
      </c>
      <c r="L830" s="142">
        <v>-1.0632579305435741</v>
      </c>
      <c r="M830" s="141">
        <f t="array" ref="M830:Q830">MMULT(H830:L830,TRANSPOSE(chol))</f>
        <v>-1.8783709513417106E-3</v>
      </c>
      <c r="N830" s="141">
        <v>-6.0367941096040349E-3</v>
      </c>
      <c r="O830" s="141">
        <v>-5.0281944918985355E-3</v>
      </c>
      <c r="P830" s="141">
        <v>-5.9918497036258412E-4</v>
      </c>
      <c r="Q830" s="141">
        <v>-8.1032238334155272E-3</v>
      </c>
      <c r="R830" s="6">
        <f t="shared" si="50"/>
        <v>52115.833588593377</v>
      </c>
      <c r="S830" s="6">
        <f t="shared" si="51"/>
        <v>42142.876299160758</v>
      </c>
      <c r="T830" s="6">
        <f t="shared" si="52"/>
        <v>-42142.876299160758</v>
      </c>
      <c r="V830" s="23">
        <f t="array" aca="1" ref="V830:Z830" ca="1">MMULT(H830:L830,TRANSPOSE(racar))</f>
        <v>-4.4662007890765099E-3</v>
      </c>
      <c r="W830" s="23">
        <f ca="1"/>
        <v>-6.9048229569385992E-3</v>
      </c>
      <c r="X830" s="23">
        <f ca="1"/>
        <v>-5.3691352948828184E-3</v>
      </c>
      <c r="Y830" s="23">
        <f ca="1"/>
        <v>-7.8715917869148842E-4</v>
      </c>
      <c r="Z830" s="23">
        <f ca="1"/>
        <v>-8.2139888030498716E-3</v>
      </c>
      <c r="AA830" s="6">
        <f t="array" aca="1" ref="AA830" ca="1">SUMPRODUCT($V$9:$Z$9,V830:Z830)</f>
        <v>43588.75354440407</v>
      </c>
      <c r="AB830" s="6">
        <f t="shared" ca="1" si="53"/>
        <v>41896.78074234823</v>
      </c>
    </row>
    <row r="831" spans="1:28" ht="13.8">
      <c r="A831" s="4">
        <v>821</v>
      </c>
      <c r="B831" s="120">
        <v>0.7082761774119799</v>
      </c>
      <c r="C831" s="120">
        <v>0.37791999999999998</v>
      </c>
      <c r="D831" s="120">
        <v>0.3944189920866305</v>
      </c>
      <c r="E831" s="120">
        <v>0.70698722764838462</v>
      </c>
      <c r="F831" s="120">
        <v>0.22075557578516158</v>
      </c>
      <c r="H831" s="142">
        <v>0.54835576289989396</v>
      </c>
      <c r="I831" s="142">
        <v>-0.31094820153841546</v>
      </c>
      <c r="J831" s="142">
        <v>-0.26781985837566225</v>
      </c>
      <c r="K831" s="142">
        <v>0.54460452096710787</v>
      </c>
      <c r="L831" s="142">
        <v>-0.76964390818676764</v>
      </c>
      <c r="M831" s="141">
        <f t="array" ref="M831:Q831">MMULT(H831:L831,TRANSPOSE(chol))</f>
        <v>3.2310148444020686E-3</v>
      </c>
      <c r="N831" s="141">
        <v>-4.9250301433283183E-4</v>
      </c>
      <c r="O831" s="141">
        <v>-1.0869303865007408E-3</v>
      </c>
      <c r="P831" s="141">
        <v>2.4887223582819857E-3</v>
      </c>
      <c r="Q831" s="141">
        <v>-2.226378073211085E-3</v>
      </c>
      <c r="R831" s="6">
        <f t="shared" si="50"/>
        <v>38427.360195921588</v>
      </c>
      <c r="S831" s="6">
        <f t="shared" si="51"/>
        <v>23712.696666277916</v>
      </c>
      <c r="T831" s="6">
        <f t="shared" si="52"/>
        <v>-23712.696666277916</v>
      </c>
      <c r="V831" s="23">
        <f t="array" aca="1" ref="V831:Z831" ca="1">MMULT(H831:L831,TRANSPOSE(racar))</f>
        <v>1.6990687507829154E-3</v>
      </c>
      <c r="W831" s="23">
        <f ca="1"/>
        <v>-1.7227017620307741E-3</v>
      </c>
      <c r="X831" s="23">
        <f ca="1"/>
        <v>-1.8293755551565642E-3</v>
      </c>
      <c r="Y831" s="23">
        <f ca="1"/>
        <v>1.6296950854191462E-3</v>
      </c>
      <c r="Z831" s="23">
        <f ca="1"/>
        <v>-4.0198459710423032E-3</v>
      </c>
      <c r="AA831" s="6">
        <f t="array" aca="1" ref="AA831" ca="1">SUMPRODUCT($V$9:$Z$9,V831:Z831)</f>
        <v>41870.365342240351</v>
      </c>
      <c r="AB831" s="6">
        <f t="shared" ca="1" si="53"/>
        <v>29718.182135482912</v>
      </c>
    </row>
    <row r="832" spans="1:28" ht="13.8">
      <c r="A832" s="4">
        <v>822</v>
      </c>
      <c r="B832" s="120">
        <v>0.15272062185642432</v>
      </c>
      <c r="C832" s="120">
        <v>0.5779200000000001</v>
      </c>
      <c r="D832" s="120">
        <v>0.53727613494377335</v>
      </c>
      <c r="E832" s="120">
        <v>0.79789631855747556</v>
      </c>
      <c r="F832" s="120">
        <v>0.29767865270823851</v>
      </c>
      <c r="H832" s="142">
        <v>-1.0248345868643456</v>
      </c>
      <c r="I832" s="142">
        <v>0.19657517375092676</v>
      </c>
      <c r="J832" s="142">
        <v>9.3573790851288016E-2</v>
      </c>
      <c r="K832" s="142">
        <v>0.83413065413392207</v>
      </c>
      <c r="L832" s="142">
        <v>-0.53108871292740778</v>
      </c>
      <c r="M832" s="141">
        <f t="array" ref="M832:Q832">MMULT(H832:L832,TRANSPOSE(chol))</f>
        <v>-6.0385173043578533E-3</v>
      </c>
      <c r="N832" s="141">
        <v>-1.2819337095184436E-3</v>
      </c>
      <c r="O832" s="141">
        <v>-7.070830832064637E-4</v>
      </c>
      <c r="P832" s="141">
        <v>3.7263365097557869E-3</v>
      </c>
      <c r="Q832" s="141">
        <v>-3.9243968265131723E-3</v>
      </c>
      <c r="R832" s="6">
        <f t="shared" si="50"/>
        <v>15894.861965860986</v>
      </c>
      <c r="S832" s="6">
        <f t="shared" si="51"/>
        <v>38777.505495704943</v>
      </c>
      <c r="T832" s="6">
        <f t="shared" si="52"/>
        <v>-38777.505495704943</v>
      </c>
      <c r="V832" s="23">
        <f t="array" aca="1" ref="V832:Z832" ca="1">MMULT(H832:L832,TRANSPOSE(racar))</f>
        <v>-6.0445817359907183E-3</v>
      </c>
      <c r="W832" s="23">
        <f ca="1"/>
        <v>2.3751202554206797E-4</v>
      </c>
      <c r="X832" s="23">
        <f ca="1"/>
        <v>5.2711604982537744E-5</v>
      </c>
      <c r="Y832" s="23">
        <f ca="1"/>
        <v>3.6469140232883173E-3</v>
      </c>
      <c r="Z832" s="23">
        <f ca="1"/>
        <v>-3.455641646208909E-3</v>
      </c>
      <c r="AA832" s="6">
        <f t="array" aca="1" ref="AA832" ca="1">SUMPRODUCT($V$9:$Z$9,V832:Z832)</f>
        <v>7018.8844779690153</v>
      </c>
      <c r="AB832" s="6">
        <f t="shared" ca="1" si="53"/>
        <v>35817.914670024475</v>
      </c>
    </row>
    <row r="833" spans="1:28" ht="13.8">
      <c r="A833" s="4">
        <v>823</v>
      </c>
      <c r="B833" s="120">
        <v>0.48605395518975764</v>
      </c>
      <c r="C833" s="120">
        <v>0.77792000000000017</v>
      </c>
      <c r="D833" s="120">
        <v>0.68013327780091626</v>
      </c>
      <c r="E833" s="120">
        <v>0.8888054094665665</v>
      </c>
      <c r="F833" s="120">
        <v>0.37460172963131544</v>
      </c>
      <c r="H833" s="142">
        <v>-3.4964673151852109E-2</v>
      </c>
      <c r="I833" s="142">
        <v>0.76518733533482641</v>
      </c>
      <c r="J833" s="142">
        <v>0.46807152098194016</v>
      </c>
      <c r="K833" s="142">
        <v>1.2201996987155275</v>
      </c>
      <c r="L833" s="142">
        <v>-0.31968984418303431</v>
      </c>
      <c r="M833" s="141">
        <f t="array" ref="M833:Q833">MMULT(H833:L833,TRANSPOSE(chol))</f>
        <v>-2.060184019693148E-4</v>
      </c>
      <c r="N833" s="141">
        <v>4.300065946888411E-3</v>
      </c>
      <c r="O833" s="141">
        <v>3.2091259979549957E-3</v>
      </c>
      <c r="P833" s="141">
        <v>7.5039813621070924E-3</v>
      </c>
      <c r="Q833" s="141">
        <v>2.0353784883805027E-3</v>
      </c>
      <c r="R833" s="6">
        <f t="shared" si="50"/>
        <v>7966.2369749980408</v>
      </c>
      <c r="S833" s="6">
        <f t="shared" si="51"/>
        <v>23042.178424559388</v>
      </c>
      <c r="T833" s="6">
        <f t="shared" si="52"/>
        <v>-23042.178424559388</v>
      </c>
      <c r="V833" s="23">
        <f t="array" aca="1" ref="V833:Z833" ca="1">MMULT(H833:L833,TRANSPOSE(racar))</f>
        <v>6.664072581582071E-4</v>
      </c>
      <c r="W833" s="23">
        <f ca="1"/>
        <v>5.3056859963686838E-3</v>
      </c>
      <c r="X833" s="23">
        <f ca="1"/>
        <v>3.4668647110453377E-3</v>
      </c>
      <c r="Y833" s="23">
        <f ca="1"/>
        <v>6.6405819703611564E-3</v>
      </c>
      <c r="Z833" s="23">
        <f ca="1"/>
        <v>4.7274935027908586E-4</v>
      </c>
      <c r="AA833" s="6">
        <f t="array" aca="1" ref="AA833" ca="1">SUMPRODUCT($V$9:$Z$9,V833:Z833)</f>
        <v>12190.321610604931</v>
      </c>
      <c r="AB833" s="6">
        <f t="shared" ca="1" si="53"/>
        <v>27749.076640237068</v>
      </c>
    </row>
    <row r="834" spans="1:28" ht="13.8">
      <c r="A834" s="4">
        <v>824</v>
      </c>
      <c r="B834" s="120">
        <v>0.81938728852309084</v>
      </c>
      <c r="C834" s="120">
        <v>0.97792000000000012</v>
      </c>
      <c r="D834" s="120">
        <v>0.82299042065805905</v>
      </c>
      <c r="E834" s="120">
        <v>0.97971450037565744</v>
      </c>
      <c r="F834" s="120">
        <v>0.45152480655439237</v>
      </c>
      <c r="H834" s="142">
        <v>0.91303254928883626</v>
      </c>
      <c r="I834" s="142">
        <v>2.0125689141355112</v>
      </c>
      <c r="J834" s="142">
        <v>0.92682161827188014</v>
      </c>
      <c r="K834" s="142">
        <v>2.0478877520583678</v>
      </c>
      <c r="L834" s="142">
        <v>-0.12180984970290948</v>
      </c>
      <c r="M834" s="141">
        <f t="array" ref="M834:Q834">MMULT(H834:L834,TRANSPOSE(chol))</f>
        <v>5.3797587620375564E-3</v>
      </c>
      <c r="N834" s="141">
        <v>1.3670988561761441E-2</v>
      </c>
      <c r="O834" s="141">
        <v>7.8333812623898463E-3</v>
      </c>
      <c r="P834" s="141">
        <v>1.4547323749535958E-2</v>
      </c>
      <c r="Q834" s="141">
        <v>9.7427770664397732E-3</v>
      </c>
      <c r="R834" s="6">
        <f t="shared" si="50"/>
        <v>-13362.740888984488</v>
      </c>
      <c r="S834" s="6">
        <f t="shared" si="51"/>
        <v>12561.073314451147</v>
      </c>
      <c r="T834" s="6">
        <f t="shared" si="52"/>
        <v>-12561.073314451147</v>
      </c>
      <c r="V834" s="23">
        <f t="array" aca="1" ref="V834:Z834" ca="1">MMULT(H834:L834,TRANSPOSE(racar))</f>
        <v>7.9628718588784474E-3</v>
      </c>
      <c r="W834" s="23">
        <f ca="1"/>
        <v>1.4737066190990798E-2</v>
      </c>
      <c r="X834" s="23">
        <f ca="1"/>
        <v>7.7452246642219277E-3</v>
      </c>
      <c r="Y834" s="23">
        <f ca="1"/>
        <v>1.2451649909534917E-2</v>
      </c>
      <c r="Z834" s="23">
        <f ca="1"/>
        <v>5.5546319234491912E-3</v>
      </c>
      <c r="AA834" s="6">
        <f t="array" aca="1" ref="AA834" ca="1">SUMPRODUCT($V$9:$Z$9,V834:Z834)</f>
        <v>6479.5378563136619</v>
      </c>
      <c r="AB834" s="6">
        <f t="shared" ca="1" si="53"/>
        <v>26175.219441371555</v>
      </c>
    </row>
    <row r="835" spans="1:28" ht="13.8">
      <c r="A835" s="4">
        <v>825</v>
      </c>
      <c r="B835" s="120">
        <v>0.26383173296753543</v>
      </c>
      <c r="C835" s="120">
        <v>2.5920000000000002E-2</v>
      </c>
      <c r="D835" s="120">
        <v>0.96584756351520196</v>
      </c>
      <c r="E835" s="120">
        <v>7.8888054094665663E-2</v>
      </c>
      <c r="F835" s="120">
        <v>0.52844788347746929</v>
      </c>
      <c r="H835" s="142">
        <v>-0.63157677614515562</v>
      </c>
      <c r="I835" s="142">
        <v>-1.9444600375210586</v>
      </c>
      <c r="J835" s="142">
        <v>1.8229902145970571</v>
      </c>
      <c r="K835" s="142">
        <v>-1.4125906894909266</v>
      </c>
      <c r="L835" s="142">
        <v>7.1368809070282535E-2</v>
      </c>
      <c r="M835" s="141">
        <f t="array" ref="M835:Q835">MMULT(H835:L835,TRANSPOSE(chol))</f>
        <v>-3.7213686390620312E-3</v>
      </c>
      <c r="N835" s="141">
        <v>-1.2619686859634898E-2</v>
      </c>
      <c r="O835" s="141">
        <v>1.021449536585824E-2</v>
      </c>
      <c r="P835" s="141">
        <v>-9.4471650021846279E-3</v>
      </c>
      <c r="Q835" s="141">
        <v>-5.5713132073766658E-3</v>
      </c>
      <c r="R835" s="6">
        <f t="shared" si="50"/>
        <v>59037.937230889118</v>
      </c>
      <c r="S835" s="6">
        <f t="shared" si="51"/>
        <v>-12343.219881894456</v>
      </c>
      <c r="T835" s="6">
        <f t="shared" si="52"/>
        <v>12343.219881894456</v>
      </c>
      <c r="V835" s="23">
        <f t="array" aca="1" ref="V835:Z835" ca="1">MMULT(H835:L835,TRANSPOSE(racar))</f>
        <v>-4.7459867901842407E-3</v>
      </c>
      <c r="W835" s="23">
        <f ca="1"/>
        <v>-1.2803523910240814E-2</v>
      </c>
      <c r="X835" s="23">
        <f ca="1"/>
        <v>1.0479782115429017E-2</v>
      </c>
      <c r="Y835" s="23">
        <f ca="1"/>
        <v>-8.1656013888008784E-3</v>
      </c>
      <c r="Z835" s="23">
        <f ca="1"/>
        <v>-2.8944406026546964E-3</v>
      </c>
      <c r="AA835" s="6">
        <f t="array" aca="1" ref="AA835" ca="1">SUMPRODUCT($V$9:$Z$9,V835:Z835)</f>
        <v>46939.904407002025</v>
      </c>
      <c r="AB835" s="6">
        <f t="shared" ca="1" si="53"/>
        <v>-21309.526104444121</v>
      </c>
    </row>
    <row r="836" spans="1:28" ht="13.8">
      <c r="A836" s="4">
        <v>826</v>
      </c>
      <c r="B836" s="120">
        <v>0.59716506630086874</v>
      </c>
      <c r="C836" s="120">
        <v>0.22591999999999998</v>
      </c>
      <c r="D836" s="120">
        <v>0.12911286963765098</v>
      </c>
      <c r="E836" s="120">
        <v>0.16979714500375659</v>
      </c>
      <c r="F836" s="120">
        <v>0.60537096040054628</v>
      </c>
      <c r="H836" s="142">
        <v>0.24601597347571547</v>
      </c>
      <c r="I836" s="142">
        <v>-0.75235100906891561</v>
      </c>
      <c r="J836" s="142">
        <v>-1.1305946525154322</v>
      </c>
      <c r="K836" s="142">
        <v>-0.95496718873405362</v>
      </c>
      <c r="L836" s="142">
        <v>0.26727416185257435</v>
      </c>
      <c r="M836" s="141">
        <f t="array" ref="M836:Q836">MMULT(H836:L836,TRANSPOSE(chol))</f>
        <v>1.449572186597359E-3</v>
      </c>
      <c r="N836" s="141">
        <v>-3.7307150523458186E-3</v>
      </c>
      <c r="O836" s="141">
        <v>-7.1744263474932974E-3</v>
      </c>
      <c r="P836" s="141">
        <v>-6.3936482255947799E-3</v>
      </c>
      <c r="Q836" s="141">
        <v>-1.7393688754674297E-3</v>
      </c>
      <c r="R836" s="6">
        <f t="shared" si="50"/>
        <v>-11200.982895024043</v>
      </c>
      <c r="S836" s="6">
        <f t="shared" si="51"/>
        <v>-19604.158654833984</v>
      </c>
      <c r="T836" s="6">
        <f t="shared" si="52"/>
        <v>19604.158654833984</v>
      </c>
      <c r="V836" s="23">
        <f t="array" aca="1" ref="V836:Z836" ca="1">MMULT(H836:L836,TRANSPOSE(racar))</f>
        <v>1.4696374123762421E-4</v>
      </c>
      <c r="W836" s="23">
        <f ca="1"/>
        <v>-5.0280375801920636E-3</v>
      </c>
      <c r="X836" s="23">
        <f ca="1"/>
        <v>-7.585802401777501E-3</v>
      </c>
      <c r="Y836" s="23">
        <f ca="1"/>
        <v>-5.544300362441708E-3</v>
      </c>
      <c r="Z836" s="23">
        <f ca="1"/>
        <v>-6.4370709680971333E-4</v>
      </c>
      <c r="AA836" s="6">
        <f t="array" aca="1" ref="AA836" ca="1">SUMPRODUCT($V$9:$Z$9,V836:Z836)</f>
        <v>-13763.772123905332</v>
      </c>
      <c r="AB836" s="6">
        <f t="shared" ca="1" si="53"/>
        <v>-21788.828208069986</v>
      </c>
    </row>
    <row r="837" spans="1:28" ht="13.8">
      <c r="A837" s="4">
        <v>827</v>
      </c>
      <c r="B837" s="120">
        <v>0.930498399634202</v>
      </c>
      <c r="C837" s="120">
        <v>0.42592000000000002</v>
      </c>
      <c r="D837" s="120">
        <v>0.27197001249479374</v>
      </c>
      <c r="E837" s="120">
        <v>0.26070623591284753</v>
      </c>
      <c r="F837" s="120">
        <v>0.68229403732362315</v>
      </c>
      <c r="H837" s="142">
        <v>1.4795132200394032</v>
      </c>
      <c r="I837" s="142">
        <v>-0.18677123648983593</v>
      </c>
      <c r="J837" s="142">
        <v>-0.60686572651702553</v>
      </c>
      <c r="K837" s="142">
        <v>-0.64116964095392437</v>
      </c>
      <c r="L837" s="142">
        <v>0.47412338251336927</v>
      </c>
      <c r="M837" s="141">
        <f t="array" ref="M837:Q837">MMULT(H837:L837,TRANSPOSE(chol))</f>
        <v>8.7175689577080225E-3</v>
      </c>
      <c r="N837" s="141">
        <v>2.4062888634405061E-3</v>
      </c>
      <c r="O837" s="141">
        <v>-1.9751967195050773E-3</v>
      </c>
      <c r="P837" s="141">
        <v>-2.7062790443173942E-3</v>
      </c>
      <c r="Q837" s="141">
        <v>4.8956730202361996E-3</v>
      </c>
      <c r="R837" s="6">
        <f t="shared" si="50"/>
        <v>-16444.482514993841</v>
      </c>
      <c r="S837" s="6">
        <f t="shared" si="51"/>
        <v>-39492.555047294634</v>
      </c>
      <c r="T837" s="6">
        <f t="shared" si="52"/>
        <v>39492.555047294634</v>
      </c>
      <c r="V837" s="23">
        <f t="array" aca="1" ref="V837:Z837" ca="1">MMULT(H837:L837,TRANSPOSE(racar))</f>
        <v>8.2869780782233188E-3</v>
      </c>
      <c r="W837" s="23">
        <f ca="1"/>
        <v>2.5444749551449444E-4</v>
      </c>
      <c r="X837" s="23">
        <f ca="1"/>
        <v>-3.0987483835667284E-3</v>
      </c>
      <c r="Y837" s="23">
        <f ca="1"/>
        <v>-2.8278914144422604E-3</v>
      </c>
      <c r="Z837" s="23">
        <f ca="1"/>
        <v>3.5860726103722649E-3</v>
      </c>
      <c r="AA837" s="6">
        <f t="array" aca="1" ref="AA837" ca="1">SUMPRODUCT($V$9:$Z$9,V837:Z837)</f>
        <v>-3495.8806890408578</v>
      </c>
      <c r="AB837" s="6">
        <f t="shared" ca="1" si="53"/>
        <v>-32794.94304863421</v>
      </c>
    </row>
    <row r="838" spans="1:28" ht="13.8">
      <c r="A838" s="4">
        <v>828</v>
      </c>
      <c r="B838" s="120">
        <v>7.8646547782350237E-2</v>
      </c>
      <c r="C838" s="120">
        <v>0.62592000000000014</v>
      </c>
      <c r="D838" s="120">
        <v>0.41482715535193659</v>
      </c>
      <c r="E838" s="120">
        <v>0.35161532682193836</v>
      </c>
      <c r="F838" s="120">
        <v>0.75921711424670002</v>
      </c>
      <c r="H838" s="142">
        <v>-1.4142343836618072</v>
      </c>
      <c r="I838" s="142">
        <v>0.32106649542926513</v>
      </c>
      <c r="J838" s="142">
        <v>-0.21514494824883379</v>
      </c>
      <c r="K838" s="142">
        <v>-0.38096306741637409</v>
      </c>
      <c r="L838" s="142">
        <v>0.70378645287972619</v>
      </c>
      <c r="M838" s="141">
        <f t="array" ref="M838:Q838">MMULT(H838:L838,TRANSPOSE(chol))</f>
        <v>-8.3329338291449426E-3</v>
      </c>
      <c r="N838" s="141">
        <v>-1.4838187722208173E-3</v>
      </c>
      <c r="O838" s="141">
        <v>-3.1689413544722413E-3</v>
      </c>
      <c r="P838" s="141">
        <v>-2.6046998717338672E-3</v>
      </c>
      <c r="Q838" s="141">
        <v>-7.5296037956430794E-4</v>
      </c>
      <c r="R838" s="6">
        <f t="shared" si="50"/>
        <v>-46012.322658968675</v>
      </c>
      <c r="S838" s="6">
        <f t="shared" si="51"/>
        <v>-7740.7998282154877</v>
      </c>
      <c r="T838" s="6">
        <f t="shared" si="52"/>
        <v>7740.7998282154877</v>
      </c>
      <c r="V838" s="23">
        <f t="array" aca="1" ref="V838:Z838" ca="1">MMULT(H838:L838,TRANSPOSE(racar))</f>
        <v>-6.8765189704775142E-3</v>
      </c>
      <c r="W838" s="23">
        <f ca="1"/>
        <v>8.0478285235406578E-4</v>
      </c>
      <c r="X838" s="23">
        <f ca="1"/>
        <v>-1.7640755760953857E-3</v>
      </c>
      <c r="Y838" s="23">
        <f ca="1"/>
        <v>-1.1962876919821468E-3</v>
      </c>
      <c r="Z838" s="23">
        <f ca="1"/>
        <v>2.3547192553963806E-3</v>
      </c>
      <c r="AA838" s="6">
        <f t="array" aca="1" ref="AA838" ca="1">SUMPRODUCT($V$9:$Z$9,V838:Z838)</f>
        <v>-58351.824964116749</v>
      </c>
      <c r="AB838" s="6">
        <f t="shared" ca="1" si="53"/>
        <v>-18513.221784682934</v>
      </c>
    </row>
    <row r="839" spans="1:28" ht="13.8">
      <c r="A839" s="4">
        <v>829</v>
      </c>
      <c r="B839" s="120">
        <v>0.41197988111568357</v>
      </c>
      <c r="C839" s="120">
        <v>0.8259200000000001</v>
      </c>
      <c r="D839" s="120">
        <v>0.5576842982090795</v>
      </c>
      <c r="E839" s="120">
        <v>0.4425244177310293</v>
      </c>
      <c r="F839" s="120">
        <v>0.836140191169777</v>
      </c>
      <c r="H839" s="142">
        <v>-0.22245492056800345</v>
      </c>
      <c r="I839" s="142">
        <v>0.9381642644351238</v>
      </c>
      <c r="J839" s="142">
        <v>0.14510065191697166</v>
      </c>
      <c r="K839" s="142">
        <v>-0.14457196230658723</v>
      </c>
      <c r="L839" s="142">
        <v>0.97871742951993512</v>
      </c>
      <c r="M839" s="141">
        <f t="array" ref="M839:Q839">MMULT(H839:L839,TRANSPOSE(chol))</f>
        <v>-1.3107460506377787E-3</v>
      </c>
      <c r="N839" s="141">
        <v>4.850217067901114E-3</v>
      </c>
      <c r="O839" s="141">
        <v>9.4212628968605048E-4</v>
      </c>
      <c r="P839" s="141">
        <v>6.4924842359568267E-4</v>
      </c>
      <c r="Q839" s="141">
        <v>5.9229707343056125E-3</v>
      </c>
      <c r="R839" s="6">
        <f t="shared" si="50"/>
        <v>-58194.675483647581</v>
      </c>
      <c r="S839" s="6">
        <f t="shared" si="51"/>
        <v>-29837.724901212096</v>
      </c>
      <c r="T839" s="6">
        <f t="shared" si="52"/>
        <v>29837.724901212096</v>
      </c>
      <c r="V839" s="23">
        <f t="array" aca="1" ref="V839:Z839" ca="1">MMULT(H839:L839,TRANSPOSE(racar))</f>
        <v>1.0681305161076601E-3</v>
      </c>
      <c r="W839" s="23">
        <f ca="1"/>
        <v>6.3133932659594893E-3</v>
      </c>
      <c r="X839" s="23">
        <f ca="1"/>
        <v>1.6693563959350646E-3</v>
      </c>
      <c r="Y839" s="23">
        <f ca="1"/>
        <v>1.1799742924837671E-3</v>
      </c>
      <c r="Z839" s="23">
        <f ca="1"/>
        <v>6.8182159057033741E-3</v>
      </c>
      <c r="AA839" s="6">
        <f t="array" aca="1" ref="AA839" ca="1">SUMPRODUCT($V$9:$Z$9,V839:Z839)</f>
        <v>-55497.874136201448</v>
      </c>
      <c r="AB839" s="6">
        <f t="shared" ca="1" si="53"/>
        <v>-32369.374734100762</v>
      </c>
    </row>
    <row r="840" spans="1:28" ht="13.8">
      <c r="A840" s="4">
        <v>830</v>
      </c>
      <c r="B840" s="120">
        <v>0.74531321444901688</v>
      </c>
      <c r="C840" s="120">
        <v>6.5920000000000006E-2</v>
      </c>
      <c r="D840" s="120">
        <v>0.7005414410662224</v>
      </c>
      <c r="E840" s="120">
        <v>0.53343350864012018</v>
      </c>
      <c r="F840" s="120">
        <v>0.91306326809285399</v>
      </c>
      <c r="H840" s="142">
        <v>0.65981341867482013</v>
      </c>
      <c r="I840" s="142">
        <v>-1.5068855341277603</v>
      </c>
      <c r="J840" s="142">
        <v>0.52595839015173096</v>
      </c>
      <c r="K840" s="142">
        <v>8.3903718918884096E-2</v>
      </c>
      <c r="L840" s="142">
        <v>1.3598624240643533</v>
      </c>
      <c r="M840" s="141">
        <f t="array" ref="M840:Q840">MMULT(H840:L840,TRANSPOSE(chol))</f>
        <v>3.8877442246616958E-3</v>
      </c>
      <c r="N840" s="141">
        <v>-7.0797543395189119E-3</v>
      </c>
      <c r="O840" s="141">
        <v>3.7632971357157135E-3</v>
      </c>
      <c r="P840" s="141">
        <v>-1.1025923318294141E-3</v>
      </c>
      <c r="Q840" s="141">
        <v>7.5679473004465489E-3</v>
      </c>
      <c r="R840" s="6">
        <f t="shared" si="50"/>
        <v>15781.827576703989</v>
      </c>
      <c r="S840" s="6">
        <f t="shared" si="51"/>
        <v>-46960.312580156722</v>
      </c>
      <c r="T840" s="6">
        <f t="shared" si="52"/>
        <v>46960.312580156722</v>
      </c>
      <c r="V840" s="23">
        <f t="array" aca="1" ref="V840:Z840" ca="1">MMULT(H840:L840,TRANSPOSE(racar))</f>
        <v>4.2078701882044683E-3</v>
      </c>
      <c r="W840" s="23">
        <f ca="1"/>
        <v>-6.5818319260604625E-3</v>
      </c>
      <c r="X840" s="23">
        <f ca="1"/>
        <v>4.2849034420786762E-3</v>
      </c>
      <c r="Y840" s="23">
        <f ca="1"/>
        <v>1.0536828349684635E-3</v>
      </c>
      <c r="Z840" s="23">
        <f ca="1"/>
        <v>8.2572856184040117E-3</v>
      </c>
      <c r="AA840" s="6">
        <f t="array" aca="1" ref="AA840" ca="1">SUMPRODUCT($V$9:$Z$9,V840:Z840)</f>
        <v>22015.093905627735</v>
      </c>
      <c r="AB840" s="6">
        <f t="shared" ca="1" si="53"/>
        <v>-40917.7765624452</v>
      </c>
    </row>
    <row r="841" spans="1:28" ht="13.8">
      <c r="A841" s="4">
        <v>831</v>
      </c>
      <c r="B841" s="120">
        <v>0.18975765889346136</v>
      </c>
      <c r="C841" s="120">
        <v>0.26591999999999999</v>
      </c>
      <c r="D841" s="120">
        <v>0.8433985839233652</v>
      </c>
      <c r="E841" s="120">
        <v>0.62434259954921101</v>
      </c>
      <c r="F841" s="120">
        <v>0.98998634501593086</v>
      </c>
      <c r="H841" s="142">
        <v>-0.87878968933590385</v>
      </c>
      <c r="I841" s="142">
        <v>-0.62519969815086485</v>
      </c>
      <c r="J841" s="142">
        <v>1.0085242914318688</v>
      </c>
      <c r="K841" s="142">
        <v>0.31690616904545865</v>
      </c>
      <c r="L841" s="142">
        <v>2.3258358381434023</v>
      </c>
      <c r="M841" s="141">
        <f t="array" ref="M841:Q841">MMULT(H841:L841,TRANSPOSE(chol))</f>
        <v>-5.1779934186086708E-3</v>
      </c>
      <c r="N841" s="141">
        <v>-5.6451067048038928E-3</v>
      </c>
      <c r="O841" s="141">
        <v>5.0902890029380444E-3</v>
      </c>
      <c r="P841" s="141">
        <v>5.3105503908186069E-4</v>
      </c>
      <c r="Q841" s="141">
        <v>1.046970695336231E-2</v>
      </c>
      <c r="R841" s="6">
        <f t="shared" si="50"/>
        <v>-38496.885119239945</v>
      </c>
      <c r="S841" s="6">
        <f t="shared" si="51"/>
        <v>-55562.156221994046</v>
      </c>
      <c r="T841" s="6">
        <f t="shared" si="52"/>
        <v>55562.156221994046</v>
      </c>
      <c r="V841" s="23">
        <f t="array" aca="1" ref="V841:Z841" ca="1">MMULT(H841:L841,TRANSPOSE(racar))</f>
        <v>-1.9412622165910476E-3</v>
      </c>
      <c r="W841" s="23">
        <f ca="1"/>
        <v>-1.5931654366297793E-3</v>
      </c>
      <c r="X841" s="23">
        <f ca="1"/>
        <v>7.533548526538556E-3</v>
      </c>
      <c r="Y841" s="23">
        <f ca="1"/>
        <v>3.9802789748987688E-3</v>
      </c>
      <c r="Z841" s="23">
        <f ca="1"/>
        <v>1.3870097684847937E-2</v>
      </c>
      <c r="AA841" s="6">
        <f t="array" aca="1" ref="AA841" ca="1">SUMPRODUCT($V$9:$Z$9,V841:Z841)</f>
        <v>-41419.421537262737</v>
      </c>
      <c r="AB841" s="6">
        <f t="shared" ca="1" si="53"/>
        <v>-58623.180387066706</v>
      </c>
    </row>
    <row r="842" spans="1:28" ht="13.8">
      <c r="A842" s="4">
        <v>832</v>
      </c>
      <c r="B842" s="120">
        <v>0.52309099222679467</v>
      </c>
      <c r="C842" s="120">
        <v>0.46592</v>
      </c>
      <c r="D842" s="120">
        <v>0.9862557267805081</v>
      </c>
      <c r="E842" s="120">
        <v>0.71525169045830195</v>
      </c>
      <c r="F842" s="120">
        <v>7.2826581702321355E-2</v>
      </c>
      <c r="H842" s="142">
        <v>5.791289009315137E-2</v>
      </c>
      <c r="I842" s="142">
        <v>-8.5530058238348777E-2</v>
      </c>
      <c r="J842" s="142">
        <v>2.2045093028272684</v>
      </c>
      <c r="K842" s="142">
        <v>0.56879300969067537</v>
      </c>
      <c r="L842" s="142">
        <v>-1.4550581512294229</v>
      </c>
      <c r="M842" s="141">
        <f t="array" ref="M842:Q842">MMULT(H842:L842,TRANSPOSE(chol))</f>
        <v>3.4123359365032722E-4</v>
      </c>
      <c r="N842" s="141">
        <v>-3.5376995423760265E-4</v>
      </c>
      <c r="O842" s="141">
        <v>1.4198165956804829E-2</v>
      </c>
      <c r="P842" s="141">
        <v>4.0395422842871721E-3</v>
      </c>
      <c r="Q842" s="141">
        <v>-4.890311420679549E-3</v>
      </c>
      <c r="R842" s="6">
        <f t="shared" si="50"/>
        <v>82891.830914338789</v>
      </c>
      <c r="S842" s="6">
        <f t="shared" si="51"/>
        <v>45559.912210207323</v>
      </c>
      <c r="T842" s="6">
        <f t="shared" si="52"/>
        <v>-45559.912210207323</v>
      </c>
      <c r="V842" s="23">
        <f t="array" aca="1" ref="V842:Z842" ca="1">MMULT(H842:L842,TRANSPOSE(racar))</f>
        <v>-3.4886615648010554E-4</v>
      </c>
      <c r="W842" s="23">
        <f ca="1"/>
        <v>-9.3095951434082804E-4</v>
      </c>
      <c r="X842" s="23">
        <f ca="1"/>
        <v>1.3572082607472028E-2</v>
      </c>
      <c r="Y842" s="23">
        <f ca="1"/>
        <v>1.9654739602878056E-3</v>
      </c>
      <c r="Z842" s="23">
        <f ca="1"/>
        <v>-7.08798434362478E-3</v>
      </c>
      <c r="AA842" s="6">
        <f t="array" aca="1" ref="AA842" ca="1">SUMPRODUCT($V$9:$Z$9,V842:Z842)</f>
        <v>83844.367093859793</v>
      </c>
      <c r="AB842" s="6">
        <f t="shared" ca="1" si="53"/>
        <v>48247.829192589321</v>
      </c>
    </row>
    <row r="843" spans="1:28" ht="13.8">
      <c r="A843" s="4">
        <v>833</v>
      </c>
      <c r="B843" s="120">
        <v>0.85642432556012793</v>
      </c>
      <c r="C843" s="120">
        <v>0.66592000000000018</v>
      </c>
      <c r="D843" s="120">
        <v>9.5793419408579765E-3</v>
      </c>
      <c r="E843" s="120">
        <v>0.80616078136739289</v>
      </c>
      <c r="F843" s="120">
        <v>0.14974965862539827</v>
      </c>
      <c r="H843" s="142">
        <v>1.0643915748221215</v>
      </c>
      <c r="I843" s="142">
        <v>0.42867466555359396</v>
      </c>
      <c r="J843" s="142">
        <v>-2.3424289018305875</v>
      </c>
      <c r="K843" s="142">
        <v>0.86383518328663866</v>
      </c>
      <c r="L843" s="142">
        <v>-1.0375076823980021</v>
      </c>
      <c r="M843" s="141">
        <f t="array" ref="M843:Q843">MMULT(H843:L843,TRANSPOSE(chol))</f>
        <v>6.2715944851565175E-3</v>
      </c>
      <c r="N843" s="141">
        <v>4.9556596571548369E-3</v>
      </c>
      <c r="O843" s="141">
        <v>-1.3467561262263056E-2</v>
      </c>
      <c r="P843" s="141">
        <v>4.3945509952956884E-3</v>
      </c>
      <c r="Q843" s="141">
        <v>-2.1730394280537043E-3</v>
      </c>
      <c r="R843" s="6">
        <f t="shared" si="50"/>
        <v>3534.7710238258005</v>
      </c>
      <c r="S843" s="6">
        <f t="shared" si="51"/>
        <v>32132.6731320992</v>
      </c>
      <c r="T843" s="6">
        <f t="shared" si="52"/>
        <v>-32132.6731320992</v>
      </c>
      <c r="V843" s="23">
        <f t="array" aca="1" ref="V843:Z843" ca="1">MMULT(H843:L843,TRANSPOSE(racar))</f>
        <v>3.9388818664955125E-3</v>
      </c>
      <c r="W843" s="23">
        <f ca="1"/>
        <v>2.6148967973546053E-3</v>
      </c>
      <c r="X843" s="23">
        <f ca="1"/>
        <v>-1.4868259860136951E-2</v>
      </c>
      <c r="Y843" s="23">
        <f ca="1"/>
        <v>2.8943176340022513E-3</v>
      </c>
      <c r="Z843" s="23">
        <f ca="1"/>
        <v>-5.2342416904898144E-3</v>
      </c>
      <c r="AA843" s="6">
        <f t="array" aca="1" ref="AA843" ca="1">SUMPRODUCT($V$9:$Z$9,V843:Z843)</f>
        <v>11452.760592634084</v>
      </c>
      <c r="AB843" s="6">
        <f t="shared" ca="1" si="53"/>
        <v>42227.760308814439</v>
      </c>
    </row>
    <row r="844" spans="1:28" ht="13.8">
      <c r="A844" s="4">
        <v>834</v>
      </c>
      <c r="B844" s="120">
        <v>0.30086877000457246</v>
      </c>
      <c r="C844" s="120">
        <v>0.86592000000000013</v>
      </c>
      <c r="D844" s="120">
        <v>0.15243648479800082</v>
      </c>
      <c r="E844" s="120">
        <v>0.89706987227648383</v>
      </c>
      <c r="F844" s="120">
        <v>0.2266727355484752</v>
      </c>
      <c r="H844" s="142">
        <v>-0.52190347310799701</v>
      </c>
      <c r="I844" s="142">
        <v>1.1073098202089435</v>
      </c>
      <c r="J844" s="142">
        <v>-1.0260394916330082</v>
      </c>
      <c r="K844" s="142">
        <v>1.2650308884064421</v>
      </c>
      <c r="L844" s="142">
        <v>-0.74984930266944438</v>
      </c>
      <c r="M844" s="141">
        <f t="array" ref="M844:Q844">MMULT(H844:L844,TRANSPOSE(chol))</f>
        <v>-3.0751529992852026E-3</v>
      </c>
      <c r="N844" s="141">
        <v>5.1153945445471917E-3</v>
      </c>
      <c r="O844" s="141">
        <v>-6.9196918257556075E-3</v>
      </c>
      <c r="P844" s="141">
        <v>7.0050600098516833E-3</v>
      </c>
      <c r="Q844" s="141">
        <v>-2.366407818893274E-3</v>
      </c>
      <c r="R844" s="6">
        <f t="shared" ref="R844:R907" si="54">SUMPRODUCT($M$9:$Q$9,M844:Q844)</f>
        <v>-11463.237433708222</v>
      </c>
      <c r="S844" s="6">
        <f t="shared" ref="S844:S907" si="55">P844*$P$9+Q844*$Q$9</f>
        <v>45141.661282360474</v>
      </c>
      <c r="T844" s="6">
        <f t="shared" ref="T844:T907" si="56">-S844</f>
        <v>-45141.661282360474</v>
      </c>
      <c r="V844" s="23">
        <f t="array" aca="1" ref="V844:Z844" ca="1">MMULT(H844:L844,TRANSPOSE(racar))</f>
        <v>-3.0881473015243028E-3</v>
      </c>
      <c r="W844" s="23">
        <f ca="1"/>
        <v>5.9877130676974626E-3</v>
      </c>
      <c r="X844" s="23">
        <f ca="1"/>
        <v>-6.6729981619692586E-3</v>
      </c>
      <c r="Y844" s="23">
        <f ca="1"/>
        <v>6.0243292819196093E-3</v>
      </c>
      <c r="Z844" s="23">
        <f ca="1"/>
        <v>-3.4377248877872951E-3</v>
      </c>
      <c r="AA844" s="6">
        <f t="array" aca="1" ref="AA844" ca="1">SUMPRODUCT($V$9:$Z$9,V844:Z844)</f>
        <v>-13907.913198905044</v>
      </c>
      <c r="AB844" s="6">
        <f t="shared" ref="AB844:AB907" ca="1" si="57">Y844*$Y$9+Z844*$Z$9</f>
        <v>46590.669904044364</v>
      </c>
    </row>
    <row r="845" spans="1:28" ht="13.8">
      <c r="A845" s="4">
        <v>835</v>
      </c>
      <c r="B845" s="120">
        <v>0.63420210333790583</v>
      </c>
      <c r="C845" s="120">
        <v>0.10592000000000001</v>
      </c>
      <c r="D845" s="120">
        <v>0.29529362765514366</v>
      </c>
      <c r="E845" s="120">
        <v>0.98797896318557477</v>
      </c>
      <c r="F845" s="120">
        <v>0.30359581247155215</v>
      </c>
      <c r="H845" s="142">
        <v>0.34300354489081342</v>
      </c>
      <c r="I845" s="142">
        <v>-1.2485218821855806</v>
      </c>
      <c r="J845" s="142">
        <v>-0.53798521585183579</v>
      </c>
      <c r="K845" s="142">
        <v>2.2564562284519689</v>
      </c>
      <c r="L845" s="142">
        <v>-0.51408634345446391</v>
      </c>
      <c r="M845" s="141">
        <f t="array" ref="M845:Q845">MMULT(H845:L845,TRANSPOSE(chol))</f>
        <v>2.0210411200275247E-3</v>
      </c>
      <c r="N845" s="141">
        <v>-6.3444149684254653E-3</v>
      </c>
      <c r="O845" s="141">
        <v>-3.4044101817934901E-3</v>
      </c>
      <c r="P845" s="141">
        <v>9.236642904998326E-3</v>
      </c>
      <c r="Q845" s="141">
        <v>1.050921689618148E-4</v>
      </c>
      <c r="R845" s="6">
        <f t="shared" si="54"/>
        <v>74958.613913659283</v>
      </c>
      <c r="S845" s="6">
        <f t="shared" si="55"/>
        <v>41657.361911342305</v>
      </c>
      <c r="T845" s="6">
        <f t="shared" si="56"/>
        <v>-41657.361911342305</v>
      </c>
      <c r="V845" s="23">
        <f t="array" aca="1" ref="V845:Z845" ca="1">MMULT(H845:L845,TRANSPOSE(racar))</f>
        <v>5.3980690880543226E-5</v>
      </c>
      <c r="W845" s="23">
        <f ca="1"/>
        <v>-5.89046243494162E-3</v>
      </c>
      <c r="X845" s="23">
        <f ca="1"/>
        <v>-3.1633574754285567E-3</v>
      </c>
      <c r="Y845" s="23">
        <f ca="1"/>
        <v>9.723580420062692E-3</v>
      </c>
      <c r="Z845" s="23">
        <f ca="1"/>
        <v>-1.8940354749411373E-3</v>
      </c>
      <c r="AA845" s="6">
        <f t="array" aca="1" ref="AA845" ca="1">SUMPRODUCT($V$9:$Z$9,V845:Z845)</f>
        <v>77511.760017083841</v>
      </c>
      <c r="AB845" s="6">
        <f t="shared" ca="1" si="57"/>
        <v>54957.115809542731</v>
      </c>
    </row>
    <row r="846" spans="1:28" ht="13.8">
      <c r="A846" s="4">
        <v>836</v>
      </c>
      <c r="B846" s="120">
        <v>0.96753543667123909</v>
      </c>
      <c r="C846" s="120">
        <v>0.30592000000000003</v>
      </c>
      <c r="D846" s="120">
        <v>0.43815077051228651</v>
      </c>
      <c r="E846" s="120">
        <v>8.7152516904583019E-2</v>
      </c>
      <c r="F846" s="120">
        <v>0.38051888939462908</v>
      </c>
      <c r="H846" s="142">
        <v>1.8457457796730532</v>
      </c>
      <c r="I846" s="142">
        <v>-0.50744873214174491</v>
      </c>
      <c r="J846" s="142">
        <v>-0.15565934934922943</v>
      </c>
      <c r="K846" s="142">
        <v>-1.3585001538183752</v>
      </c>
      <c r="L846" s="142">
        <v>-0.3041182823725822</v>
      </c>
      <c r="M846" s="141">
        <f t="array" ref="M846:Q846">MMULT(H846:L846,TRANSPOSE(chol))</f>
        <v>1.0875479782647614E-2</v>
      </c>
      <c r="N846" s="141">
        <v>1.4301916546628659E-3</v>
      </c>
      <c r="O846" s="141">
        <v>1.305575527869981E-3</v>
      </c>
      <c r="P846" s="141">
        <v>-6.2259308162416604E-3</v>
      </c>
      <c r="Q846" s="141">
        <v>3.0606673475821328E-4</v>
      </c>
      <c r="R846" s="6">
        <f t="shared" si="54"/>
        <v>15578.429815906988</v>
      </c>
      <c r="S846" s="6">
        <f t="shared" si="55"/>
        <v>-30166.650403592772</v>
      </c>
      <c r="T846" s="6">
        <f t="shared" si="56"/>
        <v>30166.650403592772</v>
      </c>
      <c r="V846" s="23">
        <f t="array" aca="1" ref="V846:Z846" ca="1">MMULT(H846:L846,TRANSPOSE(racar))</f>
        <v>9.1106166927840126E-3</v>
      </c>
      <c r="W846" s="23">
        <f ca="1"/>
        <v>-2.5726035329204635E-3</v>
      </c>
      <c r="X846" s="23">
        <f ca="1"/>
        <v>-8.2948694524140809E-4</v>
      </c>
      <c r="Y846" s="23">
        <f ca="1"/>
        <v>-7.408736913017331E-3</v>
      </c>
      <c r="Z846" s="23">
        <f ca="1"/>
        <v>-1.7156398641087391E-3</v>
      </c>
      <c r="AA846" s="6">
        <f t="array" aca="1" ref="AA846" ca="1">SUMPRODUCT($V$9:$Z$9,V846:Z846)</f>
        <v>28467.140769230209</v>
      </c>
      <c r="AB846" s="6">
        <f t="shared" ca="1" si="57"/>
        <v>-24377.623688658547</v>
      </c>
    </row>
    <row r="847" spans="1:28" ht="13.8">
      <c r="A847" s="4">
        <v>837</v>
      </c>
      <c r="B847" s="120">
        <v>1.6918152720621853E-2</v>
      </c>
      <c r="C847" s="120">
        <v>0.50592000000000004</v>
      </c>
      <c r="D847" s="120">
        <v>0.58100791336942936</v>
      </c>
      <c r="E847" s="120">
        <v>0.17806160781367394</v>
      </c>
      <c r="F847" s="120">
        <v>0.45744196631770601</v>
      </c>
      <c r="H847" s="142">
        <v>-2.1220170601244726</v>
      </c>
      <c r="I847" s="142">
        <v>1.483978403536136E-2</v>
      </c>
      <c r="J847" s="142">
        <v>0.20447263639457605</v>
      </c>
      <c r="K847" s="142">
        <v>-0.9227774096788115</v>
      </c>
      <c r="L847" s="142">
        <v>-0.10688031177738176</v>
      </c>
      <c r="M847" s="141">
        <f t="array" ref="M847:Q847">MMULT(H847:L847,TRANSPOSE(chol))</f>
        <v>-1.2503321903791619E-2</v>
      </c>
      <c r="N847" s="141">
        <v>-4.9004155574478812E-3</v>
      </c>
      <c r="O847" s="141">
        <v>-1.5243508614520313E-3</v>
      </c>
      <c r="P847" s="141">
        <v>-6.0676884470245891E-3</v>
      </c>
      <c r="Q847" s="141">
        <v>-8.3422819329047066E-3</v>
      </c>
      <c r="R847" s="6">
        <f t="shared" si="54"/>
        <v>-17673.639122997913</v>
      </c>
      <c r="S847" s="6">
        <f t="shared" si="55"/>
        <v>18459.358221148941</v>
      </c>
      <c r="T847" s="6">
        <f t="shared" si="56"/>
        <v>-18459.358221148941</v>
      </c>
      <c r="V847" s="23">
        <f t="array" aca="1" ref="V847:Z847" ca="1">MMULT(H847:L847,TRANSPOSE(racar))</f>
        <v>-1.2100651960150236E-2</v>
      </c>
      <c r="W847" s="23">
        <f ca="1"/>
        <v>-2.9621476651023417E-3</v>
      </c>
      <c r="X847" s="23">
        <f ca="1"/>
        <v>-2.4507887799394233E-4</v>
      </c>
      <c r="Y847" s="23">
        <f ca="1"/>
        <v>-5.1139056132648375E-3</v>
      </c>
      <c r="Z847" s="23">
        <f ca="1"/>
        <v>-4.3585465689098685E-3</v>
      </c>
      <c r="AA847" s="6">
        <f t="array" aca="1" ref="AA847" ca="1">SUMPRODUCT($V$9:$Z$9,V847:Z847)</f>
        <v>-40300.680553325714</v>
      </c>
      <c r="AB847" s="6">
        <f t="shared" ca="1" si="57"/>
        <v>755.51463573001456</v>
      </c>
    </row>
    <row r="848" spans="1:28" ht="13.8">
      <c r="A848" s="4">
        <v>838</v>
      </c>
      <c r="B848" s="120">
        <v>0.35025148605395517</v>
      </c>
      <c r="C848" s="120">
        <v>0.7059200000000001</v>
      </c>
      <c r="D848" s="120">
        <v>0.72386505622657216</v>
      </c>
      <c r="E848" s="120">
        <v>0.26897069872276486</v>
      </c>
      <c r="F848" s="120">
        <v>0.53436504324078293</v>
      </c>
      <c r="H848" s="142">
        <v>-0.38464159529968484</v>
      </c>
      <c r="I848" s="142">
        <v>0.5415043502536423</v>
      </c>
      <c r="J848" s="142">
        <v>0.59436219609201801</v>
      </c>
      <c r="K848" s="142">
        <v>-0.61592897453214801</v>
      </c>
      <c r="L848" s="142">
        <v>8.6247195939096508E-2</v>
      </c>
      <c r="M848" s="141">
        <f t="array" ref="M848:Q848">MMULT(H848:L848,TRANSPOSE(chol))</f>
        <v>-2.2663803105041009E-3</v>
      </c>
      <c r="N848" s="141">
        <v>2.1975180741660954E-3</v>
      </c>
      <c r="O848" s="141">
        <v>3.4778131629591659E-3</v>
      </c>
      <c r="P848" s="141">
        <v>-2.1691536701673175E-3</v>
      </c>
      <c r="Q848" s="141">
        <v>-4.8899881572098461E-4</v>
      </c>
      <c r="R848" s="6">
        <f t="shared" si="54"/>
        <v>-20428.916990498717</v>
      </c>
      <c r="S848" s="6">
        <f t="shared" si="55"/>
        <v>-7211.0908158101265</v>
      </c>
      <c r="T848" s="6">
        <f t="shared" si="56"/>
        <v>7211.0908158101265</v>
      </c>
      <c r="V848" s="23">
        <f t="array" aca="1" ref="V848:Z848" ca="1">MMULT(H848:L848,TRANSPOSE(racar))</f>
        <v>-1.2632327046277437E-3</v>
      </c>
      <c r="W848" s="23">
        <f ca="1"/>
        <v>2.5605218563040577E-3</v>
      </c>
      <c r="X848" s="23">
        <f ca="1"/>
        <v>3.6284608241814644E-3</v>
      </c>
      <c r="Y848" s="23">
        <f ca="1"/>
        <v>-2.4391135095501097E-3</v>
      </c>
      <c r="Z848" s="23">
        <f ca="1"/>
        <v>3.0553719814309957E-4</v>
      </c>
      <c r="AA848" s="6">
        <f t="array" aca="1" ref="AA848" ca="1">SUMPRODUCT($V$9:$Z$9,V848:Z848)</f>
        <v>-22944.54594511219</v>
      </c>
      <c r="AB848" s="6">
        <f t="shared" ca="1" si="57"/>
        <v>-12846.483243004363</v>
      </c>
    </row>
    <row r="849" spans="1:28" ht="13.8">
      <c r="A849" s="4">
        <v>839</v>
      </c>
      <c r="B849" s="120">
        <v>0.68358481938728843</v>
      </c>
      <c r="C849" s="120">
        <v>0.90592000000000006</v>
      </c>
      <c r="D849" s="120">
        <v>0.86672219908371506</v>
      </c>
      <c r="E849" s="120">
        <v>0.35987978963185574</v>
      </c>
      <c r="F849" s="120">
        <v>0.61128812016385992</v>
      </c>
      <c r="H849" s="142">
        <v>0.47774689686597516</v>
      </c>
      <c r="I849" s="142">
        <v>1.3160418397723153</v>
      </c>
      <c r="J849" s="142">
        <v>1.1110296155991837</v>
      </c>
      <c r="K849" s="142">
        <v>-0.35878012875859167</v>
      </c>
      <c r="L849" s="142">
        <v>0.28267789889078049</v>
      </c>
      <c r="M849" s="141">
        <f t="array" ref="M849:Q849">MMULT(H849:L849,TRANSPOSE(chol))</f>
        <v>2.8149741829608271E-3</v>
      </c>
      <c r="N849" s="141">
        <v>8.6593465203760774E-3</v>
      </c>
      <c r="O849" s="141">
        <v>8.203541447374665E-3</v>
      </c>
      <c r="P849" s="141">
        <v>1.2724310540054632E-3</v>
      </c>
      <c r="Q849" s="141">
        <v>5.2093786774935038E-3</v>
      </c>
      <c r="R849" s="6">
        <f t="shared" si="54"/>
        <v>-34416.734541985599</v>
      </c>
      <c r="S849" s="6">
        <f t="shared" si="55"/>
        <v>-23035.374289102227</v>
      </c>
      <c r="T849" s="6">
        <f t="shared" si="56"/>
        <v>23035.374289102227</v>
      </c>
      <c r="V849" s="23">
        <f t="array" aca="1" ref="V849:Z849" ca="1">MMULT(H849:L849,TRANSPOSE(racar))</f>
        <v>4.9832436712157454E-3</v>
      </c>
      <c r="W849" s="23">
        <f ca="1"/>
        <v>8.6347659740994079E-3</v>
      </c>
      <c r="X849" s="23">
        <f ca="1"/>
        <v>7.8954702633017414E-3</v>
      </c>
      <c r="Y849" s="23">
        <f ca="1"/>
        <v>8.0763640737547843E-5</v>
      </c>
      <c r="Z849" s="23">
        <f ca="1"/>
        <v>4.1395545853891305E-3</v>
      </c>
      <c r="AA849" s="6">
        <f t="array" aca="1" ref="AA849" ca="1">SUMPRODUCT($V$9:$Z$9,V849:Z849)</f>
        <v>-24609.379807205762</v>
      </c>
      <c r="AB849" s="6">
        <f t="shared" ca="1" si="57"/>
        <v>-22559.25518698126</v>
      </c>
    </row>
    <row r="850" spans="1:28" ht="13.8">
      <c r="A850" s="4">
        <v>840</v>
      </c>
      <c r="B850" s="120">
        <v>0.12802926383173296</v>
      </c>
      <c r="C850" s="120">
        <v>0.14591999999999997</v>
      </c>
      <c r="D850" s="120">
        <v>2.9987505206164097E-2</v>
      </c>
      <c r="E850" s="120">
        <v>0.45078888054094668</v>
      </c>
      <c r="F850" s="120">
        <v>0.68821119708693679</v>
      </c>
      <c r="H850" s="142">
        <v>-1.1357564031668277</v>
      </c>
      <c r="I850" s="142">
        <v>-1.0540937442091067</v>
      </c>
      <c r="J850" s="142">
        <v>-1.8809772735495891</v>
      </c>
      <c r="K850" s="142">
        <v>-0.12366849044433968</v>
      </c>
      <c r="L850" s="142">
        <v>0.49078629279882402</v>
      </c>
      <c r="M850" s="141">
        <f t="array" ref="M850:Q850">MMULT(H850:L850,TRANSPOSE(chol))</f>
        <v>-6.6920894181003426E-3</v>
      </c>
      <c r="N850" s="141">
        <v>-8.7050832125373165E-3</v>
      </c>
      <c r="O850" s="141">
        <v>-1.3940068724506397E-2</v>
      </c>
      <c r="P850" s="141">
        <v>-4.2227212037223094E-3</v>
      </c>
      <c r="Q850" s="141">
        <v>-4.1173268445072742E-3</v>
      </c>
      <c r="R850" s="6">
        <f t="shared" si="54"/>
        <v>-16398.406994965771</v>
      </c>
      <c r="S850" s="6">
        <f t="shared" si="55"/>
        <v>3494.8362738963879</v>
      </c>
      <c r="T850" s="6">
        <f t="shared" si="56"/>
        <v>-3494.8362738963879</v>
      </c>
      <c r="V850" s="23">
        <f t="array" aca="1" ref="V850:Z850" ca="1">MMULT(H850:L850,TRANSPOSE(racar))</f>
        <v>-7.9056878072170135E-3</v>
      </c>
      <c r="W850" s="23">
        <f ca="1"/>
        <v>-7.5500826781813822E-3</v>
      </c>
      <c r="X850" s="23">
        <f ca="1"/>
        <v>-1.2852259565743988E-2</v>
      </c>
      <c r="Y850" s="23">
        <f ca="1"/>
        <v>-1.8288875081955093E-3</v>
      </c>
      <c r="Z850" s="23">
        <f ca="1"/>
        <v>-9.0187481288916699E-4</v>
      </c>
      <c r="AA850" s="6">
        <f t="array" aca="1" ref="AA850" ca="1">SUMPRODUCT($V$9:$Z$9,V850:Z850)</f>
        <v>-32082.242743864896</v>
      </c>
      <c r="AB850" s="6">
        <f t="shared" ca="1" si="57"/>
        <v>-3368.1630503360293</v>
      </c>
    </row>
    <row r="851" spans="1:28" ht="13.8">
      <c r="A851" s="4">
        <v>841</v>
      </c>
      <c r="B851" s="120">
        <v>0.46136259716506628</v>
      </c>
      <c r="C851" s="120">
        <v>0.34592000000000001</v>
      </c>
      <c r="D851" s="120">
        <v>0.17284464806330693</v>
      </c>
      <c r="E851" s="120">
        <v>0.54169797145003751</v>
      </c>
      <c r="F851" s="120">
        <v>0.76513427401001366</v>
      </c>
      <c r="H851" s="142">
        <v>-9.7001511220715264E-2</v>
      </c>
      <c r="I851" s="142">
        <v>-0.3963592817253086</v>
      </c>
      <c r="J851" s="142">
        <v>-0.94298359099301221</v>
      </c>
      <c r="K851" s="142">
        <v>0.10471235612088642</v>
      </c>
      <c r="L851" s="142">
        <v>0.72291606669277875</v>
      </c>
      <c r="M851" s="141">
        <f t="array" ref="M851:Q851">MMULT(H851:L851,TRANSPOSE(chol))</f>
        <v>-5.7155106937534011E-4</v>
      </c>
      <c r="N851" s="141">
        <v>-2.4978332276010115E-3</v>
      </c>
      <c r="O851" s="141">
        <v>-6.3124953343449124E-3</v>
      </c>
      <c r="P851" s="141">
        <v>-7.2231976620655124E-4</v>
      </c>
      <c r="Q851" s="141">
        <v>2.4130597447483918E-3</v>
      </c>
      <c r="R851" s="6">
        <f t="shared" si="54"/>
        <v>-21725.352400866381</v>
      </c>
      <c r="S851" s="6">
        <f t="shared" si="55"/>
        <v>-16668.893910985229</v>
      </c>
      <c r="T851" s="6">
        <f t="shared" si="56"/>
        <v>16668.893910985229</v>
      </c>
      <c r="V851" s="23">
        <f t="array" aca="1" ref="V851:Z851" ca="1">MMULT(H851:L851,TRANSPOSE(racar))</f>
        <v>-5.1714792318032475E-4</v>
      </c>
      <c r="W851" s="23">
        <f ca="1"/>
        <v>-1.8533724614024866E-3</v>
      </c>
      <c r="X851" s="23">
        <f ca="1"/>
        <v>-5.7721205397189054E-3</v>
      </c>
      <c r="Y851" s="23">
        <f ca="1"/>
        <v>6.7442556875960688E-4</v>
      </c>
      <c r="Z851" s="23">
        <f ca="1"/>
        <v>3.50577686566247E-3</v>
      </c>
      <c r="AA851" s="6">
        <f t="array" aca="1" ref="AA851" ca="1">SUMPRODUCT($V$9:$Z$9,V851:Z851)</f>
        <v>-23116.651907060001</v>
      </c>
      <c r="AB851" s="6">
        <f t="shared" ca="1" si="57"/>
        <v>-16333.987514026889</v>
      </c>
    </row>
    <row r="852" spans="1:28" ht="13.8">
      <c r="A852" s="4">
        <v>842</v>
      </c>
      <c r="B852" s="120">
        <v>0.79469593049839959</v>
      </c>
      <c r="C852" s="120">
        <v>0.54592000000000007</v>
      </c>
      <c r="D852" s="120">
        <v>0.31570179092044981</v>
      </c>
      <c r="E852" s="120">
        <v>0.63260706235912834</v>
      </c>
      <c r="F852" s="120">
        <v>0.84205735093309064</v>
      </c>
      <c r="H852" s="142">
        <v>0.82282390769868397</v>
      </c>
      <c r="I852" s="142">
        <v>0.11535972572744374</v>
      </c>
      <c r="J852" s="142">
        <v>-0.4797522331721561</v>
      </c>
      <c r="K852" s="142">
        <v>0.33876618728710478</v>
      </c>
      <c r="L852" s="142">
        <v>1.0029493538044438</v>
      </c>
      <c r="M852" s="141">
        <f t="array" ref="M852:Q852">MMULT(H852:L852,TRANSPOSE(chol))</f>
        <v>4.8482325526114749E-3</v>
      </c>
      <c r="N852" s="141">
        <v>2.593780180799251E-3</v>
      </c>
      <c r="O852" s="141">
        <v>-1.9393034354555029E-3</v>
      </c>
      <c r="P852" s="141">
        <v>2.2097607639833517E-3</v>
      </c>
      <c r="Q852" s="141">
        <v>8.2395693101412135E-3</v>
      </c>
      <c r="R852" s="6">
        <f t="shared" si="54"/>
        <v>-31094.669946628841</v>
      </c>
      <c r="S852" s="6">
        <f t="shared" si="55"/>
        <v>-35532.867089528037</v>
      </c>
      <c r="T852" s="6">
        <f t="shared" si="56"/>
        <v>35532.867089528037</v>
      </c>
      <c r="V852" s="23">
        <f t="array" aca="1" ref="V852:Z852" ca="1">MMULT(H852:L852,TRANSPOSE(racar))</f>
        <v>5.8518223431056659E-3</v>
      </c>
      <c r="W852" s="23">
        <f ca="1"/>
        <v>2.7757595046368592E-3</v>
      </c>
      <c r="X852" s="23">
        <f ca="1"/>
        <v>-1.8466635169798215E-3</v>
      </c>
      <c r="Y852" s="23">
        <f ca="1"/>
        <v>2.9460631335679896E-3</v>
      </c>
      <c r="Z852" s="23">
        <f ca="1"/>
        <v>7.5975926202427385E-3</v>
      </c>
      <c r="AA852" s="6">
        <f t="array" aca="1" ref="AA852" ca="1">SUMPRODUCT($V$9:$Z$9,V852:Z852)</f>
        <v>-20270.546840778094</v>
      </c>
      <c r="AB852" s="6">
        <f t="shared" ca="1" si="57"/>
        <v>-28609.886913656577</v>
      </c>
    </row>
    <row r="853" spans="1:28" ht="13.8">
      <c r="A853" s="4">
        <v>843</v>
      </c>
      <c r="B853" s="120">
        <v>0.23914037494284407</v>
      </c>
      <c r="C853" s="120">
        <v>0.74592000000000014</v>
      </c>
      <c r="D853" s="120">
        <v>0.45855893377759266</v>
      </c>
      <c r="E853" s="120">
        <v>0.72351615326821939</v>
      </c>
      <c r="F853" s="120">
        <v>0.91898042785616763</v>
      </c>
      <c r="H853" s="142">
        <v>-0.70907046538349228</v>
      </c>
      <c r="I853" s="142">
        <v>0.6617054675341163</v>
      </c>
      <c r="J853" s="142">
        <v>-0.10406487198374231</v>
      </c>
      <c r="K853" s="142">
        <v>0.59331898824390972</v>
      </c>
      <c r="L853" s="142">
        <v>1.3982462108067657</v>
      </c>
      <c r="M853" s="141">
        <f t="array" ref="M853:Q853">MMULT(H853:L853,TRANSPOSE(chol))</f>
        <v>-4.1779759681296307E-3</v>
      </c>
      <c r="N853" s="141">
        <v>2.123703835343993E-3</v>
      </c>
      <c r="O853" s="141">
        <v>-1.3996427380721117E-3</v>
      </c>
      <c r="P853" s="141">
        <v>3.37347361240692E-3</v>
      </c>
      <c r="Q853" s="141">
        <v>7.5149748211999282E-3</v>
      </c>
      <c r="R853" s="6">
        <f t="shared" si="54"/>
        <v>-59478.299378781681</v>
      </c>
      <c r="S853" s="6">
        <f t="shared" si="55"/>
        <v>-26197.713465999845</v>
      </c>
      <c r="T853" s="6">
        <f t="shared" si="56"/>
        <v>26197.713465999845</v>
      </c>
      <c r="V853" s="23">
        <f t="array" aca="1" ref="V853:Z853" ca="1">MMULT(H853:L853,TRANSPOSE(racar))</f>
        <v>-1.4125809420878516E-3</v>
      </c>
      <c r="W853" s="23">
        <f ca="1"/>
        <v>5.1535697697262734E-3</v>
      </c>
      <c r="X853" s="23">
        <f ca="1"/>
        <v>2.5192941534098721E-4</v>
      </c>
      <c r="Y853" s="23">
        <f ca="1"/>
        <v>5.0103785699980204E-3</v>
      </c>
      <c r="Z853" s="23">
        <f ca="1"/>
        <v>9.2149436423767123E-3</v>
      </c>
      <c r="AA853" s="6">
        <f t="array" aca="1" ref="AA853" ca="1">SUMPRODUCT($V$9:$Z$9,V853:Z853)</f>
        <v>-60142.089260991008</v>
      </c>
      <c r="AB853" s="6">
        <f t="shared" ca="1" si="57"/>
        <v>-28128.057644529632</v>
      </c>
    </row>
    <row r="854" spans="1:28" ht="13.8">
      <c r="A854" s="4">
        <v>844</v>
      </c>
      <c r="B854" s="120">
        <v>0.5724737082761775</v>
      </c>
      <c r="C854" s="120">
        <v>0.94592000000000009</v>
      </c>
      <c r="D854" s="120">
        <v>0.60141607663473551</v>
      </c>
      <c r="E854" s="120">
        <v>0.81442524417731021</v>
      </c>
      <c r="F854" s="120">
        <v>0.9959035047792445</v>
      </c>
      <c r="H854" s="142">
        <v>0.18267557261881628</v>
      </c>
      <c r="I854" s="142">
        <v>1.6065186525112234</v>
      </c>
      <c r="J854" s="142">
        <v>0.25701415395676858</v>
      </c>
      <c r="K854" s="142">
        <v>0.89432222559772789</v>
      </c>
      <c r="L854" s="142">
        <v>2.6440113682499291</v>
      </c>
      <c r="M854" s="141">
        <f t="array" ref="M854:Q854">MMULT(H854:L854,TRANSPOSE(chol))</f>
        <v>1.0763586831288459E-3</v>
      </c>
      <c r="N854" s="141">
        <v>9.629669141346657E-3</v>
      </c>
      <c r="O854" s="141">
        <v>2.4228520366192047E-3</v>
      </c>
      <c r="P854" s="141">
        <v>7.227708312010769E-3</v>
      </c>
      <c r="Q854" s="141">
        <v>1.9178824165073369E-2</v>
      </c>
      <c r="R854" s="6">
        <f t="shared" si="54"/>
        <v>-111284.97623139515</v>
      </c>
      <c r="S854" s="6">
        <f t="shared" si="55"/>
        <v>-73177.103497675402</v>
      </c>
      <c r="T854" s="6">
        <f t="shared" si="56"/>
        <v>73177.103497675402</v>
      </c>
      <c r="V854" s="23">
        <f t="array" aca="1" ref="V854:Z854" ca="1">MMULT(H854:L854,TRANSPOSE(racar))</f>
        <v>6.4712642784115334E-3</v>
      </c>
      <c r="W854" s="23">
        <f ca="1"/>
        <v>1.3392265321784939E-2</v>
      </c>
      <c r="X854" s="23">
        <f ca="1"/>
        <v>4.2774879372744126E-3</v>
      </c>
      <c r="Y854" s="23">
        <f ca="1"/>
        <v>9.049904101422878E-3</v>
      </c>
      <c r="Z854" s="23">
        <f ca="1"/>
        <v>1.9834721009580909E-2</v>
      </c>
      <c r="AA854" s="6">
        <f t="array" aca="1" ref="AA854" ca="1">SUMPRODUCT($V$9:$Z$9,V854:Z854)</f>
        <v>-96489.955572966064</v>
      </c>
      <c r="AB854" s="6">
        <f t="shared" ca="1" si="57"/>
        <v>-68477.093867015443</v>
      </c>
    </row>
    <row r="855" spans="1:28" ht="13.8">
      <c r="A855" s="4">
        <v>845</v>
      </c>
      <c r="B855" s="120">
        <v>0.90580704160951075</v>
      </c>
      <c r="C855" s="120">
        <v>0.18591999999999997</v>
      </c>
      <c r="D855" s="120">
        <v>0.7442732194918783</v>
      </c>
      <c r="E855" s="120">
        <v>0.90533433508640127</v>
      </c>
      <c r="F855" s="120">
        <v>2.2758306781975423E-3</v>
      </c>
      <c r="H855" s="142">
        <v>1.3153690059190277</v>
      </c>
      <c r="I855" s="142">
        <v>-0.89303206769459564</v>
      </c>
      <c r="J855" s="142">
        <v>0.65657603726910641</v>
      </c>
      <c r="K855" s="142">
        <v>1.3125597800169355</v>
      </c>
      <c r="L855" s="142">
        <v>-2.8371612806196991</v>
      </c>
      <c r="M855" s="141">
        <f t="array" ref="M855:Q855">MMULT(H855:L855,TRANSPOSE(chol))</f>
        <v>7.7504005091793542E-3</v>
      </c>
      <c r="N855" s="141">
        <v>-2.0240866966775854E-3</v>
      </c>
      <c r="O855" s="141">
        <v>5.6814725961290636E-3</v>
      </c>
      <c r="P855" s="141">
        <v>6.5377270050396927E-3</v>
      </c>
      <c r="Q855" s="141">
        <v>-9.8109625253874396E-3</v>
      </c>
      <c r="R855" s="6">
        <f t="shared" si="54"/>
        <v>143643.05997000379</v>
      </c>
      <c r="S855" s="6">
        <f t="shared" si="55"/>
        <v>84239.196578565432</v>
      </c>
      <c r="T855" s="6">
        <f t="shared" si="56"/>
        <v>-84239.196578565432</v>
      </c>
      <c r="V855" s="23">
        <f t="array" aca="1" ref="V855:Z855" ca="1">MMULT(H855:L855,TRANSPOSE(racar))</f>
        <v>3.3430022352264046E-3</v>
      </c>
      <c r="W855" s="23">
        <f ca="1"/>
        <v>-5.7076731423069751E-3</v>
      </c>
      <c r="X855" s="23">
        <f ca="1"/>
        <v>3.3557012633615431E-3</v>
      </c>
      <c r="Y855" s="23">
        <f ca="1"/>
        <v>3.1532438873319493E-3</v>
      </c>
      <c r="Z855" s="23">
        <f ca="1"/>
        <v>-1.5188500681761759E-2</v>
      </c>
      <c r="AA855" s="6">
        <f t="array" aca="1" ref="AA855" ca="1">SUMPRODUCT($V$9:$Z$9,V855:Z855)</f>
        <v>150857.03342340648</v>
      </c>
      <c r="AB855" s="6">
        <f t="shared" ca="1" si="57"/>
        <v>98547.509634425063</v>
      </c>
    </row>
    <row r="856" spans="1:28" ht="13.8">
      <c r="A856" s="4">
        <v>846</v>
      </c>
      <c r="B856" s="120">
        <v>5.3955189757658895E-2</v>
      </c>
      <c r="C856" s="120">
        <v>0.38591999999999999</v>
      </c>
      <c r="D856" s="120">
        <v>0.88713036234902121</v>
      </c>
      <c r="E856" s="120">
        <v>0.99624342599549209</v>
      </c>
      <c r="F856" s="120">
        <v>7.9198907601274474E-2</v>
      </c>
      <c r="H856" s="142">
        <v>-1.6076567330638356</v>
      </c>
      <c r="I856" s="142">
        <v>-0.28996893936524232</v>
      </c>
      <c r="J856" s="142">
        <v>1.2114074766917267</v>
      </c>
      <c r="K856" s="142">
        <v>2.6731998335052705</v>
      </c>
      <c r="L856" s="142">
        <v>-1.4104806191514394</v>
      </c>
      <c r="M856" s="141">
        <f t="array" ref="M856:Q856">MMULT(H856:L856,TRANSPOSE(chol))</f>
        <v>-9.4726145336060837E-3</v>
      </c>
      <c r="N856" s="141">
        <v>-5.4376257650036661E-3</v>
      </c>
      <c r="O856" s="141">
        <v>5.5267205668364863E-3</v>
      </c>
      <c r="P856" s="141">
        <v>1.2334714920009912E-2</v>
      </c>
      <c r="Q856" s="141">
        <v>-6.7273926060763423E-3</v>
      </c>
      <c r="R856" s="6">
        <f t="shared" si="54"/>
        <v>91031.449294791964</v>
      </c>
      <c r="S856" s="6">
        <f t="shared" si="55"/>
        <v>93669.410233447939</v>
      </c>
      <c r="T856" s="6">
        <f t="shared" si="56"/>
        <v>-93669.410233447939</v>
      </c>
      <c r="V856" s="23">
        <f t="array" aca="1" ref="V856:Z856" ca="1">MMULT(H856:L856,TRANSPOSE(racar))</f>
        <v>-1.0032664798622545E-2</v>
      </c>
      <c r="W856" s="23">
        <f ca="1"/>
        <v>-2.3780597024142015E-3</v>
      </c>
      <c r="X856" s="23">
        <f ca="1"/>
        <v>6.9475931958861443E-3</v>
      </c>
      <c r="Y856" s="23">
        <f ca="1"/>
        <v>1.1895208691864485E-2</v>
      </c>
      <c r="Z856" s="23">
        <f ca="1"/>
        <v>-7.4357011482846531E-3</v>
      </c>
      <c r="AA856" s="6">
        <f t="array" aca="1" ref="AA856" ca="1">SUMPRODUCT($V$9:$Z$9,V856:Z856)</f>
        <v>78258.214426733088</v>
      </c>
      <c r="AB856" s="6">
        <f t="shared" ca="1" si="57"/>
        <v>95582.786549557059</v>
      </c>
    </row>
    <row r="857" spans="1:28" ht="13.8">
      <c r="A857" s="4">
        <v>847</v>
      </c>
      <c r="B857" s="120">
        <v>0.38728852309099221</v>
      </c>
      <c r="C857" s="120">
        <v>0.58592000000000011</v>
      </c>
      <c r="D857" s="120">
        <v>5.0395668471470215E-2</v>
      </c>
      <c r="E857" s="120">
        <v>5.2592036063110444E-3</v>
      </c>
      <c r="F857" s="120">
        <v>0.15612198452435139</v>
      </c>
      <c r="H857" s="142">
        <v>-0.28639311658944461</v>
      </c>
      <c r="I857" s="142">
        <v>0.21706203533441168</v>
      </c>
      <c r="J857" s="142">
        <v>-1.6410292820023908</v>
      </c>
      <c r="K857" s="142">
        <v>-2.5583040780997073</v>
      </c>
      <c r="L857" s="142">
        <v>-1.0105247056008519</v>
      </c>
      <c r="M857" s="141">
        <f t="array" ref="M857:Q857">MMULT(H857:L857,TRANSPOSE(chol))</f>
        <v>-1.6874818751635788E-3</v>
      </c>
      <c r="N857" s="141">
        <v>5.7026613813144394E-4</v>
      </c>
      <c r="O857" s="141">
        <v>-1.0844362735737583E-2</v>
      </c>
      <c r="P857" s="141">
        <v>-1.3575575074041106E-2</v>
      </c>
      <c r="Q857" s="141">
        <v>-1.2160503532905138E-2</v>
      </c>
      <c r="R857" s="6">
        <f t="shared" si="54"/>
        <v>-31304.746657053736</v>
      </c>
      <c r="S857" s="6">
        <f t="shared" si="55"/>
        <v>5274.3153255984871</v>
      </c>
      <c r="T857" s="6">
        <f t="shared" si="56"/>
        <v>-5274.3153255984871</v>
      </c>
      <c r="V857" s="23">
        <f t="array" aca="1" ref="V857:Z857" ca="1">MMULT(H857:L857,TRANSPOSE(racar))</f>
        <v>-4.0667250432772934E-3</v>
      </c>
      <c r="W857" s="23">
        <f ca="1"/>
        <v>-2.6715323844788271E-3</v>
      </c>
      <c r="X857" s="23">
        <f ca="1"/>
        <v>-1.23493145591016E-2</v>
      </c>
      <c r="Y857" s="23">
        <f ca="1"/>
        <v>-1.4652986641476866E-2</v>
      </c>
      <c r="Z857" s="23">
        <f ca="1"/>
        <v>-1.0532685470535146E-2</v>
      </c>
      <c r="AA857" s="6">
        <f t="array" aca="1" ref="AA857" ca="1">SUMPRODUCT($V$9:$Z$9,V857:Z857)</f>
        <v>-43318.026775387516</v>
      </c>
      <c r="AB857" s="6">
        <f t="shared" ca="1" si="57"/>
        <v>-8669.0472783467194</v>
      </c>
    </row>
    <row r="858" spans="1:28" ht="13.8">
      <c r="A858" s="4">
        <v>848</v>
      </c>
      <c r="B858" s="120">
        <v>0.72062185642432564</v>
      </c>
      <c r="C858" s="120">
        <v>0.78592000000000017</v>
      </c>
      <c r="D858" s="120">
        <v>0.19325281132861305</v>
      </c>
      <c r="E858" s="120">
        <v>9.6168294515401959E-2</v>
      </c>
      <c r="F858" s="120">
        <v>0.23304506144742831</v>
      </c>
      <c r="H858" s="142">
        <v>0.58468983955782083</v>
      </c>
      <c r="I858" s="142">
        <v>0.79234421019583356</v>
      </c>
      <c r="J858" s="142">
        <v>-0.86597180712219179</v>
      </c>
      <c r="K858" s="142">
        <v>-1.3036979489474951</v>
      </c>
      <c r="L858" s="142">
        <v>-0.72885539378583564</v>
      </c>
      <c r="M858" s="141">
        <f t="array" ref="M858:Q858">MMULT(H858:L858,TRANSPOSE(chol))</f>
        <v>3.4451020282744043E-3</v>
      </c>
      <c r="N858" s="141">
        <v>5.9113903288361457E-3</v>
      </c>
      <c r="O858" s="141">
        <v>-4.5141915917815576E-3</v>
      </c>
      <c r="P858" s="141">
        <v>-5.321784627124064E-3</v>
      </c>
      <c r="Q858" s="141">
        <v>-4.187798121607438E-3</v>
      </c>
      <c r="R858" s="6">
        <f t="shared" si="54"/>
        <v>-26125.329730835019</v>
      </c>
      <c r="S858" s="6">
        <f t="shared" si="55"/>
        <v>-1140.8816298469756</v>
      </c>
      <c r="T858" s="6">
        <f t="shared" si="56"/>
        <v>1140.8816298469756</v>
      </c>
      <c r="V858" s="23">
        <f t="array" aca="1" ref="V858:Z858" ca="1">MMULT(H858:L858,TRANSPOSE(racar))</f>
        <v>2.4526504054638979E-3</v>
      </c>
      <c r="W858" s="23">
        <f ca="1"/>
        <v>3.217471319750009E-3</v>
      </c>
      <c r="X858" s="23">
        <f ca="1"/>
        <v>-6.035059570770991E-3</v>
      </c>
      <c r="Y858" s="23">
        <f ca="1"/>
        <v>-7.0278896545361994E-3</v>
      </c>
      <c r="Z858" s="23">
        <f ca="1"/>
        <v>-5.0472081641884017E-3</v>
      </c>
      <c r="AA858" s="6">
        <f t="array" aca="1" ref="AA858" ca="1">SUMPRODUCT($V$9:$Z$9,V858:Z858)</f>
        <v>-23694.202030228687</v>
      </c>
      <c r="AB858" s="6">
        <f t="shared" ca="1" si="57"/>
        <v>-4182.7647798452053</v>
      </c>
    </row>
    <row r="859" spans="1:28" ht="13.8">
      <c r="A859" s="4">
        <v>849</v>
      </c>
      <c r="B859" s="120">
        <v>0.16506630086877</v>
      </c>
      <c r="C859" s="120">
        <v>0.98592000000000013</v>
      </c>
      <c r="D859" s="120">
        <v>0.3361099541857559</v>
      </c>
      <c r="E859" s="120">
        <v>0.18707738542449287</v>
      </c>
      <c r="F859" s="120">
        <v>0.30996813837050524</v>
      </c>
      <c r="H859" s="142">
        <v>-0.97384682051991833</v>
      </c>
      <c r="I859" s="142">
        <v>2.1950501573558654</v>
      </c>
      <c r="J859" s="142">
        <v>-0.42310328139765313</v>
      </c>
      <c r="K859" s="142">
        <v>-0.8887177841310836</v>
      </c>
      <c r="L859" s="142">
        <v>-0.49594066176928064</v>
      </c>
      <c r="M859" s="141">
        <f t="array" ref="M859:Q859">MMULT(H859:L859,TRANSPOSE(chol))</f>
        <v>-5.7380878366879327E-3</v>
      </c>
      <c r="N859" s="141">
        <v>1.0283077296193469E-2</v>
      </c>
      <c r="O859" s="141">
        <v>-3.2972110343837176E-3</v>
      </c>
      <c r="P859" s="141">
        <v>-2.0145937673691347E-3</v>
      </c>
      <c r="Q859" s="141">
        <v>-4.1948450847450539E-3</v>
      </c>
      <c r="R859" s="6">
        <f t="shared" si="54"/>
        <v>-72337.708143782846</v>
      </c>
      <c r="S859" s="6">
        <f t="shared" si="55"/>
        <v>14022.038162794379</v>
      </c>
      <c r="T859" s="6">
        <f t="shared" si="56"/>
        <v>-14022.038162794379</v>
      </c>
      <c r="V859" s="23">
        <f t="array" aca="1" ref="V859:Z859" ca="1">MMULT(H859:L859,TRANSPOSE(racar))</f>
        <v>-4.2088218475881773E-3</v>
      </c>
      <c r="W859" s="23">
        <f ca="1"/>
        <v>1.0631784286526684E-2</v>
      </c>
      <c r="X859" s="23">
        <f ca="1"/>
        <v>-3.3259541087497721E-3</v>
      </c>
      <c r="Y859" s="23">
        <f ca="1"/>
        <v>-3.6048549633619096E-3</v>
      </c>
      <c r="Z859" s="23">
        <f ca="1"/>
        <v>-3.3386362636065522E-3</v>
      </c>
      <c r="AA859" s="6">
        <f t="array" aca="1" ref="AA859" ca="1">SUMPRODUCT($V$9:$Z$9,V859:Z859)</f>
        <v>-79176.657788654367</v>
      </c>
      <c r="AB859" s="6">
        <f t="shared" ca="1" si="57"/>
        <v>2007.2666177830906</v>
      </c>
    </row>
    <row r="860" spans="1:28" ht="13.8">
      <c r="A860" s="4">
        <v>850</v>
      </c>
      <c r="B860" s="120">
        <v>0.49839963420210331</v>
      </c>
      <c r="C860" s="120">
        <v>3.3919999999999999E-2</v>
      </c>
      <c r="D860" s="120">
        <v>0.47896709704289875</v>
      </c>
      <c r="E860" s="120">
        <v>0.27798647633358375</v>
      </c>
      <c r="F860" s="120">
        <v>0.38689121529358217</v>
      </c>
      <c r="H860" s="142">
        <v>-4.0115329179305449E-3</v>
      </c>
      <c r="I860" s="142">
        <v>-1.8260681304279245</v>
      </c>
      <c r="J860" s="142">
        <v>-5.2746117006392777E-2</v>
      </c>
      <c r="K860" s="142">
        <v>-0.58883352718246962</v>
      </c>
      <c r="L860" s="142">
        <v>-0.28743086547010366</v>
      </c>
      <c r="M860" s="141">
        <f t="array" ref="M860:Q860">MMULT(H860:L860,TRANSPOSE(chol))</f>
        <v>-2.3636703183526702E-5</v>
      </c>
      <c r="N860" s="141">
        <v>-1.0467276241446393E-2</v>
      </c>
      <c r="O860" s="141">
        <v>-9.4484472618322284E-4</v>
      </c>
      <c r="P860" s="141">
        <v>-5.7912788734189331E-3</v>
      </c>
      <c r="Q860" s="141">
        <v>-5.5184552421739981E-3</v>
      </c>
      <c r="R860" s="6">
        <f t="shared" si="54"/>
        <v>54802.972756604649</v>
      </c>
      <c r="S860" s="6">
        <f t="shared" si="55"/>
        <v>4082.4867275184297</v>
      </c>
      <c r="T860" s="6">
        <f t="shared" si="56"/>
        <v>-4082.4867275184297</v>
      </c>
      <c r="V860" s="23">
        <f t="array" aca="1" ref="V860:Z860" ca="1">MMULT(H860:L860,TRANSPOSE(racar))</f>
        <v>-2.4501696908957411E-3</v>
      </c>
      <c r="W860" s="23">
        <f ca="1"/>
        <v>-1.1664460204350472E-2</v>
      </c>
      <c r="X860" s="23">
        <f ca="1"/>
        <v>-1.2541078012182434E-3</v>
      </c>
      <c r="Y860" s="23">
        <f ca="1"/>
        <v>-4.8597944536595671E-3</v>
      </c>
      <c r="Z860" s="23">
        <f ca="1"/>
        <v>-4.4937260484082288E-3</v>
      </c>
      <c r="AA860" s="6">
        <f t="array" aca="1" ref="AA860" ca="1">SUMPRODUCT($V$9:$Z$9,V860:Z860)</f>
        <v>47590.789568332482</v>
      </c>
      <c r="AB860" s="6">
        <f t="shared" ca="1" si="57"/>
        <v>2666.3189014604504</v>
      </c>
    </row>
    <row r="861" spans="1:28" ht="13.8">
      <c r="A861" s="4">
        <v>851</v>
      </c>
      <c r="B861" s="120">
        <v>0.83173296753543657</v>
      </c>
      <c r="C861" s="120">
        <v>0.23391999999999999</v>
      </c>
      <c r="D861" s="120">
        <v>0.62182423990004165</v>
      </c>
      <c r="E861" s="120">
        <v>0.36889556724267469</v>
      </c>
      <c r="F861" s="120">
        <v>0.4638142922166591</v>
      </c>
      <c r="H861" s="142">
        <v>0.96103600442008852</v>
      </c>
      <c r="I861" s="142">
        <v>-0.72599799450049785</v>
      </c>
      <c r="J861" s="142">
        <v>0.31027542159703686</v>
      </c>
      <c r="K861" s="142">
        <v>-0.33477988601908731</v>
      </c>
      <c r="L861" s="142">
        <v>-9.0828851731636392E-2</v>
      </c>
      <c r="M861" s="141">
        <f t="array" ref="M861:Q861">MMULT(H861:L861,TRANSPOSE(chol))</f>
        <v>5.6626041091739545E-3</v>
      </c>
      <c r="N861" s="141">
        <v>-1.8999454975639225E-3</v>
      </c>
      <c r="O861" s="141">
        <v>3.0393679083653533E-3</v>
      </c>
      <c r="P861" s="141">
        <v>-1.8730378574364577E-3</v>
      </c>
      <c r="Q861" s="141">
        <v>8.4615416461737518E-4</v>
      </c>
      <c r="R861" s="6">
        <f t="shared" si="54"/>
        <v>29625.440240457297</v>
      </c>
      <c r="S861" s="6">
        <f t="shared" si="55"/>
        <v>-13252.226307930596</v>
      </c>
      <c r="T861" s="6">
        <f t="shared" si="56"/>
        <v>13252.226307930596</v>
      </c>
      <c r="V861" s="23">
        <f t="array" aca="1" ref="V861:Z861" ca="1">MMULT(H861:L861,TRANSPOSE(racar))</f>
        <v>4.6298517084888578E-3</v>
      </c>
      <c r="W861" s="23">
        <f ca="1"/>
        <v>-3.5933741409434586E-3</v>
      </c>
      <c r="X861" s="23">
        <f ca="1"/>
        <v>2.1611209234309614E-3</v>
      </c>
      <c r="Y861" s="23">
        <f ca="1"/>
        <v>-2.123468590341722E-3</v>
      </c>
      <c r="Z861" s="23">
        <f ca="1"/>
        <v>-2.7875937748203565E-4</v>
      </c>
      <c r="AA861" s="6">
        <f t="array" aca="1" ref="AA861" ca="1">SUMPRODUCT($V$9:$Z$9,V861:Z861)</f>
        <v>36462.371271851327</v>
      </c>
      <c r="AB861" s="6">
        <f t="shared" ca="1" si="57"/>
        <v>-8166.6672960465667</v>
      </c>
    </row>
    <row r="862" spans="1:28" ht="13.8">
      <c r="A862" s="4">
        <v>852</v>
      </c>
      <c r="B862" s="120">
        <v>0.2761774119798811</v>
      </c>
      <c r="C862" s="120">
        <v>0.43392000000000003</v>
      </c>
      <c r="D862" s="120">
        <v>0.76468138275718445</v>
      </c>
      <c r="E862" s="120">
        <v>0.45980465815176563</v>
      </c>
      <c r="F862" s="120">
        <v>0.54073736913973613</v>
      </c>
      <c r="H862" s="142">
        <v>-0.59423518305785739</v>
      </c>
      <c r="I862" s="142">
        <v>-0.1664027626315904</v>
      </c>
      <c r="J862" s="142">
        <v>0.72144261633173123</v>
      </c>
      <c r="K862" s="142">
        <v>-0.10092585786175153</v>
      </c>
      <c r="L862" s="142">
        <v>0.10229155066633221</v>
      </c>
      <c r="M862" s="141">
        <f t="array" ref="M862:Q862">MMULT(H862:L862,TRANSPOSE(chol))</f>
        <v>-3.5013449797124201E-3</v>
      </c>
      <c r="N862" s="141">
        <v>-2.3490630877905402E-3</v>
      </c>
      <c r="O862" s="141">
        <v>3.7797985110368877E-3</v>
      </c>
      <c r="P862" s="141">
        <v>-7.8873397472071355E-4</v>
      </c>
      <c r="Q862" s="141">
        <v>-1.0275176990230997E-3</v>
      </c>
      <c r="R862" s="6">
        <f t="shared" si="54"/>
        <v>6985.7101995657231</v>
      </c>
      <c r="S862" s="6">
        <f t="shared" si="55"/>
        <v>2084.4153398863823</v>
      </c>
      <c r="T862" s="6">
        <f t="shared" si="56"/>
        <v>-2084.4153398863823</v>
      </c>
      <c r="V862" s="23">
        <f t="array" aca="1" ref="V862:Z862" ca="1">MMULT(H862:L862,TRANSPOSE(racar))</f>
        <v>-3.0004145749928748E-3</v>
      </c>
      <c r="W862" s="23">
        <f ca="1"/>
        <v>-1.3861913026622136E-3</v>
      </c>
      <c r="X862" s="23">
        <f ca="1"/>
        <v>4.3404730145389335E-3</v>
      </c>
      <c r="Y862" s="23">
        <f ca="1"/>
        <v>-3.7731625717905468E-4</v>
      </c>
      <c r="Z862" s="23">
        <f ca="1"/>
        <v>4.7079302827502333E-5</v>
      </c>
      <c r="AA862" s="6">
        <f t="array" aca="1" ref="AA862" ca="1">SUMPRODUCT($V$9:$Z$9,V862:Z862)</f>
        <v>1670.2225053334614</v>
      </c>
      <c r="AB862" s="6">
        <f t="shared" ca="1" si="57"/>
        <v>-1986.2467328459325</v>
      </c>
    </row>
    <row r="863" spans="1:28" ht="13.8">
      <c r="A863" s="4">
        <v>853</v>
      </c>
      <c r="B863" s="120">
        <v>0.60951074531321447</v>
      </c>
      <c r="C863" s="120">
        <v>0.63392000000000015</v>
      </c>
      <c r="D863" s="120">
        <v>0.90753852561432735</v>
      </c>
      <c r="E863" s="120">
        <v>0.55071374906085646</v>
      </c>
      <c r="F863" s="120">
        <v>0.61766044606281301</v>
      </c>
      <c r="H863" s="142">
        <v>0.27804409560622745</v>
      </c>
      <c r="I863" s="142">
        <v>0.34225366789677503</v>
      </c>
      <c r="J863" s="142">
        <v>1.3257487049925782</v>
      </c>
      <c r="K863" s="142">
        <v>0.12746483733178232</v>
      </c>
      <c r="L863" s="142">
        <v>0.29934200474234895</v>
      </c>
      <c r="M863" s="141">
        <f t="array" ref="M863:Q863">MMULT(H863:L863,TRANSPOSE(chol))</f>
        <v>1.6382878800273891E-3</v>
      </c>
      <c r="N863" s="141">
        <v>2.6133075472875365E-3</v>
      </c>
      <c r="O863" s="141">
        <v>8.9937460764232622E-3</v>
      </c>
      <c r="P863" s="141">
        <v>2.1571991500400171E-3</v>
      </c>
      <c r="Q863" s="141">
        <v>4.3149953678411831E-3</v>
      </c>
      <c r="R863" s="6">
        <f t="shared" si="54"/>
        <v>1743.0125639347898</v>
      </c>
      <c r="S863" s="6">
        <f t="shared" si="55"/>
        <v>-14035.400003778515</v>
      </c>
      <c r="T863" s="6">
        <f t="shared" si="56"/>
        <v>14035.400003778515</v>
      </c>
      <c r="V863" s="23">
        <f t="array" aca="1" ref="V863:Z863" ca="1">MMULT(H863:L863,TRANSPOSE(racar))</f>
        <v>3.0664611893633383E-3</v>
      </c>
      <c r="W863" s="23">
        <f ca="1"/>
        <v>3.1199440124558358E-3</v>
      </c>
      <c r="X863" s="23">
        <f ca="1"/>
        <v>9.0981775789777085E-3</v>
      </c>
      <c r="Y863" s="23">
        <f ca="1"/>
        <v>1.810465554328858E-3</v>
      </c>
      <c r="Z863" s="23">
        <f ca="1"/>
        <v>3.6364127869228874E-3</v>
      </c>
      <c r="AA863" s="6">
        <f t="array" aca="1" ref="AA863" ca="1">SUMPRODUCT($V$9:$Z$9,V863:Z863)</f>
        <v>8145.8429000589895</v>
      </c>
      <c r="AB863" s="6">
        <f t="shared" ca="1" si="57"/>
        <v>-11862.420740467875</v>
      </c>
    </row>
    <row r="864" spans="1:28" ht="13.8">
      <c r="A864" s="4">
        <v>854</v>
      </c>
      <c r="B864" s="120">
        <v>0.94284407864654773</v>
      </c>
      <c r="C864" s="120">
        <v>0.83392000000000011</v>
      </c>
      <c r="D864" s="120">
        <v>7.0803831736776346E-2</v>
      </c>
      <c r="E864" s="120">
        <v>0.6416228399699474</v>
      </c>
      <c r="F864" s="120">
        <v>0.69458352298588988</v>
      </c>
      <c r="H864" s="142">
        <v>1.5791055769830047</v>
      </c>
      <c r="I864" s="142">
        <v>0.96977230588501817</v>
      </c>
      <c r="J864" s="142">
        <v>-1.4698305108973129</v>
      </c>
      <c r="K864" s="142">
        <v>0.36279996227713518</v>
      </c>
      <c r="L864" s="142">
        <v>0.50888482972024029</v>
      </c>
      <c r="M864" s="141">
        <f t="array" ref="M864:Q864">MMULT(H864:L864,TRANSPOSE(chol))</f>
        <v>9.3043857752646737E-3</v>
      </c>
      <c r="N864" s="141">
        <v>9.2637673398714877E-3</v>
      </c>
      <c r="O864" s="141">
        <v>-6.9998207191441942E-3</v>
      </c>
      <c r="P864" s="141">
        <v>3.647024463371654E-3</v>
      </c>
      <c r="Q864" s="141">
        <v>8.311359636862645E-3</v>
      </c>
      <c r="R864" s="6">
        <f t="shared" si="54"/>
        <v>-50422.216040856918</v>
      </c>
      <c r="S864" s="6">
        <f t="shared" si="55"/>
        <v>-29357.854822077406</v>
      </c>
      <c r="T864" s="6">
        <f t="shared" si="56"/>
        <v>29357.854822077406</v>
      </c>
      <c r="V864" s="23">
        <f t="array" aca="1" ref="V864:Z864" ca="1">MMULT(H864:L864,TRANSPOSE(racar))</f>
        <v>9.8110511673528272E-3</v>
      </c>
      <c r="W864" s="23">
        <f ca="1"/>
        <v>7.860038792614446E-3</v>
      </c>
      <c r="X864" s="23">
        <f ca="1"/>
        <v>-7.9367468433466457E-3</v>
      </c>
      <c r="Y864" s="23">
        <f ca="1"/>
        <v>2.9823748589177311E-3</v>
      </c>
      <c r="Z864" s="23">
        <f ca="1"/>
        <v>5.7674043165114198E-3</v>
      </c>
      <c r="AA864" s="6">
        <f t="array" aca="1" ref="AA864" ca="1">SUMPRODUCT($V$9:$Z$9,V864:Z864)</f>
        <v>-32169.557145652427</v>
      </c>
      <c r="AB864" s="6">
        <f t="shared" ca="1" si="57"/>
        <v>-18306.597419153521</v>
      </c>
    </row>
    <row r="865" spans="1:28" ht="13.8">
      <c r="A865" s="4">
        <v>855</v>
      </c>
      <c r="B865" s="120">
        <v>9.0992226794695916E-2</v>
      </c>
      <c r="C865" s="120">
        <v>7.3920000000000013E-2</v>
      </c>
      <c r="D865" s="120">
        <v>0.21366097459391917</v>
      </c>
      <c r="E865" s="120">
        <v>0.73253193087903834</v>
      </c>
      <c r="F865" s="120">
        <v>0.77150659990896686</v>
      </c>
      <c r="H865" s="142">
        <v>-1.3346697644483907</v>
      </c>
      <c r="I865" s="142">
        <v>-1.4472032735075284</v>
      </c>
      <c r="J865" s="142">
        <v>-0.79378269401979096</v>
      </c>
      <c r="K865" s="142">
        <v>0.62048862865652499</v>
      </c>
      <c r="L865" s="142">
        <v>0.74381765093723418</v>
      </c>
      <c r="M865" s="141">
        <f t="array" ref="M865:Q865">MMULT(H865:L865,TRANSPOSE(chol))</f>
        <v>-7.8641241928456024E-3</v>
      </c>
      <c r="N865" s="141">
        <v>-1.1423733796895368E-2</v>
      </c>
      <c r="O865" s="141">
        <v>-7.3580750778790577E-3</v>
      </c>
      <c r="P865" s="141">
        <v>-6.4126867113015922E-4</v>
      </c>
      <c r="Q865" s="141">
        <v>-1.6209679149148245E-3</v>
      </c>
      <c r="R865" s="6">
        <f t="shared" si="54"/>
        <v>10315.626684580086</v>
      </c>
      <c r="S865" s="6">
        <f t="shared" si="55"/>
        <v>6045.8417612063795</v>
      </c>
      <c r="T865" s="6">
        <f t="shared" si="56"/>
        <v>-6045.8417612063795</v>
      </c>
      <c r="V865" s="23">
        <f t="array" aca="1" ref="V865:Z865" ca="1">MMULT(H865:L865,TRANSPOSE(racar))</f>
        <v>-8.3722425105218108E-3</v>
      </c>
      <c r="W865" s="23">
        <f ca="1"/>
        <v>-8.9047464787570217E-3</v>
      </c>
      <c r="X865" s="23">
        <f ca="1"/>
        <v>-5.5746335439022235E-3</v>
      </c>
      <c r="Y865" s="23">
        <f ca="1"/>
        <v>2.284873524050116E-3</v>
      </c>
      <c r="Z865" s="23">
        <f ca="1"/>
        <v>1.5807206426098766E-3</v>
      </c>
      <c r="AA865" s="6">
        <f t="array" aca="1" ref="AA865" ca="1">SUMPRODUCT($V$9:$Z$9,V865:Z865)</f>
        <v>-4875.9907499416549</v>
      </c>
      <c r="AB865" s="6">
        <f t="shared" ca="1" si="57"/>
        <v>1693.340415548797</v>
      </c>
    </row>
    <row r="866" spans="1:28" ht="13.8">
      <c r="A866" s="4">
        <v>856</v>
      </c>
      <c r="B866" s="120">
        <v>0.42432556012802924</v>
      </c>
      <c r="C866" s="120">
        <v>0.27392</v>
      </c>
      <c r="D866" s="120">
        <v>0.35651811745106204</v>
      </c>
      <c r="E866" s="120">
        <v>0.82344102178812928</v>
      </c>
      <c r="F866" s="120">
        <v>0.84842967683204384</v>
      </c>
      <c r="H866" s="142">
        <v>-0.19083978154629724</v>
      </c>
      <c r="I866" s="142">
        <v>-0.60099997943120098</v>
      </c>
      <c r="J866" s="142">
        <v>-0.36778140565424544</v>
      </c>
      <c r="K866" s="142">
        <v>0.92855846321029423</v>
      </c>
      <c r="L866" s="142">
        <v>1.0297217418390152</v>
      </c>
      <c r="M866" s="141">
        <f t="array" ref="M866:Q866">MMULT(H866:L866,TRANSPOSE(chol))</f>
        <v>-1.1244637310232847E-3</v>
      </c>
      <c r="N866" s="141">
        <v>-3.8902667558022583E-3</v>
      </c>
      <c r="O866" s="141">
        <v>-2.8137925886988924E-3</v>
      </c>
      <c r="P866" s="141">
        <v>3.3261609250648575E-3</v>
      </c>
      <c r="Q866" s="141">
        <v>5.5154470707894209E-3</v>
      </c>
      <c r="R866" s="6">
        <f t="shared" si="54"/>
        <v>-7497.0992803456902</v>
      </c>
      <c r="S866" s="6">
        <f t="shared" si="55"/>
        <v>-15338.886319795862</v>
      </c>
      <c r="T866" s="6">
        <f t="shared" si="56"/>
        <v>15338.886319795862</v>
      </c>
      <c r="V866" s="23">
        <f t="array" aca="1" ref="V866:Z866" ca="1">MMULT(H866:L866,TRANSPOSE(racar))</f>
        <v>-3.9302681914867347E-4</v>
      </c>
      <c r="W866" s="23">
        <f ca="1"/>
        <v>-1.9959655368266428E-3</v>
      </c>
      <c r="X866" s="23">
        <f ca="1"/>
        <v>-1.6439121856008237E-3</v>
      </c>
      <c r="Y866" s="23">
        <f ca="1"/>
        <v>5.2436917402475559E-3</v>
      </c>
      <c r="Z866" s="23">
        <f ca="1"/>
        <v>6.422821490492843E-3</v>
      </c>
      <c r="AA866" s="6">
        <f t="array" aca="1" ref="AA866" ca="1">SUMPRODUCT($V$9:$Z$9,V866:Z866)</f>
        <v>-7208.2487511328727</v>
      </c>
      <c r="AB866" s="6">
        <f t="shared" ca="1" si="57"/>
        <v>-11595.81643791707</v>
      </c>
    </row>
    <row r="867" spans="1:28" ht="13.8">
      <c r="A867" s="4">
        <v>857</v>
      </c>
      <c r="B867" s="120">
        <v>0.75765889346136261</v>
      </c>
      <c r="C867" s="120">
        <v>0.47391999999999995</v>
      </c>
      <c r="D867" s="120">
        <v>0.49937526030820489</v>
      </c>
      <c r="E867" s="120">
        <v>0.91435011269722022</v>
      </c>
      <c r="F867" s="120">
        <v>0.92535275375512072</v>
      </c>
      <c r="H867" s="142">
        <v>0.69879170520225398</v>
      </c>
      <c r="I867" s="142">
        <v>-6.5419498217098471E-2</v>
      </c>
      <c r="J867" s="142">
        <v>-1.5659908157912899E-3</v>
      </c>
      <c r="K867" s="142">
        <v>1.3680393010644509</v>
      </c>
      <c r="L867" s="142">
        <v>1.4420279373302032</v>
      </c>
      <c r="M867" s="141">
        <f t="array" ref="M867:Q867">MMULT(H867:L867,TRANSPOSE(chol))</f>
        <v>4.1174115882606213E-3</v>
      </c>
      <c r="N867" s="141">
        <v>1.267064072796989E-3</v>
      </c>
      <c r="O867" s="141">
        <v>9.04161581240606E-4</v>
      </c>
      <c r="P867" s="141">
        <v>7.2369241541442621E-3</v>
      </c>
      <c r="Q867" s="141">
        <v>1.2308969464537897E-2</v>
      </c>
      <c r="R867" s="6">
        <f t="shared" si="54"/>
        <v>-20464.08788351094</v>
      </c>
      <c r="S867" s="6">
        <f t="shared" si="55"/>
        <v>-35083.50278708859</v>
      </c>
      <c r="T867" s="6">
        <f t="shared" si="56"/>
        <v>35083.50278708859</v>
      </c>
      <c r="V867" s="23">
        <f t="array" aca="1" ref="V867:Z867" ca="1">MMULT(H867:L867,TRANSPOSE(racar))</f>
        <v>5.9876993113024482E-3</v>
      </c>
      <c r="W867" s="23">
        <f ca="1"/>
        <v>3.0288022432197028E-3</v>
      </c>
      <c r="X867" s="23">
        <f ca="1"/>
        <v>1.8035502633007394E-3</v>
      </c>
      <c r="Y867" s="23">
        <f ca="1"/>
        <v>8.6918595115548399E-3</v>
      </c>
      <c r="Z867" s="23">
        <f ca="1"/>
        <v>1.1507364870226083E-2</v>
      </c>
      <c r="AA867" s="6">
        <f t="array" aca="1" ref="AA867" ca="1">SUMPRODUCT($V$9:$Z$9,V867:Z867)</f>
        <v>-7576.9177409301556</v>
      </c>
      <c r="AB867" s="6">
        <f t="shared" ca="1" si="57"/>
        <v>-23990.028035402029</v>
      </c>
    </row>
    <row r="868" spans="1:28" ht="13.8">
      <c r="A868" s="4">
        <v>858</v>
      </c>
      <c r="B868" s="120">
        <v>0.20210333790580703</v>
      </c>
      <c r="C868" s="120">
        <v>0.67392000000000019</v>
      </c>
      <c r="D868" s="120">
        <v>0.64223240316534769</v>
      </c>
      <c r="E868" s="120">
        <v>1.3523666416228401E-2</v>
      </c>
      <c r="F868" s="120">
        <v>8.192990441511153E-3</v>
      </c>
      <c r="H868" s="142">
        <v>-0.83413187354099494</v>
      </c>
      <c r="I868" s="142">
        <v>0.45076351459485742</v>
      </c>
      <c r="J868" s="142">
        <v>0.36443233453515939</v>
      </c>
      <c r="K868" s="142">
        <v>-2.210834023236667</v>
      </c>
      <c r="L868" s="142">
        <v>-2.4002030223696575</v>
      </c>
      <c r="M868" s="141">
        <f t="array" ref="M868:Q868">MMULT(H868:L868,TRANSPOSE(chol))</f>
        <v>-4.9148612049726391E-3</v>
      </c>
      <c r="N868" s="141">
        <v>6.2182846298167302E-4</v>
      </c>
      <c r="O868" s="141">
        <v>1.3703325863154191E-3</v>
      </c>
      <c r="P868" s="141">
        <v>-1.0722419410978956E-2</v>
      </c>
      <c r="Q868" s="141">
        <v>-1.8568552355449092E-2</v>
      </c>
      <c r="R868" s="6">
        <f t="shared" si="54"/>
        <v>31400.824170663298</v>
      </c>
      <c r="S868" s="6">
        <f t="shared" si="55"/>
        <v>53815.444081728107</v>
      </c>
      <c r="T868" s="6">
        <f t="shared" si="56"/>
        <v>-53815.444081728107</v>
      </c>
      <c r="V868" s="23">
        <f t="array" aca="1" ref="V868:Z868" ca="1">MMULT(H868:L868,TRANSPOSE(racar))</f>
        <v>-7.5475852940730124E-3</v>
      </c>
      <c r="W868" s="23">
        <f ca="1"/>
        <v>-2.5098350665872463E-3</v>
      </c>
      <c r="X868" s="23">
        <f ca="1"/>
        <v>-3.5273988831795449E-4</v>
      </c>
      <c r="Y868" s="23">
        <f ca="1"/>
        <v>-1.3655864018976994E-2</v>
      </c>
      <c r="Z868" s="23">
        <f ca="1"/>
        <v>-1.8041988744358455E-2</v>
      </c>
      <c r="AA868" s="6">
        <f t="array" aca="1" ref="AA868" ca="1">SUMPRODUCT($V$9:$Z$9,V868:Z868)</f>
        <v>14756.612563854957</v>
      </c>
      <c r="AB868" s="6">
        <f t="shared" ca="1" si="57"/>
        <v>37484.125464572709</v>
      </c>
    </row>
    <row r="869" spans="1:28" ht="13.8">
      <c r="A869" s="4">
        <v>859</v>
      </c>
      <c r="B869" s="120">
        <v>0.53543667123914029</v>
      </c>
      <c r="C869" s="120">
        <v>0.87392000000000014</v>
      </c>
      <c r="D869" s="120">
        <v>0.78508954602249048</v>
      </c>
      <c r="E869" s="120">
        <v>0.10443275732531931</v>
      </c>
      <c r="F869" s="120">
        <v>8.5116067364588086E-2</v>
      </c>
      <c r="H869" s="142">
        <v>8.8943695035902728E-2</v>
      </c>
      <c r="I869" s="142">
        <v>1.1451186761907621</v>
      </c>
      <c r="J869" s="142">
        <v>0.78949815455197359</v>
      </c>
      <c r="K869" s="142">
        <v>-1.2566910930027013</v>
      </c>
      <c r="L869" s="142">
        <v>-1.371458298300567</v>
      </c>
      <c r="M869" s="141">
        <f t="array" ref="M869:Q869">MMULT(H869:L869,TRANSPOSE(chol))</f>
        <v>5.2407290744464221E-4</v>
      </c>
      <c r="N869" s="141">
        <v>6.7670308772117072E-3</v>
      </c>
      <c r="O869" s="141">
        <v>5.5630304033933604E-3</v>
      </c>
      <c r="P869" s="141">
        <v>-3.9453217754590753E-3</v>
      </c>
      <c r="Q869" s="141">
        <v>-7.08650413290615E-3</v>
      </c>
      <c r="R869" s="6">
        <f t="shared" si="54"/>
        <v>2601.5915455555732</v>
      </c>
      <c r="S869" s="6">
        <f t="shared" si="55"/>
        <v>21209.376482814485</v>
      </c>
      <c r="T869" s="6">
        <f t="shared" si="56"/>
        <v>-21209.376482814485</v>
      </c>
      <c r="V869" s="23">
        <f t="array" aca="1" ref="V869:Z869" ca="1">MMULT(H869:L869,TRANSPOSE(racar))</f>
        <v>1.1844912850143179E-4</v>
      </c>
      <c r="W869" s="23">
        <f ca="1"/>
        <v>4.5990163030473962E-3</v>
      </c>
      <c r="X869" s="23">
        <f ca="1"/>
        <v>4.1320122170911142E-3</v>
      </c>
      <c r="Y869" s="23">
        <f ca="1"/>
        <v>-6.7204082105889705E-3</v>
      </c>
      <c r="Z869" s="23">
        <f ca="1"/>
        <v>-8.225707789379956E-3</v>
      </c>
      <c r="AA869" s="6">
        <f t="array" aca="1" ref="AA869" ca="1">SUMPRODUCT($V$9:$Z$9,V869:Z869)</f>
        <v>1932.8000852025361</v>
      </c>
      <c r="AB869" s="6">
        <f t="shared" ca="1" si="57"/>
        <v>14828.757473716971</v>
      </c>
    </row>
    <row r="870" spans="1:28" ht="13.8">
      <c r="A870" s="4">
        <v>860</v>
      </c>
      <c r="B870" s="120">
        <v>0.86877000457247355</v>
      </c>
      <c r="C870" s="120">
        <v>0.11392000000000001</v>
      </c>
      <c r="D870" s="120">
        <v>0.92794668887963339</v>
      </c>
      <c r="E870" s="120">
        <v>0.19534184823441023</v>
      </c>
      <c r="F870" s="120">
        <v>0.162039144287665</v>
      </c>
      <c r="H870" s="142">
        <v>1.1205957125104837</v>
      </c>
      <c r="I870" s="142">
        <v>-1.2059416234250935</v>
      </c>
      <c r="J870" s="142">
        <v>1.4606678277429355</v>
      </c>
      <c r="K870" s="142">
        <v>-0.85837813610207037</v>
      </c>
      <c r="L870" s="142">
        <v>-0.98611172915067058</v>
      </c>
      <c r="M870" s="141">
        <f t="array" ref="M870:Q870">MMULT(H870:L870,TRANSPOSE(chol))</f>
        <v>6.6027597896434658E-3</v>
      </c>
      <c r="N870" s="141">
        <v>-4.2737072616476574E-3</v>
      </c>
      <c r="O870" s="141">
        <v>1.047842102110603E-2</v>
      </c>
      <c r="P870" s="141">
        <v>-4.4216784383734088E-3</v>
      </c>
      <c r="Q870" s="141">
        <v>-4.2721364654952146E-3</v>
      </c>
      <c r="R870" s="6">
        <f t="shared" si="54"/>
        <v>80471.159875634898</v>
      </c>
      <c r="S870" s="6">
        <f t="shared" si="55"/>
        <v>3442.474029742425</v>
      </c>
      <c r="T870" s="6">
        <f t="shared" si="56"/>
        <v>-3442.474029742425</v>
      </c>
      <c r="V870" s="23">
        <f t="array" aca="1" ref="V870:Z870" ca="1">MMULT(H870:L870,TRANSPOSE(racar))</f>
        <v>4.3922666862448046E-3</v>
      </c>
      <c r="W870" s="23">
        <f ca="1"/>
        <v>-7.3554072454522813E-3</v>
      </c>
      <c r="X870" s="23">
        <f ca="1"/>
        <v>8.8054359250005747E-3</v>
      </c>
      <c r="Y870" s="23">
        <f ca="1"/>
        <v>-5.7668237626683147E-3</v>
      </c>
      <c r="Z870" s="23">
        <f ca="1"/>
        <v>-6.0777366929170807E-3</v>
      </c>
      <c r="AA870" s="6">
        <f t="array" aca="1" ref="AA870" ca="1">SUMPRODUCT($V$9:$Z$9,V870:Z870)</f>
        <v>85810.707330459438</v>
      </c>
      <c r="AB870" s="6">
        <f t="shared" ca="1" si="57"/>
        <v>7292.1262218495867</v>
      </c>
    </row>
    <row r="871" spans="1:28" ht="13.8">
      <c r="A871" s="4">
        <v>861</v>
      </c>
      <c r="B871" s="120">
        <v>0.31321444901691814</v>
      </c>
      <c r="C871" s="120">
        <v>0.31392000000000003</v>
      </c>
      <c r="D871" s="120">
        <v>9.1211995002082463E-2</v>
      </c>
      <c r="E871" s="120">
        <v>0.28625093914350108</v>
      </c>
      <c r="F871" s="120">
        <v>0.23896222121074193</v>
      </c>
      <c r="H871" s="142">
        <v>-0.48675932536815225</v>
      </c>
      <c r="I871" s="142">
        <v>-0.4847693029608775</v>
      </c>
      <c r="J871" s="142">
        <v>-1.3333286063446219</v>
      </c>
      <c r="K871" s="142">
        <v>-0.56437069508545645</v>
      </c>
      <c r="L871" s="142">
        <v>-0.70964478122984176</v>
      </c>
      <c r="M871" s="141">
        <f t="array" ref="M871:Q871">MMULT(H871:L871,TRANSPOSE(chol))</f>
        <v>-2.8680770994336177E-3</v>
      </c>
      <c r="N871" s="141">
        <v>-3.9198406725888466E-3</v>
      </c>
      <c r="O871" s="141">
        <v>-9.3687826585714638E-3</v>
      </c>
      <c r="P871" s="141">
        <v>-4.7152098089770327E-3</v>
      </c>
      <c r="Q871" s="141">
        <v>-8.1899735666426422E-3</v>
      </c>
      <c r="R871" s="6">
        <f t="shared" si="54"/>
        <v>8111.7487400784303</v>
      </c>
      <c r="S871" s="6">
        <f t="shared" si="55"/>
        <v>23800.664166232884</v>
      </c>
      <c r="T871" s="6">
        <f t="shared" si="56"/>
        <v>-23800.664166232884</v>
      </c>
      <c r="V871" s="23">
        <f t="array" aca="1" ref="V871:Z871" ca="1">MMULT(H871:L871,TRANSPOSE(racar))</f>
        <v>-5.0078489427797029E-3</v>
      </c>
      <c r="W871" s="23">
        <f ca="1"/>
        <v>-4.9910837710461665E-3</v>
      </c>
      <c r="X871" s="23">
        <f ca="1"/>
        <v>-9.7309149800141291E-3</v>
      </c>
      <c r="Y871" s="23">
        <f ca="1"/>
        <v>-4.6642730638773895E-3</v>
      </c>
      <c r="Z871" s="23">
        <f ca="1"/>
        <v>-7.156960344755217E-3</v>
      </c>
      <c r="AA871" s="6">
        <f t="array" aca="1" ref="AA871" ca="1">SUMPRODUCT($V$9:$Z$9,V871:Z871)</f>
        <v>-2623.2727070359106</v>
      </c>
      <c r="AB871" s="6">
        <f t="shared" ca="1" si="57"/>
        <v>18311.839828710177</v>
      </c>
    </row>
    <row r="872" spans="1:28" ht="13.8">
      <c r="A872" s="4">
        <v>862</v>
      </c>
      <c r="B872" s="120">
        <v>0.64654778235025145</v>
      </c>
      <c r="C872" s="120">
        <v>0.51392000000000004</v>
      </c>
      <c r="D872" s="120">
        <v>0.23406913785922528</v>
      </c>
      <c r="E872" s="120">
        <v>0.37716003005259202</v>
      </c>
      <c r="F872" s="120">
        <v>0.31588529813381883</v>
      </c>
      <c r="H872" s="142">
        <v>0.37601676115081972</v>
      </c>
      <c r="I872" s="142">
        <v>3.4899348650274956E-2</v>
      </c>
      <c r="J872" s="142">
        <v>-0.72551152722596601</v>
      </c>
      <c r="K872" s="142">
        <v>-0.31294814342900795</v>
      </c>
      <c r="L872" s="142">
        <v>-0.47923621092826241</v>
      </c>
      <c r="M872" s="141">
        <f t="array" ref="M872:Q872">MMULT(H872:L872,TRANSPOSE(chol))</f>
        <v>2.2155611725449792E-3</v>
      </c>
      <c r="N872" s="141">
        <v>1.0832701962280975E-3</v>
      </c>
      <c r="O872" s="141">
        <v>-4.1414027557558249E-3</v>
      </c>
      <c r="P872" s="141">
        <v>-1.6428379541195794E-3</v>
      </c>
      <c r="Q872" s="141">
        <v>-2.6320035821934592E-3</v>
      </c>
      <c r="R872" s="6">
        <f t="shared" si="54"/>
        <v>1822.5800379109933</v>
      </c>
      <c r="S872" s="6">
        <f t="shared" si="55"/>
        <v>7065.6622032670366</v>
      </c>
      <c r="T872" s="6">
        <f t="shared" si="56"/>
        <v>-7065.6622032670366</v>
      </c>
      <c r="V872" s="23">
        <f t="array" aca="1" ref="V872:Z872" ca="1">MMULT(H872:L872,TRANSPOSE(racar))</f>
        <v>1.066868405765213E-3</v>
      </c>
      <c r="W872" s="23">
        <f ca="1"/>
        <v>-3.7356802661227538E-4</v>
      </c>
      <c r="X872" s="23">
        <f ca="1"/>
        <v>-4.9222837690006734E-3</v>
      </c>
      <c r="Y872" s="23">
        <f ca="1"/>
        <v>-2.3122137909426764E-3</v>
      </c>
      <c r="Z872" s="23">
        <f ca="1"/>
        <v>-3.3290835965990133E-3</v>
      </c>
      <c r="AA872" s="6">
        <f t="array" aca="1" ref="AA872" ca="1">SUMPRODUCT($V$9:$Z$9,V872:Z872)</f>
        <v>2875.2245221236553</v>
      </c>
      <c r="AB872" s="6">
        <f t="shared" ca="1" si="57"/>
        <v>7865.6438793175621</v>
      </c>
    </row>
    <row r="873" spans="1:28" ht="13.8">
      <c r="A873" s="4">
        <v>863</v>
      </c>
      <c r="B873" s="120">
        <v>0.97988111568358471</v>
      </c>
      <c r="C873" s="120">
        <v>0.71392000000000011</v>
      </c>
      <c r="D873" s="120">
        <v>0.37692628071636813</v>
      </c>
      <c r="E873" s="120">
        <v>0.46806912096168296</v>
      </c>
      <c r="F873" s="120">
        <v>0.39280837505689575</v>
      </c>
      <c r="H873" s="142">
        <v>2.0512997108205084</v>
      </c>
      <c r="I873" s="142">
        <v>0.56487321995233331</v>
      </c>
      <c r="J873" s="142">
        <v>-0.31356353113517665</v>
      </c>
      <c r="K873" s="142">
        <v>-8.0124494069558669E-2</v>
      </c>
      <c r="L873" s="142">
        <v>-0.27200685287829174</v>
      </c>
      <c r="M873" s="141">
        <f t="array" ref="M873:Q873">MMULT(H873:L873,TRANSPOSE(chol))</f>
        <v>1.2086642038607844E-2</v>
      </c>
      <c r="N873" s="141">
        <v>8.0542778683719458E-3</v>
      </c>
      <c r="O873" s="141">
        <v>9.2027646542848377E-4</v>
      </c>
      <c r="P873" s="141">
        <v>1.8581456148474328E-3</v>
      </c>
      <c r="Q873" s="141">
        <v>4.9997260128997077E-3</v>
      </c>
      <c r="R873" s="6">
        <f t="shared" si="54"/>
        <v>-2415.2196851029621</v>
      </c>
      <c r="S873" s="6">
        <f t="shared" si="55"/>
        <v>-19195.637565052508</v>
      </c>
      <c r="T873" s="6">
        <f t="shared" si="56"/>
        <v>19195.637565052508</v>
      </c>
      <c r="V873" s="23">
        <f t="array" aca="1" ref="V873:Z873" ca="1">MMULT(H873:L873,TRANSPOSE(racar))</f>
        <v>1.157615014129019E-2</v>
      </c>
      <c r="W873" s="23">
        <f ca="1"/>
        <v>5.063544067563262E-3</v>
      </c>
      <c r="X873" s="23">
        <f ca="1"/>
        <v>-9.5660357079878594E-4</v>
      </c>
      <c r="Y873" s="23">
        <f ca="1"/>
        <v>1.6926133123888547E-6</v>
      </c>
      <c r="Z873" s="23">
        <f ca="1"/>
        <v>1.275660323085556E-3</v>
      </c>
      <c r="AA873" s="6">
        <f t="array" aca="1" ref="AA873" ca="1">SUMPRODUCT($V$9:$Z$9,V873:Z873)</f>
        <v>18059.267514282164</v>
      </c>
      <c r="AB873" s="6">
        <f t="shared" ca="1" si="57"/>
        <v>-7058.0179648039621</v>
      </c>
    </row>
    <row r="874" spans="1:28" ht="13.8">
      <c r="A874" s="4">
        <v>864</v>
      </c>
      <c r="B874" s="120">
        <v>2.9263831732967531E-2</v>
      </c>
      <c r="C874" s="120">
        <v>0.91392000000000007</v>
      </c>
      <c r="D874" s="120">
        <v>0.51978342357351104</v>
      </c>
      <c r="E874" s="120">
        <v>0.55897821187077379</v>
      </c>
      <c r="F874" s="120">
        <v>0.46973145197997268</v>
      </c>
      <c r="H874" s="142">
        <v>-1.8917247534734412</v>
      </c>
      <c r="I874" s="142">
        <v>1.365296113595347</v>
      </c>
      <c r="J874" s="142">
        <v>4.9610031052171565E-2</v>
      </c>
      <c r="K874" s="142">
        <v>0.14837912155719096</v>
      </c>
      <c r="L874" s="142">
        <v>-7.5944938949050411E-2</v>
      </c>
      <c r="M874" s="141">
        <f t="array" ref="M874:Q874">MMULT(H874:L874,TRANSPOSE(chol))</f>
        <v>-1.1146396506662326E-2</v>
      </c>
      <c r="N874" s="141">
        <v>3.3746596558050608E-3</v>
      </c>
      <c r="O874" s="141">
        <v>-1.7654704098228424E-3</v>
      </c>
      <c r="P874" s="141">
        <v>1.43696583737216E-3</v>
      </c>
      <c r="Q874" s="141">
        <v>-3.5428403907339246E-3</v>
      </c>
      <c r="R874" s="6">
        <f t="shared" si="54"/>
        <v>-46263.224219121075</v>
      </c>
      <c r="S874" s="6">
        <f t="shared" si="55"/>
        <v>26194.737779051844</v>
      </c>
      <c r="T874" s="6">
        <f t="shared" si="56"/>
        <v>-26194.737779051844</v>
      </c>
      <c r="V874" s="23">
        <f t="array" aca="1" ref="V874:Z874" ca="1">MMULT(H874:L874,TRANSPOSE(racar))</f>
        <v>-9.2412671048943719E-3</v>
      </c>
      <c r="W874" s="23">
        <f ca="1"/>
        <v>6.1803188253086814E-3</v>
      </c>
      <c r="X874" s="23">
        <f ca="1"/>
        <v>-3.3821034152089964E-4</v>
      </c>
      <c r="Y874" s="23">
        <f ca="1"/>
        <v>1.4765088579425344E-3</v>
      </c>
      <c r="Z874" s="23">
        <f ca="1"/>
        <v>-1.2794801742065872E-3</v>
      </c>
      <c r="AA874" s="6">
        <f t="array" aca="1" ref="AA874" ca="1">SUMPRODUCT($V$9:$Z$9,V874:Z874)</f>
        <v>-60697.110322435481</v>
      </c>
      <c r="AB874" s="6">
        <f t="shared" ca="1" si="57"/>
        <v>13839.03735885212</v>
      </c>
    </row>
    <row r="875" spans="1:28" ht="13.8">
      <c r="A875" s="4">
        <v>865</v>
      </c>
      <c r="B875" s="120">
        <v>0.36259716506630085</v>
      </c>
      <c r="C875" s="120">
        <v>0.15391999999999997</v>
      </c>
      <c r="D875" s="120">
        <v>0.66264056643065383</v>
      </c>
      <c r="E875" s="120">
        <v>0.64988730277986473</v>
      </c>
      <c r="F875" s="120">
        <v>0.54665452890304977</v>
      </c>
      <c r="H875" s="142">
        <v>-0.35152525368126714</v>
      </c>
      <c r="I875" s="142">
        <v>-1.0197648442601168</v>
      </c>
      <c r="J875" s="142">
        <v>0.41968050692902231</v>
      </c>
      <c r="K875" s="142">
        <v>0.38501622526518381</v>
      </c>
      <c r="L875" s="142">
        <v>0.11721340789864761</v>
      </c>
      <c r="M875" s="141">
        <f t="array" ref="M875:Q875">MMULT(H875:L875,TRANSPOSE(chol))</f>
        <v>-2.071252624062824E-3</v>
      </c>
      <c r="N875" s="141">
        <v>-6.6660334314892818E-3</v>
      </c>
      <c r="O875" s="141">
        <v>1.8872340261741304E-3</v>
      </c>
      <c r="P875" s="141">
        <v>3.1474481552752121E-4</v>
      </c>
      <c r="Q875" s="141">
        <v>-8.8487616323294435E-4</v>
      </c>
      <c r="R875" s="6">
        <f t="shared" si="54"/>
        <v>35167.376212045012</v>
      </c>
      <c r="S875" s="6">
        <f t="shared" si="55"/>
        <v>6340.5808176693718</v>
      </c>
      <c r="T875" s="6">
        <f t="shared" si="56"/>
        <v>-6340.5808176693718</v>
      </c>
      <c r="V875" s="23">
        <f t="array" aca="1" ref="V875:Z875" ca="1">MMULT(H875:L875,TRANSPOSE(racar))</f>
        <v>-2.5919293327932662E-3</v>
      </c>
      <c r="W875" s="23">
        <f ca="1"/>
        <v>-5.8662746211998384E-3</v>
      </c>
      <c r="X875" s="23">
        <f ca="1"/>
        <v>2.4660360197001643E-3</v>
      </c>
      <c r="Y875" s="23">
        <f ca="1"/>
        <v>1.3396096199078343E-3</v>
      </c>
      <c r="Z875" s="23">
        <f ca="1"/>
        <v>-9.8875427423225398E-5</v>
      </c>
      <c r="AA875" s="6">
        <f t="array" aca="1" ref="AA875" ca="1">SUMPRODUCT($V$9:$Z$9,V875:Z875)</f>
        <v>30441.286966470067</v>
      </c>
      <c r="AB875" s="6">
        <f t="shared" ca="1" si="57"/>
        <v>6673.7381015872506</v>
      </c>
    </row>
    <row r="876" spans="1:28" ht="13.8">
      <c r="A876" s="4">
        <v>866</v>
      </c>
      <c r="B876" s="120">
        <v>0.69593049839963417</v>
      </c>
      <c r="C876" s="120">
        <v>0.35391999999999996</v>
      </c>
      <c r="D876" s="120">
        <v>0.80549770928779663</v>
      </c>
      <c r="E876" s="120">
        <v>0.74079639368895567</v>
      </c>
      <c r="F876" s="120">
        <v>0.62357760582612665</v>
      </c>
      <c r="H876" s="142">
        <v>0.51273171259915795</v>
      </c>
      <c r="I876" s="142">
        <v>-0.37475860862949628</v>
      </c>
      <c r="J876" s="142">
        <v>0.86142396553951717</v>
      </c>
      <c r="K876" s="142">
        <v>0.64580258666134849</v>
      </c>
      <c r="L876" s="142">
        <v>0.31489050858119039</v>
      </c>
      <c r="M876" s="141">
        <f t="array" ref="M876:Q876">MMULT(H876:L876,TRANSPOSE(chol))</f>
        <v>3.0211112687913997E-3</v>
      </c>
      <c r="N876" s="141">
        <v>-9.416378657966754E-4</v>
      </c>
      <c r="O876" s="141">
        <v>6.0919672206930604E-3</v>
      </c>
      <c r="P876" s="141">
        <v>3.5311313285647616E-3</v>
      </c>
      <c r="Q876" s="141">
        <v>4.5706011045353991E-3</v>
      </c>
      <c r="R876" s="6">
        <f t="shared" si="54"/>
        <v>24039.2315003326</v>
      </c>
      <c r="S876" s="6">
        <f t="shared" si="55"/>
        <v>-9168.1404247559403</v>
      </c>
      <c r="T876" s="6">
        <f t="shared" si="56"/>
        <v>9168.1404247559403</v>
      </c>
      <c r="V876" s="23">
        <f t="array" aca="1" ref="V876:Z876" ca="1">MMULT(H876:L876,TRANSPOSE(racar))</f>
        <v>3.4900541985493118E-3</v>
      </c>
      <c r="W876" s="23">
        <f ca="1"/>
        <v>-5.7601356900402207E-4</v>
      </c>
      <c r="X876" s="23">
        <f ca="1"/>
        <v>6.2139324599278503E-3</v>
      </c>
      <c r="Y876" s="23">
        <f ca="1"/>
        <v>3.7451299088648469E-3</v>
      </c>
      <c r="Z876" s="23">
        <f ca="1"/>
        <v>3.5610703798941495E-3</v>
      </c>
      <c r="AA876" s="6">
        <f t="array" aca="1" ref="AA876" ca="1">SUMPRODUCT($V$9:$Z$9,V876:Z876)</f>
        <v>31197.521272332579</v>
      </c>
      <c r="AB876" s="6">
        <f t="shared" ca="1" si="57"/>
        <v>-2597.8258151727532</v>
      </c>
    </row>
    <row r="877" spans="1:28" ht="13.8">
      <c r="A877" s="4">
        <v>867</v>
      </c>
      <c r="B877" s="120">
        <v>0.14037494284407864</v>
      </c>
      <c r="C877" s="120">
        <v>0.55392000000000008</v>
      </c>
      <c r="D877" s="120">
        <v>0.94835485214493953</v>
      </c>
      <c r="E877" s="120">
        <v>0.83170548459804661</v>
      </c>
      <c r="F877" s="120">
        <v>0.70050068274920352</v>
      </c>
      <c r="H877" s="142">
        <v>-1.0786363153867342</v>
      </c>
      <c r="I877" s="142">
        <v>0.13557154693119855</v>
      </c>
      <c r="J877" s="142">
        <v>1.6291073492440604</v>
      </c>
      <c r="K877" s="142">
        <v>0.96092668801669656</v>
      </c>
      <c r="L877" s="142">
        <v>0.52584107267751601</v>
      </c>
      <c r="M877" s="141">
        <f t="array" ref="M877:Q877">MMULT(H877:L877,TRANSPOSE(chol))</f>
        <v>-6.3555271641449248E-3</v>
      </c>
      <c r="N877" s="141">
        <v>-1.7577002798223897E-3</v>
      </c>
      <c r="O877" s="141">
        <v>9.0560052247582266E-3</v>
      </c>
      <c r="P877" s="141">
        <v>5.1258143169224286E-3</v>
      </c>
      <c r="Q877" s="141">
        <v>3.0652361803185082E-3</v>
      </c>
      <c r="R877" s="6">
        <f t="shared" si="54"/>
        <v>7899.7452902236873</v>
      </c>
      <c r="S877" s="6">
        <f t="shared" si="55"/>
        <v>6462.4645719610162</v>
      </c>
      <c r="T877" s="6">
        <f t="shared" si="56"/>
        <v>-6462.4645719610162</v>
      </c>
      <c r="V877" s="23">
        <f t="array" aca="1" ref="V877:Z877" ca="1">MMULT(H877:L877,TRANSPOSE(racar))</f>
        <v>-4.1603310417370641E-3</v>
      </c>
      <c r="W877" s="23">
        <f ca="1"/>
        <v>1.4858131527936106E-3</v>
      </c>
      <c r="X877" s="23">
        <f ca="1"/>
        <v>1.071568915841427E-2</v>
      </c>
      <c r="Y877" s="23">
        <f ca="1"/>
        <v>6.0082471192233191E-3</v>
      </c>
      <c r="Z877" s="23">
        <f ca="1"/>
        <v>4.2268250348836932E-3</v>
      </c>
      <c r="AA877" s="6">
        <f t="array" aca="1" ref="AA877" ca="1">SUMPRODUCT($V$9:$Z$9,V877:Z877)</f>
        <v>3088.6245566240432</v>
      </c>
      <c r="AB877" s="6">
        <f t="shared" ca="1" si="57"/>
        <v>4063.9298261749027</v>
      </c>
    </row>
    <row r="878" spans="1:28" ht="13.8">
      <c r="A878" s="4">
        <v>868</v>
      </c>
      <c r="B878" s="120">
        <v>0.47370827617741196</v>
      </c>
      <c r="C878" s="120">
        <v>0.75392000000000015</v>
      </c>
      <c r="D878" s="120">
        <v>0.11162015826738858</v>
      </c>
      <c r="E878" s="120">
        <v>0.92261457550713755</v>
      </c>
      <c r="F878" s="120">
        <v>0.7774237596722805</v>
      </c>
      <c r="H878" s="142">
        <v>-6.5951357279740205E-2</v>
      </c>
      <c r="I878" s="142">
        <v>0.68687738370830287</v>
      </c>
      <c r="J878" s="142">
        <v>-1.2179569924727058</v>
      </c>
      <c r="K878" s="142">
        <v>1.4228803309678153</v>
      </c>
      <c r="L878" s="142">
        <v>0.76352144043151782</v>
      </c>
      <c r="M878" s="141">
        <f t="array" ref="M878:Q878">MMULT(H878:L878,TRANSPOSE(chol))</f>
        <v>-3.8859774766004609E-4</v>
      </c>
      <c r="N878" s="141">
        <v>3.7787874133415433E-3</v>
      </c>
      <c r="O878" s="141">
        <v>-7.6792398420885847E-3</v>
      </c>
      <c r="P878" s="141">
        <v>7.3743983556393347E-3</v>
      </c>
      <c r="Q878" s="141">
        <v>6.6336236199209461E-3</v>
      </c>
      <c r="R878" s="6">
        <f t="shared" si="54"/>
        <v>-42342.160077650893</v>
      </c>
      <c r="S878" s="6">
        <f t="shared" si="55"/>
        <v>-3019.6408456574936</v>
      </c>
      <c r="T878" s="6">
        <f t="shared" si="56"/>
        <v>3019.6408456574936</v>
      </c>
      <c r="V878" s="23">
        <f t="array" aca="1" ref="V878:Z878" ca="1">MMULT(H878:L878,TRANSPOSE(racar))</f>
        <v>9.3306942316628773E-4</v>
      </c>
      <c r="W878" s="23">
        <f ca="1"/>
        <v>5.6741055350879293E-3</v>
      </c>
      <c r="X878" s="23">
        <f ca="1"/>
        <v>-6.7323215924990337E-3</v>
      </c>
      <c r="Y878" s="23">
        <f ca="1"/>
        <v>8.2320572556272634E-3</v>
      </c>
      <c r="Z878" s="23">
        <f ca="1"/>
        <v>6.3031534061423235E-3</v>
      </c>
      <c r="AA878" s="6">
        <f t="array" aca="1" ref="AA878" ca="1">SUMPRODUCT($V$9:$Z$9,V878:Z878)</f>
        <v>-37875.68623975318</v>
      </c>
      <c r="AB878" s="6">
        <f t="shared" ca="1" si="57"/>
        <v>2732.9024987093144</v>
      </c>
    </row>
    <row r="879" spans="1:28" ht="13.8">
      <c r="A879" s="4">
        <v>869</v>
      </c>
      <c r="B879" s="120">
        <v>0.80704160951074522</v>
      </c>
      <c r="C879" s="120">
        <v>0.9539200000000001</v>
      </c>
      <c r="D879" s="120">
        <v>0.25447730112453143</v>
      </c>
      <c r="E879" s="120">
        <v>2.1788129226145755E-2</v>
      </c>
      <c r="F879" s="120">
        <v>0.85434683659535748</v>
      </c>
      <c r="H879" s="142">
        <v>0.86704604589913581</v>
      </c>
      <c r="I879" s="142">
        <v>1.6841121328490345</v>
      </c>
      <c r="J879" s="142">
        <v>-0.66046635543420851</v>
      </c>
      <c r="K879" s="142">
        <v>-2.0181440759342943</v>
      </c>
      <c r="L879" s="142">
        <v>1.0552602251661873</v>
      </c>
      <c r="M879" s="141">
        <f t="array" ref="M879:Q879">MMULT(H879:L879,TRANSPOSE(chol))</f>
        <v>5.1087976722725657E-3</v>
      </c>
      <c r="N879" s="141">
        <v>1.1681884563343946E-2</v>
      </c>
      <c r="O879" s="141">
        <v>-2.5236650033971155E-3</v>
      </c>
      <c r="P879" s="141">
        <v>-7.1581935817541104E-3</v>
      </c>
      <c r="Q879" s="141">
        <v>6.4730011215893878E-3</v>
      </c>
      <c r="R879" s="6">
        <f t="shared" si="54"/>
        <v>-110447.6009216372</v>
      </c>
      <c r="S879" s="6">
        <f t="shared" si="55"/>
        <v>-68587.96641015893</v>
      </c>
      <c r="T879" s="6">
        <f t="shared" si="56"/>
        <v>68587.96641015893</v>
      </c>
      <c r="V879" s="23">
        <f t="array" aca="1" ref="V879:Z879" ca="1">MMULT(H879:L879,TRANSPOSE(racar))</f>
        <v>7.2920200893697501E-3</v>
      </c>
      <c r="W879" s="23">
        <f ca="1"/>
        <v>1.0196255673045799E-2</v>
      </c>
      <c r="X879" s="23">
        <f ca="1"/>
        <v>-3.3871275178593199E-3</v>
      </c>
      <c r="Y879" s="23">
        <f ca="1"/>
        <v>-7.7473736254972548E-3</v>
      </c>
      <c r="Z879" s="23">
        <f ca="1"/>
        <v>6.8431040212617927E-3</v>
      </c>
      <c r="AA879" s="6">
        <f t="array" aca="1" ref="AA879" ca="1">SUMPRODUCT($V$9:$Z$9,V879:Z879)</f>
        <v>-99710.621351956623</v>
      </c>
      <c r="AB879" s="6">
        <f t="shared" ca="1" si="57"/>
        <v>-73332.269127590611</v>
      </c>
    </row>
    <row r="880" spans="1:28" ht="13.8">
      <c r="A880" s="4">
        <v>870</v>
      </c>
      <c r="B880" s="120">
        <v>0.25148605395518975</v>
      </c>
      <c r="C880" s="120">
        <v>0.19391999999999998</v>
      </c>
      <c r="D880" s="120">
        <v>0.39733444398167428</v>
      </c>
      <c r="E880" s="120">
        <v>0.11269722013523667</v>
      </c>
      <c r="F880" s="120">
        <v>0.93126991351843436</v>
      </c>
      <c r="H880" s="142">
        <v>-0.6698206816221649</v>
      </c>
      <c r="I880" s="142">
        <v>-0.8635411586682572</v>
      </c>
      <c r="J880" s="142">
        <v>-0.26025265807650488</v>
      </c>
      <c r="K880" s="142">
        <v>-1.2123081631082846</v>
      </c>
      <c r="L880" s="142">
        <v>1.4853158582330319</v>
      </c>
      <c r="M880" s="141">
        <f t="array" ref="M880:Q880">MMULT(H880:L880,TRANSPOSE(chol))</f>
        <v>-3.9467088919859063E-3</v>
      </c>
      <c r="N880" s="141">
        <v>-6.5191374974565754E-3</v>
      </c>
      <c r="O880" s="141">
        <v>-2.8514582306106654E-3</v>
      </c>
      <c r="P880" s="141">
        <v>-8.0329084213338064E-3</v>
      </c>
      <c r="Q880" s="141">
        <v>2.2312334360774615E-3</v>
      </c>
      <c r="R880" s="6">
        <f t="shared" si="54"/>
        <v>-40950.962514950326</v>
      </c>
      <c r="S880" s="6">
        <f t="shared" si="55"/>
        <v>-49093.326503422279</v>
      </c>
      <c r="T880" s="6">
        <f t="shared" si="56"/>
        <v>49093.326503422279</v>
      </c>
      <c r="V880" s="23">
        <f t="array" aca="1" ref="V880:Z880" ca="1">MMULT(H880:L880,TRANSPOSE(racar))</f>
        <v>-3.0902416579196581E-3</v>
      </c>
      <c r="W880" s="23">
        <f ca="1"/>
        <v>-5.3119136250137523E-3</v>
      </c>
      <c r="X880" s="23">
        <f ca="1"/>
        <v>-1.7647771604938584E-3</v>
      </c>
      <c r="Y880" s="23">
        <f ca="1"/>
        <v>-5.392070515974008E-3</v>
      </c>
      <c r="Z880" s="23">
        <f ca="1"/>
        <v>5.9950527672084043E-3</v>
      </c>
      <c r="AA880" s="6">
        <f t="array" aca="1" ref="AA880" ca="1">SUMPRODUCT($V$9:$Z$9,V880:Z880)</f>
        <v>-49316.829020781784</v>
      </c>
      <c r="AB880" s="6">
        <f t="shared" ca="1" si="57"/>
        <v>-57864.120928435797</v>
      </c>
    </row>
    <row r="881" spans="1:28" ht="13.8">
      <c r="A881" s="4">
        <v>871</v>
      </c>
      <c r="B881" s="120">
        <v>0.58481938728852312</v>
      </c>
      <c r="C881" s="120">
        <v>0.39391999999999999</v>
      </c>
      <c r="D881" s="120">
        <v>0.54019158683881707</v>
      </c>
      <c r="E881" s="120">
        <v>0.20360631104432758</v>
      </c>
      <c r="F881" s="120">
        <v>1.4110150204824763E-2</v>
      </c>
      <c r="H881" s="142">
        <v>0.21423830624581994</v>
      </c>
      <c r="I881" s="142">
        <v>-0.26911654355225212</v>
      </c>
      <c r="J881" s="142">
        <v>0.10091639739365638</v>
      </c>
      <c r="K881" s="142">
        <v>-0.82880877489341176</v>
      </c>
      <c r="L881" s="142">
        <v>-2.1942102169307356</v>
      </c>
      <c r="M881" s="141">
        <f t="array" ref="M881:Q881">MMULT(H881:L881,TRANSPOSE(chol))</f>
        <v>1.262332220343908E-3</v>
      </c>
      <c r="N881" s="141">
        <v>-1.0378994798479345E-3</v>
      </c>
      <c r="O881" s="141">
        <v>8.4601093829021247E-4</v>
      </c>
      <c r="P881" s="141">
        <v>-4.3167308928980554E-3</v>
      </c>
      <c r="Q881" s="141">
        <v>-1.3108085070589106E-2</v>
      </c>
      <c r="R881" s="6">
        <f t="shared" si="54"/>
        <v>65941.413785576631</v>
      </c>
      <c r="S881" s="6">
        <f t="shared" si="55"/>
        <v>52863.861546609623</v>
      </c>
      <c r="T881" s="6">
        <f t="shared" si="56"/>
        <v>-52863.861546609623</v>
      </c>
      <c r="V881" s="23">
        <f t="array" aca="1" ref="V881:Z881" ca="1">MMULT(H881:L881,TRANSPOSE(racar))</f>
        <v>-2.0401191383814929E-3</v>
      </c>
      <c r="W881" s="23">
        <f ca="1"/>
        <v>-4.3928003546333692E-3</v>
      </c>
      <c r="X881" s="23">
        <f ca="1"/>
        <v>-1.0452233497277852E-3</v>
      </c>
      <c r="Y881" s="23">
        <f ca="1"/>
        <v>-6.8893418323504527E-3</v>
      </c>
      <c r="Z881" s="23">
        <f ca="1"/>
        <v>-1.4730829949298222E-2</v>
      </c>
      <c r="AA881" s="6">
        <f t="array" aca="1" ref="AA881" ca="1">SUMPRODUCT($V$9:$Z$9,V881:Z881)</f>
        <v>60510.623747765356</v>
      </c>
      <c r="AB881" s="6">
        <f t="shared" ca="1" si="57"/>
        <v>50087.457073872763</v>
      </c>
    </row>
    <row r="882" spans="1:28" ht="13.8">
      <c r="A882" s="4">
        <v>872</v>
      </c>
      <c r="B882" s="120">
        <v>0.91815272062185638</v>
      </c>
      <c r="C882" s="120">
        <v>0.59392000000000011</v>
      </c>
      <c r="D882" s="120">
        <v>0.68304872969595998</v>
      </c>
      <c r="E882" s="120">
        <v>0.29451540195341847</v>
      </c>
      <c r="F882" s="120">
        <v>9.1033227127901697E-2</v>
      </c>
      <c r="H882" s="142">
        <v>1.3927527908667559</v>
      </c>
      <c r="I882" s="142">
        <v>0.23764041712994019</v>
      </c>
      <c r="J882" s="142">
        <v>0.47624121408059983</v>
      </c>
      <c r="K882" s="142">
        <v>-0.54024105375098241</v>
      </c>
      <c r="L882" s="142">
        <v>-1.3344193735405259</v>
      </c>
      <c r="M882" s="141">
        <f t="array" ref="M882:Q882">MMULT(H882:L882,TRANSPOSE(chol))</f>
        <v>8.2063602615851505E-3</v>
      </c>
      <c r="N882" s="141">
        <v>4.633052660129958E-3</v>
      </c>
      <c r="O882" s="141">
        <v>4.9997833898013776E-3</v>
      </c>
      <c r="P882" s="141">
        <v>-9.7535255848609816E-4</v>
      </c>
      <c r="Q882" s="141">
        <v>-3.3710885739574783E-3</v>
      </c>
      <c r="R882" s="6">
        <f t="shared" si="54"/>
        <v>40310.816659785472</v>
      </c>
      <c r="S882" s="6">
        <f t="shared" si="55"/>
        <v>14211.813632715681</v>
      </c>
      <c r="T882" s="6">
        <f t="shared" si="56"/>
        <v>-14211.813632715681</v>
      </c>
      <c r="V882" s="23">
        <f t="array" aca="1" ref="V882:Z882" ca="1">MMULT(H882:L882,TRANSPOSE(racar))</f>
        <v>6.4962974296667543E-3</v>
      </c>
      <c r="W882" s="23">
        <f ca="1"/>
        <v>1.1228794914084402E-3</v>
      </c>
      <c r="X882" s="23">
        <f ca="1"/>
        <v>2.8514810711777207E-3</v>
      </c>
      <c r="Y882" s="23">
        <f ca="1"/>
        <v>-3.6631061429009647E-3</v>
      </c>
      <c r="Z882" s="23">
        <f ca="1"/>
        <v>-6.6459435197865849E-3</v>
      </c>
      <c r="AA882" s="6">
        <f t="array" aca="1" ref="AA882" ca="1">SUMPRODUCT($V$9:$Z$9,V882:Z882)</f>
        <v>50979.495178880708</v>
      </c>
      <c r="AB882" s="6">
        <f t="shared" ca="1" si="57"/>
        <v>20059.735061107134</v>
      </c>
    </row>
    <row r="883" spans="1:28" ht="13.8">
      <c r="A883" s="4">
        <v>873</v>
      </c>
      <c r="B883" s="120">
        <v>6.6300868770004559E-2</v>
      </c>
      <c r="C883" s="120">
        <v>0.79392000000000018</v>
      </c>
      <c r="D883" s="120">
        <v>0.82590587255310277</v>
      </c>
      <c r="E883" s="120">
        <v>0.3854244928625094</v>
      </c>
      <c r="F883" s="120">
        <v>0.16795630405097861</v>
      </c>
      <c r="H883" s="142">
        <v>-1.5039208897480183</v>
      </c>
      <c r="I883" s="142">
        <v>0.82009842505041985</v>
      </c>
      <c r="J883" s="142">
        <v>0.93810927680093104</v>
      </c>
      <c r="K883" s="142">
        <v>-0.29126456555818403</v>
      </c>
      <c r="L883" s="142">
        <v>-0.9622727607598216</v>
      </c>
      <c r="M883" s="141">
        <f t="array" ref="M883:Q883">MMULT(H883:L883,TRANSPOSE(chol))</f>
        <v>-8.8613835184026182E-3</v>
      </c>
      <c r="N883" s="141">
        <v>1.1634192529430508E-3</v>
      </c>
      <c r="O883" s="141">
        <v>4.2768897116931374E-3</v>
      </c>
      <c r="P883" s="141">
        <v>-7.7500355042934654E-4</v>
      </c>
      <c r="Q883" s="141">
        <v>-8.1063124578763801E-3</v>
      </c>
      <c r="R883" s="6">
        <f t="shared" si="54"/>
        <v>5050.299753183288</v>
      </c>
      <c r="S883" s="6">
        <f t="shared" si="55"/>
        <v>41355.960017829624</v>
      </c>
      <c r="T883" s="6">
        <f t="shared" si="56"/>
        <v>-41355.960017829624</v>
      </c>
      <c r="V883" s="23">
        <f t="array" aca="1" ref="V883:Z883" ca="1">MMULT(H883:L883,TRANSPOSE(racar))</f>
        <v>-8.3824302264907096E-3</v>
      </c>
      <c r="W883" s="23">
        <f ca="1"/>
        <v>2.2768601865401968E-3</v>
      </c>
      <c r="X883" s="23">
        <f ca="1"/>
        <v>4.7501114580887514E-3</v>
      </c>
      <c r="Y883" s="23">
        <f ca="1"/>
        <v>-1.8378831374609686E-3</v>
      </c>
      <c r="Z883" s="23">
        <f ca="1"/>
        <v>-6.8693388856414213E-3</v>
      </c>
      <c r="AA883" s="6">
        <f t="array" aca="1" ref="AA883" ca="1">SUMPRODUCT($V$9:$Z$9,V883:Z883)</f>
        <v>-8980.3053312346092</v>
      </c>
      <c r="AB883" s="6">
        <f t="shared" ca="1" si="57"/>
        <v>29643.902195712122</v>
      </c>
    </row>
    <row r="884" spans="1:28" ht="13.8">
      <c r="A884" s="4">
        <v>874</v>
      </c>
      <c r="B884" s="120">
        <v>0.39963420210333789</v>
      </c>
      <c r="C884" s="120">
        <v>0.99392000000000014</v>
      </c>
      <c r="D884" s="120">
        <v>0.96876301541024568</v>
      </c>
      <c r="E884" s="120">
        <v>0.47633358377160034</v>
      </c>
      <c r="F884" s="120">
        <v>0.24487938097405554</v>
      </c>
      <c r="H884" s="142">
        <v>-0.25429403959628766</v>
      </c>
      <c r="I884" s="142">
        <v>2.5074668125922148</v>
      </c>
      <c r="J884" s="142">
        <v>1.8629168256231345</v>
      </c>
      <c r="K884" s="142">
        <v>-5.9357745936671542E-2</v>
      </c>
      <c r="L884" s="142">
        <v>-0.69069256621016006</v>
      </c>
      <c r="M884" s="141">
        <f t="array" ref="M884:Q884">MMULT(H884:L884,TRANSPOSE(chol))</f>
        <v>-1.4983481023952813E-3</v>
      </c>
      <c r="N884" s="141">
        <v>1.3762776079739258E-2</v>
      </c>
      <c r="O884" s="141">
        <v>1.2441052089439105E-2</v>
      </c>
      <c r="P884" s="141">
        <v>4.4907541337068022E-3</v>
      </c>
      <c r="Q884" s="141">
        <v>8.3124404471916075E-4</v>
      </c>
      <c r="R884" s="6">
        <f t="shared" si="54"/>
        <v>-30975.214566230286</v>
      </c>
      <c r="S884" s="6">
        <f t="shared" si="55"/>
        <v>15932.179420579683</v>
      </c>
      <c r="T884" s="6">
        <f t="shared" si="56"/>
        <v>-15932.179420579683</v>
      </c>
      <c r="V884" s="23">
        <f t="array" aca="1" ref="V884:Z884" ca="1">MMULT(H884:L884,TRANSPOSE(racar))</f>
        <v>1.3167838253730377E-3</v>
      </c>
      <c r="W884" s="23">
        <f ca="1"/>
        <v>1.435373650814561E-2</v>
      </c>
      <c r="X884" s="23">
        <f ca="1"/>
        <v>1.2173205572816179E-2</v>
      </c>
      <c r="Y884" s="23">
        <f ca="1"/>
        <v>1.6146809164822263E-3</v>
      </c>
      <c r="Z884" s="23">
        <f ca="1"/>
        <v>-8.3435191283329083E-4</v>
      </c>
      <c r="AA884" s="6">
        <f t="array" aca="1" ref="AA884" ca="1">SUMPRODUCT($V$9:$Z$9,V884:Z884)</f>
        <v>-25630.016213755003</v>
      </c>
      <c r="AB884" s="6">
        <f t="shared" ca="1" si="57"/>
        <v>12005.380404154257</v>
      </c>
    </row>
    <row r="885" spans="1:28" ht="13.8">
      <c r="A885" s="4">
        <v>875</v>
      </c>
      <c r="B885" s="120">
        <v>0.73296753543667126</v>
      </c>
      <c r="C885" s="120">
        <v>3.5200000000000001E-3</v>
      </c>
      <c r="D885" s="120">
        <v>0.1320283215326947</v>
      </c>
      <c r="E885" s="120">
        <v>0.56724267468069112</v>
      </c>
      <c r="F885" s="120">
        <v>0.32180245789713247</v>
      </c>
      <c r="H885" s="142">
        <v>0.62181286013725268</v>
      </c>
      <c r="I885" s="142">
        <v>-2.6949461860675861</v>
      </c>
      <c r="J885" s="142">
        <v>-1.1168542631206095</v>
      </c>
      <c r="K885" s="142">
        <v>0.16935851714200853</v>
      </c>
      <c r="L885" s="142">
        <v>-0.46266443331113632</v>
      </c>
      <c r="M885" s="141">
        <f t="array" ref="M885:Q885">MMULT(H885:L885,TRANSPOSE(chol))</f>
        <v>3.6638378174760665E-3</v>
      </c>
      <c r="N885" s="141">
        <v>-1.3973028695666995E-2</v>
      </c>
      <c r="O885" s="141">
        <v>-7.2223063781924604E-3</v>
      </c>
      <c r="P885" s="141">
        <v>-3.5138441629271166E-3</v>
      </c>
      <c r="Q885" s="141">
        <v>-5.4334228319033138E-3</v>
      </c>
      <c r="R885" s="6">
        <f t="shared" si="54"/>
        <v>84418.194402890906</v>
      </c>
      <c r="S885" s="6">
        <f t="shared" si="55"/>
        <v>14026.280722912712</v>
      </c>
      <c r="T885" s="6">
        <f t="shared" si="56"/>
        <v>-14026.280722912712</v>
      </c>
      <c r="V885" s="23">
        <f t="array" aca="1" ref="V885:Z885" ca="1">MMULT(H885:L885,TRANSPOSE(racar))</f>
        <v>-5.2507135136346664E-4</v>
      </c>
      <c r="W885" s="23">
        <f ca="1"/>
        <v>-1.6024708332883865E-2</v>
      </c>
      <c r="X885" s="23">
        <f ca="1"/>
        <v>-7.8964853275802042E-3</v>
      </c>
      <c r="Y885" s="23">
        <f ca="1"/>
        <v>-2.19828036239203E-3</v>
      </c>
      <c r="Z885" s="23">
        <f ca="1"/>
        <v>-5.5421854095041639E-3</v>
      </c>
      <c r="AA885" s="6">
        <f t="array" aca="1" ref="AA885" ca="1">SUMPRODUCT($V$9:$Z$9,V885:Z885)</f>
        <v>80619.265601579973</v>
      </c>
      <c r="AB885" s="6">
        <f t="shared" ca="1" si="57"/>
        <v>20644.82050190997</v>
      </c>
    </row>
    <row r="886" spans="1:28" ht="13.8">
      <c r="A886" s="4">
        <v>876</v>
      </c>
      <c r="B886" s="120">
        <v>0.17741197988111568</v>
      </c>
      <c r="C886" s="120">
        <v>0.20352000000000001</v>
      </c>
      <c r="D886" s="120">
        <v>0.27488546438983752</v>
      </c>
      <c r="E886" s="120">
        <v>0.65815176558978217</v>
      </c>
      <c r="F886" s="120">
        <v>0.39872553482020939</v>
      </c>
      <c r="H886" s="142">
        <v>-0.92527292271448525</v>
      </c>
      <c r="I886" s="142">
        <v>-0.82911382758463037</v>
      </c>
      <c r="J886" s="142">
        <v>-0.59810341945762036</v>
      </c>
      <c r="K886" s="142">
        <v>0.40742418247795159</v>
      </c>
      <c r="L886" s="142">
        <v>-0.25664728430154959</v>
      </c>
      <c r="M886" s="141">
        <f t="array" ref="M886:Q886">MMULT(H886:L886,TRANSPOSE(chol))</f>
        <v>-5.4518813344896977E-3</v>
      </c>
      <c r="N886" s="141">
        <v>-6.9221247017346599E-3</v>
      </c>
      <c r="O886" s="141">
        <v>-5.3505609114221885E-3</v>
      </c>
      <c r="P886" s="141">
        <v>-3.1608656124518329E-4</v>
      </c>
      <c r="Q886" s="141">
        <v>-5.1102503458860995E-3</v>
      </c>
      <c r="R886" s="6">
        <f t="shared" si="54"/>
        <v>24163.536629461669</v>
      </c>
      <c r="S886" s="6">
        <f t="shared" si="55"/>
        <v>26859.705419462985</v>
      </c>
      <c r="T886" s="6">
        <f t="shared" si="56"/>
        <v>-26859.705419462985</v>
      </c>
      <c r="V886" s="23">
        <f t="array" aca="1" ref="V886:Z886" ca="1">MMULT(H886:L886,TRANSPOSE(racar))</f>
        <v>-6.661173177353116E-3</v>
      </c>
      <c r="W886" s="23">
        <f ca="1"/>
        <v>-6.0013781757645279E-3</v>
      </c>
      <c r="X886" s="23">
        <f ca="1"/>
        <v>-4.6424284266988669E-3</v>
      </c>
      <c r="Y886" s="23">
        <f ca="1"/>
        <v>7.0680790195322169E-4</v>
      </c>
      <c r="Z886" s="23">
        <f ca="1"/>
        <v>-3.6436833631147136E-3</v>
      </c>
      <c r="AA886" s="6">
        <f t="array" aca="1" ref="AA886" ca="1">SUMPRODUCT($V$9:$Z$9,V886:Z886)</f>
        <v>12196.66234713071</v>
      </c>
      <c r="AB886" s="6">
        <f t="shared" ca="1" si="57"/>
        <v>23414.262085634931</v>
      </c>
    </row>
    <row r="887" spans="1:28" ht="13.8">
      <c r="A887" s="4">
        <v>877</v>
      </c>
      <c r="B887" s="120">
        <v>0.51074531321444905</v>
      </c>
      <c r="C887" s="120">
        <v>0.40351999999999999</v>
      </c>
      <c r="D887" s="120">
        <v>0.41774260724698037</v>
      </c>
      <c r="E887" s="120">
        <v>0.749060856498873</v>
      </c>
      <c r="F887" s="120">
        <v>0.47564861174328632</v>
      </c>
      <c r="H887" s="142">
        <v>2.693776343555028E-2</v>
      </c>
      <c r="I887" s="142">
        <v>-0.24424639096648157</v>
      </c>
      <c r="J887" s="142">
        <v>-0.20767183005081824</v>
      </c>
      <c r="K887" s="142">
        <v>0.67153732965515089</v>
      </c>
      <c r="L887" s="142">
        <v>-6.1077832248679936E-2</v>
      </c>
      <c r="M887" s="141">
        <f t="array" ref="M887:Q887">MMULT(H887:L887,TRANSPOSE(chol))</f>
        <v>1.5872234673886939E-4</v>
      </c>
      <c r="N887" s="141">
        <v>-1.3355068955798795E-3</v>
      </c>
      <c r="O887" s="141">
        <v>-1.3771661406214927E-3</v>
      </c>
      <c r="P887" s="141">
        <v>2.8606697834371655E-3</v>
      </c>
      <c r="Q887" s="141">
        <v>4.625360882373213E-4</v>
      </c>
      <c r="R887" s="6">
        <f t="shared" si="54"/>
        <v>14726.318198740189</v>
      </c>
      <c r="S887" s="6">
        <f t="shared" si="55"/>
        <v>10519.990124447322</v>
      </c>
      <c r="T887" s="6">
        <f t="shared" si="56"/>
        <v>-10519.990124447322</v>
      </c>
      <c r="V887" s="23">
        <f t="array" aca="1" ref="V887:Z887" ca="1">MMULT(H887:L887,TRANSPOSE(racar))</f>
        <v>-1.7856231371124855E-4</v>
      </c>
      <c r="W887" s="23">
        <f ca="1"/>
        <v>-9.8979316983520329E-4</v>
      </c>
      <c r="X887" s="23">
        <f ca="1"/>
        <v>-1.1960042028960108E-3</v>
      </c>
      <c r="Y887" s="23">
        <f ca="1"/>
        <v>3.0741103447876651E-3</v>
      </c>
      <c r="Z887" s="23">
        <f ca="1"/>
        <v>2.3361020359217196E-5</v>
      </c>
      <c r="AA887" s="6">
        <f t="array" aca="1" ref="AA887" ca="1">SUMPRODUCT($V$9:$Z$9,V887:Z887)</f>
        <v>15268.173921463835</v>
      </c>
      <c r="AB887" s="6">
        <f t="shared" ca="1" si="57"/>
        <v>13928.608439701025</v>
      </c>
    </row>
    <row r="888" spans="1:28" ht="13.8">
      <c r="A888" s="4">
        <v>878</v>
      </c>
      <c r="B888" s="120">
        <v>0.8440786465477822</v>
      </c>
      <c r="C888" s="120">
        <v>0.60352000000000006</v>
      </c>
      <c r="D888" s="120">
        <v>0.56059975010412322</v>
      </c>
      <c r="E888" s="120">
        <v>0.83996994740796405</v>
      </c>
      <c r="F888" s="120">
        <v>0.5525716886663633</v>
      </c>
      <c r="H888" s="142">
        <v>1.0113630341156341</v>
      </c>
      <c r="I888" s="142">
        <v>0.26246884720039371</v>
      </c>
      <c r="J888" s="142">
        <v>0.15248997116040219</v>
      </c>
      <c r="K888" s="142">
        <v>0.99433437603133512</v>
      </c>
      <c r="L888" s="142">
        <v>0.13216141127741524</v>
      </c>
      <c r="M888" s="141">
        <f t="array" ref="M888:Q888">MMULT(H888:L888,TRANSPOSE(chol))</f>
        <v>5.9591403927739435E-3</v>
      </c>
      <c r="N888" s="141">
        <v>3.879218974152878E-3</v>
      </c>
      <c r="O888" s="141">
        <v>2.4193729298385203E-3</v>
      </c>
      <c r="P888" s="141">
        <v>6.2151034131153072E-3</v>
      </c>
      <c r="Q888" s="141">
        <v>6.0821711796940868E-3</v>
      </c>
      <c r="R888" s="6">
        <f t="shared" si="54"/>
        <v>8175.6747127189301</v>
      </c>
      <c r="S888" s="6">
        <f t="shared" si="55"/>
        <v>-5266.6915352514225</v>
      </c>
      <c r="T888" s="6">
        <f t="shared" si="56"/>
        <v>5266.6915352514225</v>
      </c>
      <c r="V888" s="23">
        <f t="array" aca="1" ref="V888:Z888" ca="1">MMULT(H888:L888,TRANSPOSE(racar))</f>
        <v>6.3938394705444915E-3</v>
      </c>
      <c r="W888" s="23">
        <f ca="1"/>
        <v>3.6290222909584348E-3</v>
      </c>
      <c r="X888" s="23">
        <f ca="1"/>
        <v>2.0699088550832885E-3</v>
      </c>
      <c r="Y888" s="23">
        <f ca="1"/>
        <v>5.6674028048267879E-3</v>
      </c>
      <c r="Z888" s="23">
        <f ca="1"/>
        <v>3.6813642570420755E-3</v>
      </c>
      <c r="AA888" s="6">
        <f t="array" aca="1" ref="AA888" ca="1">SUMPRODUCT($V$9:$Z$9,V888:Z888)</f>
        <v>21395.199780635532</v>
      </c>
      <c r="AB888" s="6">
        <f t="shared" ca="1" si="57"/>
        <v>5526.4922500770044</v>
      </c>
    </row>
    <row r="889" spans="1:28" ht="13.8">
      <c r="A889" s="4">
        <v>879</v>
      </c>
      <c r="B889" s="120">
        <v>0.28852309099222678</v>
      </c>
      <c r="C889" s="120">
        <v>0.80352000000000001</v>
      </c>
      <c r="D889" s="120">
        <v>0.70345689296126612</v>
      </c>
      <c r="E889" s="120">
        <v>0.93087903831705487</v>
      </c>
      <c r="F889" s="120">
        <v>0.62949476558944018</v>
      </c>
      <c r="H889" s="142">
        <v>-0.55770450343893541</v>
      </c>
      <c r="I889" s="142">
        <v>0.85426170597562523</v>
      </c>
      <c r="J889" s="142">
        <v>0.5343690697099035</v>
      </c>
      <c r="K889" s="142">
        <v>1.4823698063593127</v>
      </c>
      <c r="L889" s="142">
        <v>0.33051551846049443</v>
      </c>
      <c r="M889" s="141">
        <f t="array" ref="M889:Q889">MMULT(H889:L889,TRANSPOSE(chol))</f>
        <v>-3.286099374376491E-3</v>
      </c>
      <c r="N889" s="141">
        <v>3.5820837514305582E-3</v>
      </c>
      <c r="O889" s="141">
        <v>2.9639510560110767E-3</v>
      </c>
      <c r="P889" s="141">
        <v>8.585942553289188E-3</v>
      </c>
      <c r="Q889" s="141">
        <v>4.6991742623056203E-3</v>
      </c>
      <c r="R889" s="6">
        <f t="shared" si="54"/>
        <v>-12910.765821508037</v>
      </c>
      <c r="S889" s="6">
        <f t="shared" si="55"/>
        <v>13235.515368422803</v>
      </c>
      <c r="T889" s="6">
        <f t="shared" si="56"/>
        <v>-13235.515368422803</v>
      </c>
      <c r="V889" s="23">
        <f t="array" aca="1" ref="V889:Z889" ca="1">MMULT(H889:L889,TRANSPOSE(racar))</f>
        <v>-1.2437328713335795E-3</v>
      </c>
      <c r="W889" s="23">
        <f ca="1"/>
        <v>6.221060224092397E-3</v>
      </c>
      <c r="X889" s="23">
        <f ca="1"/>
        <v>4.1566587767881726E-3</v>
      </c>
      <c r="Y889" s="23">
        <f ca="1"/>
        <v>8.7266670695768968E-3</v>
      </c>
      <c r="Z889" s="23">
        <f ca="1"/>
        <v>4.3299242721873809E-3</v>
      </c>
      <c r="AA889" s="6">
        <f t="array" aca="1" ref="AA889" ca="1">SUMPRODUCT($V$9:$Z$9,V889:Z889)</f>
        <v>-11386.620648893371</v>
      </c>
      <c r="AB889" s="6">
        <f t="shared" ca="1" si="57"/>
        <v>15924.292734662722</v>
      </c>
    </row>
    <row r="890" spans="1:28" ht="13.8">
      <c r="A890" s="4">
        <v>880</v>
      </c>
      <c r="B890" s="120">
        <v>0.6218564243255601</v>
      </c>
      <c r="C890" s="120">
        <v>4.3520000000000003E-2</v>
      </c>
      <c r="D890" s="120">
        <v>0.84631403581840892</v>
      </c>
      <c r="E890" s="120">
        <v>3.005259203606311E-2</v>
      </c>
      <c r="F890" s="120">
        <v>0.70641784251251705</v>
      </c>
      <c r="H890" s="142">
        <v>0.31036007537533816</v>
      </c>
      <c r="I890" s="142">
        <v>-1.7112227527890522</v>
      </c>
      <c r="J890" s="142">
        <v>1.0207520479133196</v>
      </c>
      <c r="K890" s="142">
        <v>-1.8800212339051239</v>
      </c>
      <c r="L890" s="142">
        <v>0.54294987474215628</v>
      </c>
      <c r="M890" s="141">
        <f t="array" ref="M890:Q890">MMULT(H890:L890,TRANSPOSE(chol))</f>
        <v>1.8286996845705192E-3</v>
      </c>
      <c r="N890" s="141">
        <v>-9.0709841678042295E-3</v>
      </c>
      <c r="O890" s="141">
        <v>6.4037394966500157E-3</v>
      </c>
      <c r="P890" s="141">
        <v>-1.1164323594568121E-2</v>
      </c>
      <c r="Q890" s="141">
        <v>-1.4595597579431722E-3</v>
      </c>
      <c r="R890" s="6">
        <f t="shared" si="54"/>
        <v>26746.278909981982</v>
      </c>
      <c r="S890" s="6">
        <f t="shared" si="55"/>
        <v>-42970.44194842469</v>
      </c>
      <c r="T890" s="6">
        <f t="shared" si="56"/>
        <v>42970.44194842469</v>
      </c>
      <c r="V890" s="23">
        <f t="array" aca="1" ref="V890:Z890" ca="1">MMULT(H890:L890,TRANSPOSE(racar))</f>
        <v>8.815954160765842E-4</v>
      </c>
      <c r="W890" s="23">
        <f ca="1"/>
        <v>-1.0531063442999065E-2</v>
      </c>
      <c r="X890" s="23">
        <f ca="1"/>
        <v>5.9944165737266797E-3</v>
      </c>
      <c r="Y890" s="23">
        <f ca="1"/>
        <v>-9.9323363621446684E-3</v>
      </c>
      <c r="Z890" s="23">
        <f ca="1"/>
        <v>4.9626794354653073E-4</v>
      </c>
      <c r="AA890" s="6">
        <f t="array" aca="1" ref="AA890" ca="1">SUMPRODUCT($V$9:$Z$9,V890:Z890)</f>
        <v>23629.690623719536</v>
      </c>
      <c r="AB890" s="6">
        <f t="shared" ca="1" si="57"/>
        <v>-48169.664991204481</v>
      </c>
    </row>
    <row r="891" spans="1:28" ht="13.8">
      <c r="A891" s="4">
        <v>881</v>
      </c>
      <c r="B891" s="120">
        <v>0.95518975765889336</v>
      </c>
      <c r="C891" s="120">
        <v>0.24352000000000001</v>
      </c>
      <c r="D891" s="120">
        <v>0.98917117867555182</v>
      </c>
      <c r="E891" s="120">
        <v>0.12096168294515403</v>
      </c>
      <c r="F891" s="120">
        <v>0.78334091943559403</v>
      </c>
      <c r="H891" s="142">
        <v>1.6974030587506572</v>
      </c>
      <c r="I891" s="142">
        <v>-0.69502441669453885</v>
      </c>
      <c r="J891" s="142">
        <v>2.2963191026603793</v>
      </c>
      <c r="K891" s="142">
        <v>-1.1701928590562205</v>
      </c>
      <c r="L891" s="142">
        <v>0.78352622260847604</v>
      </c>
      <c r="M891" s="141">
        <f t="array" ref="M891:Q891">MMULT(H891:L891,TRANSPOSE(chol))</f>
        <v>1.0001416691152842E-2</v>
      </c>
      <c r="N891" s="141">
        <v>7.4379711696159756E-6</v>
      </c>
      <c r="O891" s="141">
        <v>1.678224737771971E-2</v>
      </c>
      <c r="P891" s="141">
        <v>-4.2489795290740588E-3</v>
      </c>
      <c r="Q891" s="141">
        <v>7.8784862728779968E-3</v>
      </c>
      <c r="R891" s="6">
        <f t="shared" si="54"/>
        <v>22915.751052500542</v>
      </c>
      <c r="S891" s="6">
        <f t="shared" si="55"/>
        <v>-63068.884882580867</v>
      </c>
      <c r="T891" s="6">
        <f t="shared" si="56"/>
        <v>63068.884882580867</v>
      </c>
      <c r="V891" s="23">
        <f t="array" aca="1" ref="V891:Z891" ca="1">MMULT(H891:L891,TRANSPOSE(racar))</f>
        <v>1.0887105384742583E-2</v>
      </c>
      <c r="W891" s="23">
        <f ca="1"/>
        <v>-1.8377413883033551E-3</v>
      </c>
      <c r="X891" s="23">
        <f ca="1"/>
        <v>1.5738674757317276E-2</v>
      </c>
      <c r="Y891" s="23">
        <f ca="1"/>
        <v>-4.4863138478407104E-3</v>
      </c>
      <c r="Z891" s="23">
        <f ca="1"/>
        <v>6.5735217132956592E-3</v>
      </c>
      <c r="AA891" s="6">
        <f t="array" aca="1" ref="AA891" ca="1">SUMPRODUCT($V$9:$Z$9,V891:Z891)</f>
        <v>39981.935560257538</v>
      </c>
      <c r="AB891" s="6">
        <f t="shared" ca="1" si="57"/>
        <v>-56926.150501705495</v>
      </c>
    </row>
    <row r="892" spans="1:28" ht="13.8">
      <c r="A892" s="4">
        <v>882</v>
      </c>
      <c r="B892" s="120">
        <v>0.10333790580704159</v>
      </c>
      <c r="C892" s="120">
        <v>0.44351999999999997</v>
      </c>
      <c r="D892" s="120">
        <v>1.2494793835901708E-2</v>
      </c>
      <c r="E892" s="120">
        <v>0.21187077385424494</v>
      </c>
      <c r="F892" s="120">
        <v>0.86026399635867101</v>
      </c>
      <c r="H892" s="142">
        <v>-1.2627589771514576</v>
      </c>
      <c r="I892" s="142">
        <v>-0.1420506479397545</v>
      </c>
      <c r="J892" s="142">
        <v>-2.2415636472748406</v>
      </c>
      <c r="K892" s="142">
        <v>-0.79994692650060606</v>
      </c>
      <c r="L892" s="142">
        <v>1.0815061932133228</v>
      </c>
      <c r="M892" s="141">
        <f t="array" ref="M892:Q892">MMULT(H892:L892,TRANSPOSE(chol))</f>
        <v>-7.4404123675147048E-3</v>
      </c>
      <c r="N892" s="141">
        <v>-3.7802086403733574E-3</v>
      </c>
      <c r="O892" s="141">
        <v>-1.6124270206228586E-2</v>
      </c>
      <c r="P892" s="141">
        <v>-6.4838661827216308E-3</v>
      </c>
      <c r="Q892" s="141">
        <v>-1.4764117790873063E-3</v>
      </c>
      <c r="R892" s="6">
        <f t="shared" si="54"/>
        <v>-75003.330298057932</v>
      </c>
      <c r="S892" s="6">
        <f t="shared" si="55"/>
        <v>-21473.221954331031</v>
      </c>
      <c r="T892" s="6">
        <f t="shared" si="56"/>
        <v>21473.221954331031</v>
      </c>
      <c r="V892" s="23">
        <f t="array" aca="1" ref="V892:Z892" ca="1">MMULT(H892:L892,TRANSPOSE(racar))</f>
        <v>-7.2101238376243923E-3</v>
      </c>
      <c r="W892" s="23">
        <f ca="1"/>
        <v>-2.2894830241219108E-3</v>
      </c>
      <c r="X892" s="23">
        <f ca="1"/>
        <v>-1.4869509949091106E-2</v>
      </c>
      <c r="Y892" s="23">
        <f ca="1"/>
        <v>-3.9902566948594297E-3</v>
      </c>
      <c r="Z892" s="23">
        <f ca="1"/>
        <v>2.6229473467420479E-3</v>
      </c>
      <c r="AA892" s="6">
        <f t="array" aca="1" ref="AA892" ca="1">SUMPRODUCT($V$9:$Z$9,V892:Z892)</f>
        <v>-89808.399123869778</v>
      </c>
      <c r="AB892" s="6">
        <f t="shared" ca="1" si="57"/>
        <v>-32775.818798858643</v>
      </c>
    </row>
    <row r="893" spans="1:28" ht="13.8">
      <c r="A893" s="4">
        <v>883</v>
      </c>
      <c r="B893" s="120">
        <v>0.43667123914037492</v>
      </c>
      <c r="C893" s="120">
        <v>0.64352000000000009</v>
      </c>
      <c r="D893" s="120">
        <v>0.15535193669304456</v>
      </c>
      <c r="E893" s="120">
        <v>0.30277986476333585</v>
      </c>
      <c r="F893" s="120">
        <v>0.93718707328174788</v>
      </c>
      <c r="H893" s="142">
        <v>-0.15941429356154729</v>
      </c>
      <c r="I893" s="142">
        <v>0.36788363932942986</v>
      </c>
      <c r="J893" s="142">
        <v>-1.0137461987465992</v>
      </c>
      <c r="K893" s="142">
        <v>-0.51642196282777331</v>
      </c>
      <c r="L893" s="142">
        <v>1.531581043097139</v>
      </c>
      <c r="M893" s="141">
        <f t="array" ref="M893:Q893">MMULT(H893:L893,TRANSPOSE(chol))</f>
        <v>-9.3929887083407551E-4</v>
      </c>
      <c r="N893" s="141">
        <v>1.7323383224776626E-3</v>
      </c>
      <c r="O893" s="141">
        <v>-6.5987272217116633E-3</v>
      </c>
      <c r="P893" s="141">
        <v>-2.7180276057336612E-3</v>
      </c>
      <c r="Q893" s="141">
        <v>6.5417091313316796E-3</v>
      </c>
      <c r="R893" s="6">
        <f t="shared" si="54"/>
        <v>-77546.635103566121</v>
      </c>
      <c r="S893" s="6">
        <f t="shared" si="55"/>
        <v>-48663.515357065582</v>
      </c>
      <c r="T893" s="6">
        <f t="shared" si="56"/>
        <v>48663.515357065582</v>
      </c>
      <c r="V893" s="23">
        <f t="array" aca="1" ref="V893:Z893" ca="1">MMULT(H893:L893,TRANSPOSE(racar))</f>
        <v>8.4070093099168695E-4</v>
      </c>
      <c r="W893" s="23">
        <f ca="1"/>
        <v>2.9573271059389937E-3</v>
      </c>
      <c r="X893" s="23">
        <f ca="1"/>
        <v>-5.7498181017922277E-3</v>
      </c>
      <c r="Y893" s="23">
        <f ca="1"/>
        <v>-9.6062023232283732E-4</v>
      </c>
      <c r="Z893" s="23">
        <f ca="1"/>
        <v>8.5839727656450877E-3</v>
      </c>
      <c r="AA893" s="6">
        <f t="array" aca="1" ref="AA893" ca="1">SUMPRODUCT($V$9:$Z$9,V893:Z893)</f>
        <v>-76840.632131372957</v>
      </c>
      <c r="AB893" s="6">
        <f t="shared" ca="1" si="57"/>
        <v>-51938.735861190093</v>
      </c>
    </row>
    <row r="894" spans="1:28" ht="13.8">
      <c r="A894" s="4">
        <v>884</v>
      </c>
      <c r="B894" s="120">
        <v>0.77000457247370824</v>
      </c>
      <c r="C894" s="120">
        <v>0.84352000000000005</v>
      </c>
      <c r="D894" s="120">
        <v>0.29820907955018738</v>
      </c>
      <c r="E894" s="120">
        <v>0.39368895567242679</v>
      </c>
      <c r="F894" s="120">
        <v>2.0027309968138372E-2</v>
      </c>
      <c r="H894" s="142">
        <v>0.73886190773287319</v>
      </c>
      <c r="I894" s="142">
        <v>1.0090305146701155</v>
      </c>
      <c r="J894" s="142">
        <v>-0.52955837756842306</v>
      </c>
      <c r="K894" s="142">
        <v>-0.26971709051477383</v>
      </c>
      <c r="L894" s="142">
        <v>-2.0531851928577178</v>
      </c>
      <c r="M894" s="141">
        <f t="array" ref="M894:Q894">MMULT(H894:L894,TRANSPOSE(chol))</f>
        <v>4.3535127254310593E-3</v>
      </c>
      <c r="N894" s="141">
        <v>7.5145551787792926E-3</v>
      </c>
      <c r="O894" s="141">
        <v>-2.0772972764286218E-3</v>
      </c>
      <c r="P894" s="141">
        <v>4.7330850637056286E-4</v>
      </c>
      <c r="Q894" s="141">
        <v>-8.3260801342598598E-3</v>
      </c>
      <c r="R894" s="6">
        <f t="shared" si="54"/>
        <v>25163.023184295667</v>
      </c>
      <c r="S894" s="6">
        <f t="shared" si="55"/>
        <v>48281.801902399107</v>
      </c>
      <c r="T894" s="6">
        <f t="shared" si="56"/>
        <v>-48281.801902399107</v>
      </c>
      <c r="V894" s="23">
        <f t="array" aca="1" ref="V894:Z894" ca="1">MMULT(H894:L894,TRANSPOSE(racar))</f>
        <v>2.1868123197886966E-3</v>
      </c>
      <c r="W894" s="23">
        <f ca="1"/>
        <v>4.1916422210857129E-3</v>
      </c>
      <c r="X894" s="23">
        <f ca="1"/>
        <v>-4.1985212177147908E-3</v>
      </c>
      <c r="Y894" s="23">
        <f ca="1"/>
        <v>-2.9589177666422706E-3</v>
      </c>
      <c r="Z894" s="23">
        <f ca="1"/>
        <v>-1.1552142887122965E-2</v>
      </c>
      <c r="AA894" s="6">
        <f t="array" aca="1" ref="AA894" ca="1">SUMPRODUCT($V$9:$Z$9,V894:Z894)</f>
        <v>29177.820323974738</v>
      </c>
      <c r="AB894" s="6">
        <f t="shared" ca="1" si="57"/>
        <v>50454.971209670519</v>
      </c>
    </row>
    <row r="895" spans="1:28" ht="13.8">
      <c r="A895" s="4">
        <v>885</v>
      </c>
      <c r="B895" s="120">
        <v>0.21444901691815271</v>
      </c>
      <c r="C895" s="120">
        <v>8.3519999999999997E-2</v>
      </c>
      <c r="D895" s="120">
        <v>0.44106622240733023</v>
      </c>
      <c r="E895" s="120">
        <v>0.48459804658151773</v>
      </c>
      <c r="F895" s="120">
        <v>9.6950386891215309E-2</v>
      </c>
      <c r="H895" s="142">
        <v>-0.7910787582751907</v>
      </c>
      <c r="I895" s="142">
        <v>-1.3817775965109644</v>
      </c>
      <c r="J895" s="142">
        <v>-0.14826650941287842</v>
      </c>
      <c r="K895" s="142">
        <v>-3.8616567533928517E-2</v>
      </c>
      <c r="L895" s="142">
        <v>-1.2991257606996534</v>
      </c>
      <c r="M895" s="141">
        <f t="array" ref="M895:Q895">MMULT(H895:L895,TRANSPOSE(chol))</f>
        <v>-4.6611841873628853E-3</v>
      </c>
      <c r="N895" s="141">
        <v>-9.7719461348658963E-3</v>
      </c>
      <c r="O895" s="141">
        <v>-2.4656417508683122E-3</v>
      </c>
      <c r="P895" s="141">
        <v>-3.0234551023094651E-3</v>
      </c>
      <c r="Q895" s="141">
        <v>-1.1654254836670114E-2</v>
      </c>
      <c r="R895" s="6">
        <f t="shared" si="54"/>
        <v>73012.499360292713</v>
      </c>
      <c r="S895" s="6">
        <f t="shared" si="55"/>
        <v>50725.428100497316</v>
      </c>
      <c r="T895" s="6">
        <f t="shared" si="56"/>
        <v>-50725.428100497316</v>
      </c>
      <c r="V895" s="23">
        <f t="array" aca="1" ref="V895:Z895" ca="1">MMULT(H895:L895,TRANSPOSE(racar))</f>
        <v>-7.6821879305287964E-3</v>
      </c>
      <c r="W895" s="23">
        <f ca="1"/>
        <v>-1.0510176821424657E-2</v>
      </c>
      <c r="X895" s="23">
        <f ca="1"/>
        <v>-2.6487344239863745E-3</v>
      </c>
      <c r="Y895" s="23">
        <f ca="1"/>
        <v>-3.0316776692213103E-3</v>
      </c>
      <c r="Z895" s="23">
        <f ca="1"/>
        <v>-1.0853089195985356E-2</v>
      </c>
      <c r="AA895" s="6">
        <f t="array" aca="1" ref="AA895" ca="1">SUMPRODUCT($V$9:$Z$9,V895:Z895)</f>
        <v>57989.154960661785</v>
      </c>
      <c r="AB895" s="6">
        <f t="shared" ca="1" si="57"/>
        <v>46250.24755777559</v>
      </c>
    </row>
    <row r="896" spans="1:28" ht="13.8">
      <c r="A896" s="4">
        <v>886</v>
      </c>
      <c r="B896" s="120">
        <v>0.54778235025148603</v>
      </c>
      <c r="C896" s="120">
        <v>0.28351999999999999</v>
      </c>
      <c r="D896" s="120">
        <v>0.58392336526447308</v>
      </c>
      <c r="E896" s="120">
        <v>0.57550713749060856</v>
      </c>
      <c r="F896" s="120">
        <v>0.17387346381429222</v>
      </c>
      <c r="H896" s="142">
        <v>0.12006040270861751</v>
      </c>
      <c r="I896" s="142">
        <v>-0.57241626397524636</v>
      </c>
      <c r="J896" s="142">
        <v>0.21194073627655144</v>
      </c>
      <c r="K896" s="142">
        <v>0.19041272750443453</v>
      </c>
      <c r="L896" s="142">
        <v>-0.93896848018961188</v>
      </c>
      <c r="M896" s="141">
        <f t="array" ref="M896:Q896">MMULT(H896:L896,TRANSPOSE(chol))</f>
        <v>7.0741837621071993E-4</v>
      </c>
      <c r="N896" s="141">
        <v>-2.9961489661606854E-3</v>
      </c>
      <c r="O896" s="141">
        <v>1.3326508639636509E-3</v>
      </c>
      <c r="P896" s="141">
        <v>2.7726714207439575E-4</v>
      </c>
      <c r="Q896" s="141">
        <v>-5.0600891323203025E-3</v>
      </c>
      <c r="R896" s="6">
        <f t="shared" si="54"/>
        <v>50924.588303269134</v>
      </c>
      <c r="S896" s="6">
        <f t="shared" si="55"/>
        <v>29295.292404132222</v>
      </c>
      <c r="T896" s="6">
        <f t="shared" si="56"/>
        <v>-29295.292404132222</v>
      </c>
      <c r="V896" s="23">
        <f t="array" aca="1" ref="V896:Z896" ca="1">MMULT(H896:L896,TRANSPOSE(racar))</f>
        <v>-1.0025265953387561E-3</v>
      </c>
      <c r="W896" s="23">
        <f ca="1"/>
        <v>-4.0683617033725264E-3</v>
      </c>
      <c r="X896" s="23">
        <f ca="1"/>
        <v>7.363102726386675E-4</v>
      </c>
      <c r="Y896" s="23">
        <f ca="1"/>
        <v>-4.8609522373616845E-4</v>
      </c>
      <c r="Z896" s="23">
        <f ca="1"/>
        <v>-6.0207287193822113E-3</v>
      </c>
      <c r="AA896" s="6">
        <f t="array" aca="1" ref="AA896" ca="1">SUMPRODUCT($V$9:$Z$9,V896:Z896)</f>
        <v>48924.105379973953</v>
      </c>
      <c r="AB896" s="6">
        <f t="shared" ca="1" si="57"/>
        <v>31125.301554673038</v>
      </c>
    </row>
    <row r="897" spans="1:28" ht="13.8">
      <c r="A897" s="4">
        <v>887</v>
      </c>
      <c r="B897" s="120">
        <v>0.88111568358481929</v>
      </c>
      <c r="C897" s="120">
        <v>0.48352000000000001</v>
      </c>
      <c r="D897" s="120">
        <v>0.72678050812161588</v>
      </c>
      <c r="E897" s="120">
        <v>0.6664162283996995</v>
      </c>
      <c r="F897" s="120">
        <v>0.25079654073736918</v>
      </c>
      <c r="H897" s="142">
        <v>1.1805824651830394</v>
      </c>
      <c r="I897" s="142">
        <v>-4.1320989697848073E-2</v>
      </c>
      <c r="J897" s="142">
        <v>0.60310478451686511</v>
      </c>
      <c r="K897" s="142">
        <v>0.43003862685316219</v>
      </c>
      <c r="L897" s="142">
        <v>-0.67198525789679431</v>
      </c>
      <c r="M897" s="141">
        <f t="array" ref="M897:Q897">MMULT(H897:L897,TRANSPOSE(chol))</f>
        <v>6.9562129699793961E-3</v>
      </c>
      <c r="N897" s="141">
        <v>2.5369803294931414E-3</v>
      </c>
      <c r="O897" s="141">
        <v>5.4380887836077011E-3</v>
      </c>
      <c r="P897" s="141">
        <v>3.3320849857787294E-3</v>
      </c>
      <c r="Q897" s="141">
        <v>1.0880903784015496E-3</v>
      </c>
      <c r="R897" s="6">
        <f t="shared" si="54"/>
        <v>41256.682581114714</v>
      </c>
      <c r="S897" s="6">
        <f t="shared" si="55"/>
        <v>9210.902291992752</v>
      </c>
      <c r="T897" s="6">
        <f t="shared" si="56"/>
        <v>-9210.902291992752</v>
      </c>
      <c r="V897" s="23">
        <f t="array" aca="1" ref="V897:Z897" ca="1">MMULT(H897:L897,TRANSPOSE(racar))</f>
        <v>6.1215601087422676E-3</v>
      </c>
      <c r="W897" s="23">
        <f ca="1"/>
        <v>7.9420549908016866E-4</v>
      </c>
      <c r="X897" s="23">
        <f ca="1"/>
        <v>4.270268884298609E-3</v>
      </c>
      <c r="Y897" s="23">
        <f ca="1"/>
        <v>1.8139345547230911E-3</v>
      </c>
      <c r="Z897" s="23">
        <f ca="1"/>
        <v>-1.8473845837539823E-3</v>
      </c>
      <c r="AA897" s="6">
        <f t="array" aca="1" ref="AA897" ca="1">SUMPRODUCT($V$9:$Z$9,V897:Z897)</f>
        <v>52790.706945536222</v>
      </c>
      <c r="AB897" s="6">
        <f t="shared" ca="1" si="57"/>
        <v>18527.662871548277</v>
      </c>
    </row>
    <row r="898" spans="1:28" ht="13.8">
      <c r="A898" s="4">
        <v>888</v>
      </c>
      <c r="B898" s="120">
        <v>0.32556012802926382</v>
      </c>
      <c r="C898" s="120">
        <v>0.68352000000000002</v>
      </c>
      <c r="D898" s="120">
        <v>0.86963765097875878</v>
      </c>
      <c r="E898" s="120">
        <v>0.75732531930879043</v>
      </c>
      <c r="F898" s="120">
        <v>0.32771961766044605</v>
      </c>
      <c r="H898" s="142">
        <v>-0.45220645826285855</v>
      </c>
      <c r="I898" s="142">
        <v>0.47756478505751809</v>
      </c>
      <c r="J898" s="142">
        <v>1.1246799096337963</v>
      </c>
      <c r="K898" s="142">
        <v>0.69772472679651532</v>
      </c>
      <c r="L898" s="142">
        <v>-0.44621875673123385</v>
      </c>
      <c r="M898" s="141">
        <f t="array" ref="M898:Q898">MMULT(H898:L898,TRANSPOSE(chol))</f>
        <v>-2.6644851358086511E-3</v>
      </c>
      <c r="N898" s="141">
        <v>1.6726027583219229E-3</v>
      </c>
      <c r="O898" s="141">
        <v>6.769928673653316E-3</v>
      </c>
      <c r="P898" s="141">
        <v>4.5274642626081064E-3</v>
      </c>
      <c r="Q898" s="141">
        <v>-7.423905498512844E-4</v>
      </c>
      <c r="R898" s="6">
        <f t="shared" si="54"/>
        <v>20312.299421528223</v>
      </c>
      <c r="S898" s="6">
        <f t="shared" si="55"/>
        <v>24816.264808578002</v>
      </c>
      <c r="T898" s="6">
        <f t="shared" si="56"/>
        <v>-24816.264808578002</v>
      </c>
      <c r="V898" s="23">
        <f t="array" aca="1" ref="V898:Z898" ca="1">MMULT(H898:L898,TRANSPOSE(racar))</f>
        <v>-1.8773939233421046E-3</v>
      </c>
      <c r="W898" s="23">
        <f ca="1"/>
        <v>2.771870503446456E-3</v>
      </c>
      <c r="X898" s="23">
        <f ca="1"/>
        <v>7.1462047349362973E-3</v>
      </c>
      <c r="Y898" s="23">
        <f ca="1"/>
        <v>3.762461792704762E-3</v>
      </c>
      <c r="Z898" s="23">
        <f ca="1"/>
        <v>-1.3493844212139746E-3</v>
      </c>
      <c r="AA898" s="6">
        <f t="array" aca="1" ref="AA898" ca="1">SUMPRODUCT($V$9:$Z$9,V898:Z898)</f>
        <v>19110.493804914666</v>
      </c>
      <c r="AB898" s="6">
        <f t="shared" ca="1" si="57"/>
        <v>24679.964521444992</v>
      </c>
    </row>
    <row r="899" spans="1:28" ht="13.8">
      <c r="A899" s="4">
        <v>889</v>
      </c>
      <c r="B899" s="120">
        <v>0.65889346136259719</v>
      </c>
      <c r="C899" s="120">
        <v>0.88351999999999997</v>
      </c>
      <c r="D899" s="120">
        <v>3.290295710120783E-2</v>
      </c>
      <c r="E899" s="120">
        <v>0.84823441021788137</v>
      </c>
      <c r="F899" s="120">
        <v>0.40464269458352298</v>
      </c>
      <c r="H899" s="142">
        <v>0.40944506026562005</v>
      </c>
      <c r="I899" s="142">
        <v>1.1927686273800493</v>
      </c>
      <c r="J899" s="142">
        <v>-1.839743429863973</v>
      </c>
      <c r="K899" s="142">
        <v>1.0288904009695488</v>
      </c>
      <c r="L899" s="142">
        <v>-0.24134802888157295</v>
      </c>
      <c r="M899" s="141">
        <f t="array" ref="M899:Q899">MMULT(H899:L899,TRANSPOSE(chol))</f>
        <v>2.4125269709745468E-3</v>
      </c>
      <c r="N899" s="141">
        <v>7.7928972999312743E-3</v>
      </c>
      <c r="O899" s="141">
        <v>-1.0866847431078314E-2</v>
      </c>
      <c r="P899" s="141">
        <v>6.1947877090296009E-3</v>
      </c>
      <c r="Q899" s="141">
        <v>2.1123215731088771E-3</v>
      </c>
      <c r="R899" s="6">
        <f t="shared" si="54"/>
        <v>-37834.108746237296</v>
      </c>
      <c r="S899" s="6">
        <f t="shared" si="55"/>
        <v>16629.014602589465</v>
      </c>
      <c r="T899" s="6">
        <f t="shared" si="56"/>
        <v>-16629.014602589465</v>
      </c>
      <c r="V899" s="23">
        <f t="array" aca="1" ref="V899:Z899" ca="1">MMULT(H899:L899,TRANSPOSE(racar))</f>
        <v>2.408340712639631E-3</v>
      </c>
      <c r="W899" s="23">
        <f ca="1"/>
        <v>7.5992128487208099E-3</v>
      </c>
      <c r="X899" s="23">
        <f ca="1"/>
        <v>-1.1170874288945684E-2</v>
      </c>
      <c r="Y899" s="23">
        <f ca="1"/>
        <v>5.3486656197091892E-3</v>
      </c>
      <c r="Z899" s="23">
        <f ca="1"/>
        <v>2.7145476635578717E-4</v>
      </c>
      <c r="AA899" s="6">
        <f t="array" aca="1" ref="AA899" ca="1">SUMPRODUCT($V$9:$Z$9,V899:Z899)</f>
        <v>-31271.368168115754</v>
      </c>
      <c r="AB899" s="6">
        <f t="shared" ca="1" si="57"/>
        <v>22956.053822223381</v>
      </c>
    </row>
    <row r="900" spans="1:28" ht="13.8">
      <c r="A900" s="4">
        <v>890</v>
      </c>
      <c r="B900" s="120">
        <v>0.99222679469593045</v>
      </c>
      <c r="C900" s="120">
        <v>0.12351999999999999</v>
      </c>
      <c r="D900" s="120">
        <v>0.17576009995835068</v>
      </c>
      <c r="E900" s="120">
        <v>0.93914350112697231</v>
      </c>
      <c r="F900" s="120">
        <v>0.4815657715065999</v>
      </c>
      <c r="H900" s="142">
        <v>2.4193935417575827</v>
      </c>
      <c r="I900" s="142">
        <v>-1.1575689169120451</v>
      </c>
      <c r="J900" s="142">
        <v>-0.93164465012654984</v>
      </c>
      <c r="K900" s="142">
        <v>1.547623385231089</v>
      </c>
      <c r="L900" s="142">
        <v>-4.6224214131466351E-2</v>
      </c>
      <c r="M900" s="141">
        <f t="array" ref="M900:Q900">MMULT(H900:L900,TRANSPOSE(chol))</f>
        <v>1.4255519822623455E-2</v>
      </c>
      <c r="N900" s="141">
        <v>-9.4532152474106467E-4</v>
      </c>
      <c r="O900" s="141">
        <v>-3.1205622884749292E-3</v>
      </c>
      <c r="P900" s="141">
        <v>7.2052608959904292E-3</v>
      </c>
      <c r="Q900" s="141">
        <v>7.1964109257946808E-3</v>
      </c>
      <c r="R900" s="6">
        <f t="shared" si="54"/>
        <v>55793.501570814609</v>
      </c>
      <c r="S900" s="6">
        <f t="shared" si="55"/>
        <v>-6910.3358417663112</v>
      </c>
      <c r="T900" s="6">
        <f t="shared" si="56"/>
        <v>6910.3358417663112</v>
      </c>
      <c r="V900" s="23">
        <f t="array" aca="1" ref="V900:Z900" ca="1">MMULT(H900:L900,TRANSPOSE(racar))</f>
        <v>1.20834203876503E-2</v>
      </c>
      <c r="W900" s="23">
        <f ca="1"/>
        <v>-3.3631928383998527E-3</v>
      </c>
      <c r="X900" s="23">
        <f ca="1"/>
        <v>-4.5008619848311117E-3</v>
      </c>
      <c r="Y900" s="23">
        <f ca="1"/>
        <v>6.9593443171580031E-3</v>
      </c>
      <c r="Z900" s="23">
        <f ca="1"/>
        <v>2.7936870203928888E-3</v>
      </c>
      <c r="AA900" s="6">
        <f t="array" aca="1" ref="AA900" ca="1">SUMPRODUCT($V$9:$Z$9,V900:Z900)</f>
        <v>78054.553224798117</v>
      </c>
      <c r="AB900" s="6">
        <f t="shared" ca="1" si="57"/>
        <v>16351.33903123466</v>
      </c>
    </row>
    <row r="901" spans="1:28" ht="13.8">
      <c r="A901" s="4">
        <v>891</v>
      </c>
      <c r="B901" s="120">
        <v>8.6877000457247361E-3</v>
      </c>
      <c r="C901" s="120">
        <v>0.32351999999999997</v>
      </c>
      <c r="D901" s="120">
        <v>0.31861724281549353</v>
      </c>
      <c r="E901" s="120">
        <v>3.8317054845980469E-2</v>
      </c>
      <c r="F901" s="120">
        <v>0.55848884842967694</v>
      </c>
      <c r="H901" s="142">
        <v>-2.378666243737102</v>
      </c>
      <c r="I901" s="142">
        <v>-0.45787812995892802</v>
      </c>
      <c r="J901" s="142">
        <v>-0.47156896153821959</v>
      </c>
      <c r="K901" s="142">
        <v>-1.7705587314662314</v>
      </c>
      <c r="L901" s="142">
        <v>0.14713900529623761</v>
      </c>
      <c r="M901" s="141">
        <f t="array" ref="M901:Q901">MMULT(H901:L901,TRANSPOSE(chol))</f>
        <v>-1.4015546955773905E-2</v>
      </c>
      <c r="N901" s="141">
        <v>-8.2106243886298572E-3</v>
      </c>
      <c r="O901" s="141">
        <v>-6.362496287477779E-3</v>
      </c>
      <c r="P901" s="141">
        <v>-1.161128101029359E-2</v>
      </c>
      <c r="Q901" s="141">
        <v>-1.0613618869298819E-2</v>
      </c>
      <c r="R901" s="6">
        <f t="shared" si="54"/>
        <v>-32166.247893750071</v>
      </c>
      <c r="S901" s="6">
        <f t="shared" si="55"/>
        <v>5689.0500254544895</v>
      </c>
      <c r="T901" s="6">
        <f t="shared" si="56"/>
        <v>-5689.0500254544895</v>
      </c>
      <c r="V901" s="23">
        <f t="array" aca="1" ref="V901:Z901" ca="1">MMULT(H901:L901,TRANSPOSE(racar))</f>
        <v>-1.4232041940332492E-2</v>
      </c>
      <c r="W901" s="23">
        <f ca="1"/>
        <v>-6.6561640269558473E-3</v>
      </c>
      <c r="X901" s="23">
        <f ca="1"/>
        <v>-5.0490396164545263E-3</v>
      </c>
      <c r="Y901" s="23">
        <f ca="1"/>
        <v>-9.8208089853504526E-3</v>
      </c>
      <c r="Z901" s="23">
        <f ca="1"/>
        <v>-5.0201444426725087E-3</v>
      </c>
      <c r="AA901" s="6">
        <f t="array" aca="1" ref="AA901" ca="1">SUMPRODUCT($V$9:$Z$9,V901:Z901)</f>
        <v>-60694.312933386274</v>
      </c>
      <c r="AB901" s="6">
        <f t="shared" ca="1" si="57"/>
        <v>-17104.77564472704</v>
      </c>
    </row>
    <row r="902" spans="1:28" ht="13.8">
      <c r="A902" s="4">
        <v>892</v>
      </c>
      <c r="B902" s="120">
        <v>0.34202103337905809</v>
      </c>
      <c r="C902" s="120">
        <v>0.52351999999999999</v>
      </c>
      <c r="D902" s="120">
        <v>0.46147438567263638</v>
      </c>
      <c r="E902" s="120">
        <v>0.12922614575507138</v>
      </c>
      <c r="F902" s="120">
        <v>0.63541192535275381</v>
      </c>
      <c r="H902" s="142">
        <v>-0.40695360113668033</v>
      </c>
      <c r="I902" s="142">
        <v>5.8990091759548578E-2</v>
      </c>
      <c r="J902" s="142">
        <v>-9.6719981421834009E-2</v>
      </c>
      <c r="K902" s="142">
        <v>-1.1300567996660642</v>
      </c>
      <c r="L902" s="142">
        <v>0.34622164477514933</v>
      </c>
      <c r="M902" s="141">
        <f t="array" ref="M902:Q902">MMULT(H902:L902,TRANSPOSE(chol))</f>
        <v>-2.3978468272166801E-3</v>
      </c>
      <c r="N902" s="141">
        <v>-6.1824952990766849E-4</v>
      </c>
      <c r="O902" s="141">
        <v>-1.1462907900194877E-3</v>
      </c>
      <c r="P902" s="141">
        <v>-5.8980075087401692E-3</v>
      </c>
      <c r="Q902" s="141">
        <v>-1.4408610995934427E-3</v>
      </c>
      <c r="R902" s="6">
        <f t="shared" si="54"/>
        <v>-29594.580427462301</v>
      </c>
      <c r="S902" s="6">
        <f t="shared" si="55"/>
        <v>-18990.98364766928</v>
      </c>
      <c r="T902" s="6">
        <f t="shared" si="56"/>
        <v>18990.98364766928</v>
      </c>
      <c r="V902" s="23">
        <f t="array" aca="1" ref="V902:Z902" ca="1">MMULT(H902:L902,TRANSPOSE(racar))</f>
        <v>-2.0287024310376941E-3</v>
      </c>
      <c r="W902" s="23">
        <f ca="1"/>
        <v>-6.6709524525532856E-4</v>
      </c>
      <c r="X902" s="23">
        <f ca="1"/>
        <v>-1.0209857843055145E-3</v>
      </c>
      <c r="Y902" s="23">
        <f ca="1"/>
        <v>-5.4125747382707196E-3</v>
      </c>
      <c r="Z902" s="23">
        <f ca="1"/>
        <v>3.5112601913813834E-4</v>
      </c>
      <c r="AA902" s="6">
        <f t="array" aca="1" ref="AA902" ca="1">SUMPRODUCT($V$9:$Z$9,V902:Z902)</f>
        <v>-35059.856260479981</v>
      </c>
      <c r="AB902" s="6">
        <f t="shared" ca="1" si="57"/>
        <v>-26696.72658229839</v>
      </c>
    </row>
    <row r="903" spans="1:28" ht="13.8">
      <c r="A903" s="4">
        <v>893</v>
      </c>
      <c r="B903" s="120">
        <v>0.67535436671239135</v>
      </c>
      <c r="C903" s="120">
        <v>0.72352000000000005</v>
      </c>
      <c r="D903" s="120">
        <v>0.60433152852977923</v>
      </c>
      <c r="E903" s="120">
        <v>0.22013523666416229</v>
      </c>
      <c r="F903" s="120">
        <v>0.71233500227583069</v>
      </c>
      <c r="H903" s="142">
        <v>0.45474699597601015</v>
      </c>
      <c r="I903" s="142">
        <v>0.59333048631804453</v>
      </c>
      <c r="J903" s="142">
        <v>0.26457491974746028</v>
      </c>
      <c r="K903" s="142">
        <v>-0.77173655847690714</v>
      </c>
      <c r="L903" s="142">
        <v>0.56021910755737281</v>
      </c>
      <c r="M903" s="141">
        <f t="array" ref="M903:Q903">MMULT(H903:L903,TRANSPOSE(chol))</f>
        <v>2.6794544597755349E-3</v>
      </c>
      <c r="N903" s="141">
        <v>4.4663593629738823E-3</v>
      </c>
      <c r="O903" s="141">
        <v>2.5022730997605724E-3</v>
      </c>
      <c r="P903" s="141">
        <v>-2.4171370738810712E-3</v>
      </c>
      <c r="Q903" s="141">
        <v>4.0410709323333528E-3</v>
      </c>
      <c r="R903" s="6">
        <f t="shared" si="54"/>
        <v>-37814.639499216602</v>
      </c>
      <c r="S903" s="6">
        <f t="shared" si="55"/>
        <v>-33436.741997793128</v>
      </c>
      <c r="T903" s="6">
        <f t="shared" si="56"/>
        <v>33436.741997793128</v>
      </c>
      <c r="V903" s="23">
        <f t="array" aca="1" ref="V903:Z903" ca="1">MMULT(H903:L903,TRANSPOSE(racar))</f>
        <v>3.9172751062855806E-3</v>
      </c>
      <c r="W903" s="23">
        <f ca="1"/>
        <v>4.0390749102615399E-3</v>
      </c>
      <c r="X903" s="23">
        <f ca="1"/>
        <v>2.2188962134990276E-3</v>
      </c>
      <c r="Y903" s="23">
        <f ca="1"/>
        <v>-2.6133965260440816E-3</v>
      </c>
      <c r="Z903" s="23">
        <f ca="1"/>
        <v>4.0509214557054186E-3</v>
      </c>
      <c r="AA903" s="6">
        <f t="array" aca="1" ref="AA903" ca="1">SUMPRODUCT($V$9:$Z$9,V903:Z903)</f>
        <v>-31600.924170788006</v>
      </c>
      <c r="AB903" s="6">
        <f t="shared" ca="1" si="57"/>
        <v>-34388.803707388637</v>
      </c>
    </row>
    <row r="904" spans="1:28" ht="13.8">
      <c r="A904" s="4">
        <v>894</v>
      </c>
      <c r="B904" s="120">
        <v>0.11979881115683584</v>
      </c>
      <c r="C904" s="120">
        <v>0.92352000000000001</v>
      </c>
      <c r="D904" s="120">
        <v>0.74718867138692202</v>
      </c>
      <c r="E904" s="120">
        <v>0.31104432757325318</v>
      </c>
      <c r="F904" s="120">
        <v>0.78925807919890767</v>
      </c>
      <c r="H904" s="142">
        <v>-1.1759931275973652</v>
      </c>
      <c r="I904" s="142">
        <v>1.4291539153539345</v>
      </c>
      <c r="J904" s="142">
        <v>0.66566905480073091</v>
      </c>
      <c r="K904" s="142">
        <v>-0.49289234685484673</v>
      </c>
      <c r="L904" s="142">
        <v>0.80384959789375254</v>
      </c>
      <c r="M904" s="141">
        <f t="array" ref="M904:Q904">MMULT(H904:L904,TRANSPOSE(chol))</f>
        <v>-6.9291717334892949E-3</v>
      </c>
      <c r="N904" s="141">
        <v>5.421890094294681E-3</v>
      </c>
      <c r="O904" s="141">
        <v>3.1678987790729079E-3</v>
      </c>
      <c r="P904" s="141">
        <v>-7.4481378094929935E-4</v>
      </c>
      <c r="Q904" s="141">
        <v>2.7188437177445741E-3</v>
      </c>
      <c r="R904" s="6">
        <f t="shared" si="54"/>
        <v>-70162.347212145265</v>
      </c>
      <c r="S904" s="6">
        <f t="shared" si="55"/>
        <v>-18465.467401714926</v>
      </c>
      <c r="T904" s="6">
        <f t="shared" si="56"/>
        <v>18465.467401714926</v>
      </c>
      <c r="V904" s="23">
        <f t="array" aca="1" ref="V904:Z904" ca="1">MMULT(H904:L904,TRANSPOSE(racar))</f>
        <v>-3.7785013639216082E-3</v>
      </c>
      <c r="W904" s="23">
        <f ca="1"/>
        <v>7.8969222501971623E-3</v>
      </c>
      <c r="X904" s="23">
        <f ca="1"/>
        <v>4.4173558416976157E-3</v>
      </c>
      <c r="Y904" s="23">
        <f ca="1"/>
        <v>-3.6863834537694418E-4</v>
      </c>
      <c r="Z904" s="23">
        <f ca="1"/>
        <v>4.9388543280452883E-3</v>
      </c>
      <c r="AA904" s="6">
        <f t="array" aca="1" ref="AA904" ca="1">SUMPRODUCT($V$9:$Z$9,V904:Z904)</f>
        <v>-75853.141938696004</v>
      </c>
      <c r="AB904" s="6">
        <f t="shared" ca="1" si="57"/>
        <v>-29041.627999526478</v>
      </c>
    </row>
    <row r="905" spans="1:28" ht="13.8">
      <c r="A905" s="4">
        <v>895</v>
      </c>
      <c r="B905" s="120">
        <v>0.4531321444901692</v>
      </c>
      <c r="C905" s="120">
        <v>0.16352</v>
      </c>
      <c r="D905" s="120">
        <v>0.89004581424406493</v>
      </c>
      <c r="E905" s="120">
        <v>0.40195341848234412</v>
      </c>
      <c r="F905" s="120">
        <v>0.86618115612198465</v>
      </c>
      <c r="H905" s="142">
        <v>-0.11775184139183498</v>
      </c>
      <c r="I905" s="142">
        <v>-0.98009343394131831</v>
      </c>
      <c r="J905" s="142">
        <v>1.2267718031448898</v>
      </c>
      <c r="K905" s="142">
        <v>-0.248294134460049</v>
      </c>
      <c r="L905" s="142">
        <v>1.1085191168136397</v>
      </c>
      <c r="M905" s="141">
        <f t="array" ref="M905:Q905">MMULT(H905:L905,TRANSPOSE(chol))</f>
        <v>-6.9381590061296016E-4</v>
      </c>
      <c r="N905" s="141">
        <v>-5.8896159636665103E-3</v>
      </c>
      <c r="O905" s="141">
        <v>7.3933252127552224E-3</v>
      </c>
      <c r="P905" s="141">
        <v>-2.1204663809192199E-3</v>
      </c>
      <c r="Q905" s="141">
        <v>4.7042514572318301E-3</v>
      </c>
      <c r="R905" s="6">
        <f t="shared" si="54"/>
        <v>8627.137547952243</v>
      </c>
      <c r="S905" s="6">
        <f t="shared" si="55"/>
        <v>-35753.349994010423</v>
      </c>
      <c r="T905" s="6">
        <f t="shared" si="56"/>
        <v>35753.349994010423</v>
      </c>
      <c r="V905" s="23">
        <f t="array" aca="1" ref="V905:Z905" ca="1">MMULT(H905:L905,TRANSPOSE(racar))</f>
        <v>3.8987380355929831E-4</v>
      </c>
      <c r="W905" s="23">
        <f ca="1"/>
        <v>-4.6198634132481866E-3</v>
      </c>
      <c r="X905" s="23">
        <f ca="1"/>
        <v>8.2656368527424806E-3</v>
      </c>
      <c r="Y905" s="23">
        <f ca="1"/>
        <v>-3.7373728881932595E-4</v>
      </c>
      <c r="Z905" s="23">
        <f ca="1"/>
        <v>6.3012166792513948E-3</v>
      </c>
      <c r="AA905" s="6">
        <f t="array" aca="1" ref="AA905" ca="1">SUMPRODUCT($V$9:$Z$9,V905:Z905)</f>
        <v>8386.4451041350912</v>
      </c>
      <c r="AB905" s="6">
        <f t="shared" ca="1" si="57"/>
        <v>-36610.938058953114</v>
      </c>
    </row>
    <row r="906" spans="1:28" ht="13.8">
      <c r="A906" s="4">
        <v>896</v>
      </c>
      <c r="B906" s="120">
        <v>0.7864654778235024</v>
      </c>
      <c r="C906" s="120">
        <v>0.36351999999999995</v>
      </c>
      <c r="D906" s="120">
        <v>5.3311120366513948E-2</v>
      </c>
      <c r="E906" s="120">
        <v>0.49286250939143506</v>
      </c>
      <c r="F906" s="120">
        <v>0.94310423304506152</v>
      </c>
      <c r="H906" s="142">
        <v>0.79421711868732126</v>
      </c>
      <c r="I906" s="142">
        <v>-0.3490656817712311</v>
      </c>
      <c r="J906" s="142">
        <v>-1.6135630326343859</v>
      </c>
      <c r="K906" s="142">
        <v>-1.7891990330723428E-2</v>
      </c>
      <c r="L906" s="142">
        <v>1.5813784408017144</v>
      </c>
      <c r="M906" s="141">
        <f t="array" ref="M906:Q906">MMULT(H906:L906,TRANSPOSE(chol))</f>
        <v>4.6796759946251144E-3</v>
      </c>
      <c r="N906" s="141">
        <v>-1.3318174808423259E-4</v>
      </c>
      <c r="O906" s="141">
        <v>-9.4073606696698092E-3</v>
      </c>
      <c r="P906" s="141">
        <v>-9.7325835269934495E-4</v>
      </c>
      <c r="Q906" s="141">
        <v>8.9396815984770991E-3</v>
      </c>
      <c r="R906" s="6">
        <f t="shared" si="54"/>
        <v>-54339.733822692549</v>
      </c>
      <c r="S906" s="6">
        <f t="shared" si="55"/>
        <v>-53966.766976622617</v>
      </c>
      <c r="T906" s="6">
        <f t="shared" si="56"/>
        <v>53966.766976622617</v>
      </c>
      <c r="V906" s="23">
        <f t="array" aca="1" ref="V906:Z906" ca="1">MMULT(H906:L906,TRANSPOSE(racar))</f>
        <v>5.2705120729480276E-3</v>
      </c>
      <c r="W906" s="23">
        <f ca="1"/>
        <v>-6.0950677152572449E-7</v>
      </c>
      <c r="X906" s="23">
        <f ca="1"/>
        <v>-9.1021586017917336E-3</v>
      </c>
      <c r="Y906" s="23">
        <f ca="1"/>
        <v>9.925230148619818E-4</v>
      </c>
      <c r="Z906" s="23">
        <f ca="1"/>
        <v>9.5525403182839877E-3</v>
      </c>
      <c r="AA906" s="6">
        <f t="array" aca="1" ref="AA906" ca="1">SUMPRODUCT($V$9:$Z$9,V906:Z906)</f>
        <v>-45977.268147954288</v>
      </c>
      <c r="AB906" s="6">
        <f t="shared" ca="1" si="57"/>
        <v>-48371.752018650957</v>
      </c>
    </row>
    <row r="907" spans="1:28" ht="13.8">
      <c r="A907" s="4">
        <v>897</v>
      </c>
      <c r="B907" s="120">
        <v>0.23090992226794693</v>
      </c>
      <c r="C907" s="120">
        <v>0.56352000000000002</v>
      </c>
      <c r="D907" s="120">
        <v>0.1961682632236568</v>
      </c>
      <c r="E907" s="120">
        <v>0.58377160030052588</v>
      </c>
      <c r="F907" s="120">
        <v>2.5944469731451984E-2</v>
      </c>
      <c r="H907" s="142">
        <v>-0.73585352287011419</v>
      </c>
      <c r="I907" s="142">
        <v>0.15989980770470544</v>
      </c>
      <c r="J907" s="142">
        <v>-0.85538774376483295</v>
      </c>
      <c r="K907" s="142">
        <v>0.21155169330538046</v>
      </c>
      <c r="L907" s="142">
        <v>-1.9440540010054841</v>
      </c>
      <c r="M907" s="141">
        <f t="array" ref="M907:Q907">MMULT(H907:L907,TRANSPOSE(chol))</f>
        <v>-4.3357867584459661E-3</v>
      </c>
      <c r="N907" s="141">
        <v>-8.1304934960950437E-4</v>
      </c>
      <c r="O907" s="141">
        <v>-6.4227132863594249E-3</v>
      </c>
      <c r="P907" s="141">
        <v>2.3429773061714649E-4</v>
      </c>
      <c r="Q907" s="141">
        <v>-1.2734865653295317E-2</v>
      </c>
      <c r="R907" s="6">
        <f t="shared" si="54"/>
        <v>40480.466367530957</v>
      </c>
      <c r="S907" s="6">
        <f t="shared" si="55"/>
        <v>71608.631916893588</v>
      </c>
      <c r="T907" s="6">
        <f t="shared" si="56"/>
        <v>-71608.631916893588</v>
      </c>
      <c r="V907" s="23">
        <f t="array" aca="1" ref="V907:Z907" ca="1">MMULT(H907:L907,TRANSPOSE(racar))</f>
        <v>-6.9411634907926567E-3</v>
      </c>
      <c r="W907" s="23">
        <f ca="1"/>
        <v>-1.9754145062156818E-3</v>
      </c>
      <c r="X907" s="23">
        <f ca="1"/>
        <v>-7.1144402837209422E-3</v>
      </c>
      <c r="Y907" s="23">
        <f ca="1"/>
        <v>-1.4715782510619706E-3</v>
      </c>
      <c r="Z907" s="23">
        <f ca="1"/>
        <v>-1.3365502544573513E-2</v>
      </c>
      <c r="AA907" s="6">
        <f t="array" aca="1" ref="AA907" ca="1">SUMPRODUCT($V$9:$Z$9,V907:Z907)</f>
        <v>28464.542514287241</v>
      </c>
      <c r="AB907" s="6">
        <f t="shared" ca="1" si="57"/>
        <v>67300.643987201445</v>
      </c>
    </row>
    <row r="908" spans="1:28" ht="13.8">
      <c r="A908" s="4">
        <v>898</v>
      </c>
      <c r="B908" s="120">
        <v>0.5642432556012803</v>
      </c>
      <c r="C908" s="120">
        <v>0.76352000000000009</v>
      </c>
      <c r="D908" s="120">
        <v>0.33902540608079962</v>
      </c>
      <c r="E908" s="120">
        <v>0.67468069120961682</v>
      </c>
      <c r="F908" s="120">
        <v>0.10286754665452892</v>
      </c>
      <c r="H908" s="142">
        <v>0.16173633657367015</v>
      </c>
      <c r="I908" s="142">
        <v>0.71767127305588774</v>
      </c>
      <c r="J908" s="142">
        <v>-0.41512443559413653</v>
      </c>
      <c r="K908" s="142">
        <v>0.45287518917319719</v>
      </c>
      <c r="L908" s="142">
        <v>-1.2653801334626646</v>
      </c>
      <c r="M908" s="141">
        <f t="array" ref="M908:Q908">MMULT(H908:L908,TRANSPOSE(chol))</f>
        <v>9.5298078310546836E-4</v>
      </c>
      <c r="N908" s="141">
        <v>4.4900659127835767E-3</v>
      </c>
      <c r="O908" s="141">
        <v>-2.2115524804937909E-3</v>
      </c>
      <c r="P908" s="141">
        <v>3.2433534169128164E-3</v>
      </c>
      <c r="Q908" s="141">
        <v>-4.7558077289314646E-3</v>
      </c>
      <c r="R908" s="6">
        <f t="shared" ref="R908:R971" si="58">SUMPRODUCT($M$9:$Q$9,M908:Q908)</f>
        <v>17479.131398007365</v>
      </c>
      <c r="S908" s="6">
        <f t="shared" ref="S908:S971" si="59">P908*$P$9+Q908*$Q$9</f>
        <v>41173.912736942322</v>
      </c>
      <c r="T908" s="6">
        <f t="shared" ref="T908:T971" si="60">-S908</f>
        <v>-41173.912736942322</v>
      </c>
      <c r="V908" s="23">
        <f t="array" aca="1" ref="V908:Z908" ca="1">MMULT(H908:L908,TRANSPOSE(racar))</f>
        <v>-1.3909610688977287E-4</v>
      </c>
      <c r="W908" s="23">
        <f ca="1"/>
        <v>3.3324576146473747E-3</v>
      </c>
      <c r="X908" s="23">
        <f ca="1"/>
        <v>-3.0730760941631613E-3</v>
      </c>
      <c r="Y908" s="23">
        <f ca="1"/>
        <v>1.3213336295088984E-3</v>
      </c>
      <c r="Z908" s="23">
        <f ca="1"/>
        <v>-6.7465337032533617E-3</v>
      </c>
      <c r="AA908" s="6">
        <f t="array" aca="1" ref="AA908" ca="1">SUMPRODUCT($V$9:$Z$9,V908:Z908)</f>
        <v>18517.774072544074</v>
      </c>
      <c r="AB908" s="6">
        <f t="shared" ref="AB908:AB971" ca="1" si="61">Y908*$Y$9+Z908*$Z$9</f>
        <v>43410.893436581158</v>
      </c>
    </row>
    <row r="909" spans="1:28" ht="13.8">
      <c r="A909" s="4">
        <v>899</v>
      </c>
      <c r="B909" s="120">
        <v>0.89757658893461356</v>
      </c>
      <c r="C909" s="120">
        <v>0.96352000000000004</v>
      </c>
      <c r="D909" s="120">
        <v>0.48188254893794247</v>
      </c>
      <c r="E909" s="120">
        <v>0.76558978211870776</v>
      </c>
      <c r="F909" s="120">
        <v>0.17979062357760583</v>
      </c>
      <c r="H909" s="142">
        <v>1.2678631599991159</v>
      </c>
      <c r="I909" s="142">
        <v>1.7930808325691365</v>
      </c>
      <c r="J909" s="142">
        <v>-4.5429336624019302E-2</v>
      </c>
      <c r="K909" s="142">
        <v>0.72439961563570354</v>
      </c>
      <c r="L909" s="142">
        <v>-0.91616330785712174</v>
      </c>
      <c r="M909" s="141">
        <f t="array" ref="M909:Q909">MMULT(H909:L909,TRANSPOSE(chol))</f>
        <v>7.4704871687023729E-3</v>
      </c>
      <c r="N909" s="141">
        <v>1.3247613488537958E-2</v>
      </c>
      <c r="O909" s="141">
        <v>1.9962932648967058E-3</v>
      </c>
      <c r="P909" s="141">
        <v>7.3219888429013197E-3</v>
      </c>
      <c r="Q909" s="141">
        <v>2.8474379383464313E-3</v>
      </c>
      <c r="R909" s="6">
        <f t="shared" si="58"/>
        <v>-10443.081469201285</v>
      </c>
      <c r="S909" s="6">
        <f t="shared" si="59"/>
        <v>17712.00270020809</v>
      </c>
      <c r="T909" s="6">
        <f t="shared" si="60"/>
        <v>-17712.00270020809</v>
      </c>
      <c r="V909" s="23">
        <f t="array" aca="1" ref="V909:Z909" ca="1">MMULT(H909:L909,TRANSPOSE(racar))</f>
        <v>7.9140337412697253E-3</v>
      </c>
      <c r="W909" s="23">
        <f ca="1"/>
        <v>1.1585624848974522E-2</v>
      </c>
      <c r="X909" s="23">
        <f ca="1"/>
        <v>5.6303819439199759E-4</v>
      </c>
      <c r="Y909" s="23">
        <f ca="1"/>
        <v>4.3294944807618831E-3</v>
      </c>
      <c r="Z909" s="23">
        <f ca="1"/>
        <v>-1.3869922051837139E-3</v>
      </c>
      <c r="AA909" s="6">
        <f t="array" aca="1" ref="AA909" ca="1">SUMPRODUCT($V$9:$Z$9,V909:Z909)</f>
        <v>6360.4760225638593</v>
      </c>
      <c r="AB909" s="6">
        <f t="shared" ca="1" si="61"/>
        <v>27481.328611862264</v>
      </c>
    </row>
    <row r="910" spans="1:28" ht="13.8">
      <c r="A910" s="4">
        <v>900</v>
      </c>
      <c r="B910" s="120">
        <v>4.5724737082761771E-2</v>
      </c>
      <c r="C910" s="120">
        <v>1.1520000000000001E-2</v>
      </c>
      <c r="D910" s="120">
        <v>0.62473969179508537</v>
      </c>
      <c r="E910" s="120">
        <v>0.8564988730277987</v>
      </c>
      <c r="F910" s="120">
        <v>0.25671370050068276</v>
      </c>
      <c r="H910" s="142">
        <v>-1.6878007990868811</v>
      </c>
      <c r="I910" s="142">
        <v>-2.2727707263043153</v>
      </c>
      <c r="J910" s="142">
        <v>0.31795296358060432</v>
      </c>
      <c r="K910" s="142">
        <v>1.0647208897731801</v>
      </c>
      <c r="L910" s="142">
        <v>-0.65351022299120731</v>
      </c>
      <c r="M910" s="141">
        <f t="array" ref="M910:Q910">MMULT(H910:L910,TRANSPOSE(chol))</f>
        <v>-9.944838379019506E-3</v>
      </c>
      <c r="N910" s="141">
        <v>-1.6981375649386739E-2</v>
      </c>
      <c r="O910" s="141">
        <v>-9.67402959345302E-4</v>
      </c>
      <c r="P910" s="141">
        <v>6.7512166823793449E-4</v>
      </c>
      <c r="Q910" s="141">
        <v>-9.6966162136975145E-3</v>
      </c>
      <c r="R910" s="6">
        <f t="shared" si="58"/>
        <v>95003.048026057921</v>
      </c>
      <c r="S910" s="6">
        <f t="shared" si="59"/>
        <v>56795.965726735994</v>
      </c>
      <c r="T910" s="6">
        <f t="shared" si="60"/>
        <v>-56795.965726735994</v>
      </c>
      <c r="V910" s="23">
        <f t="array" aca="1" ref="V910:Z910" ca="1">MMULT(H910:L910,TRANSPOSE(racar))</f>
        <v>-1.2356819306879836E-2</v>
      </c>
      <c r="W910" s="23">
        <f ca="1"/>
        <v>-1.5007487803655614E-2</v>
      </c>
      <c r="X910" s="23">
        <f ca="1"/>
        <v>4.6394363338459675E-4</v>
      </c>
      <c r="Y910" s="23">
        <f ca="1"/>
        <v>2.5970216403505657E-3</v>
      </c>
      <c r="Z910" s="23">
        <f ca="1"/>
        <v>-7.3377145798268414E-3</v>
      </c>
      <c r="AA910" s="6">
        <f t="array" aca="1" ref="AA910" ca="1">SUMPRODUCT($V$9:$Z$9,V910:Z910)</f>
        <v>73078.233450486878</v>
      </c>
      <c r="AB910" s="6">
        <f t="shared" ca="1" si="61"/>
        <v>52519.147973283514</v>
      </c>
    </row>
    <row r="911" spans="1:28" ht="13.8">
      <c r="A911" s="4">
        <v>901</v>
      </c>
      <c r="B911" s="120">
        <v>0.37905807041609513</v>
      </c>
      <c r="C911" s="120">
        <v>0.21152000000000001</v>
      </c>
      <c r="D911" s="120">
        <v>0.76759683465222817</v>
      </c>
      <c r="E911" s="120">
        <v>0.94740796393688964</v>
      </c>
      <c r="F911" s="120">
        <v>0.33363677742375969</v>
      </c>
      <c r="H911" s="142">
        <v>-0.30795556939345869</v>
      </c>
      <c r="I911" s="142">
        <v>-0.80115831503578427</v>
      </c>
      <c r="J911" s="142">
        <v>0.73095550599245851</v>
      </c>
      <c r="K911" s="142">
        <v>1.6202244451574339</v>
      </c>
      <c r="L911" s="142">
        <v>-0.42989289393838126</v>
      </c>
      <c r="M911" s="141">
        <f t="array" ref="M911:Q911">MMULT(H911:L911,TRANSPOSE(chol))</f>
        <v>-1.8145318850386588E-3</v>
      </c>
      <c r="N911" s="141">
        <v>-5.3117173910163492E-3</v>
      </c>
      <c r="O911" s="141">
        <v>4.0153133346303629E-3</v>
      </c>
      <c r="P911" s="141">
        <v>7.0145695285315692E-3</v>
      </c>
      <c r="Q911" s="141">
        <v>-7.9002166535730432E-4</v>
      </c>
      <c r="R911" s="6">
        <f t="shared" si="58"/>
        <v>64680.742699382099</v>
      </c>
      <c r="S911" s="6">
        <f t="shared" si="59"/>
        <v>36453.699172655295</v>
      </c>
      <c r="T911" s="6">
        <f t="shared" si="60"/>
        <v>-36453.699172655295</v>
      </c>
      <c r="V911" s="23">
        <f t="array" aca="1" ref="V911:Z911" ca="1">MMULT(H911:L911,TRANSPOSE(racar))</f>
        <v>-2.4390053353654201E-3</v>
      </c>
      <c r="W911" s="23">
        <f ca="1"/>
        <v>-4.0010251232237594E-3</v>
      </c>
      <c r="X911" s="23">
        <f ca="1"/>
        <v>4.6629624850969163E-3</v>
      </c>
      <c r="Y911" s="23">
        <f ca="1"/>
        <v>7.299165801026279E-3</v>
      </c>
      <c r="Z911" s="23">
        <f ca="1"/>
        <v>-1.6310248993764986E-3</v>
      </c>
      <c r="AA911" s="6">
        <f t="array" aca="1" ref="AA911" ca="1">SUMPRODUCT($V$9:$Z$9,V911:Z911)</f>
        <v>62678.483502318428</v>
      </c>
      <c r="AB911" s="6">
        <f t="shared" ca="1" si="61"/>
        <v>42413.401875390067</v>
      </c>
    </row>
    <row r="912" spans="1:28" ht="13.8">
      <c r="A912" s="4">
        <v>902</v>
      </c>
      <c r="B912" s="120">
        <v>0.71239140374942844</v>
      </c>
      <c r="C912" s="120">
        <v>0.41152</v>
      </c>
      <c r="D912" s="120">
        <v>0.91045397750937107</v>
      </c>
      <c r="E912" s="120">
        <v>4.6581517655897825E-2</v>
      </c>
      <c r="F912" s="120">
        <v>0.41055985434683662</v>
      </c>
      <c r="H912" s="142">
        <v>0.56038451352786278</v>
      </c>
      <c r="I912" s="142">
        <v>-0.22363670560517784</v>
      </c>
      <c r="J912" s="142">
        <v>1.3435558790471192</v>
      </c>
      <c r="K912" s="142">
        <v>-1.6789436043785508</v>
      </c>
      <c r="L912" s="142">
        <v>-0.22610506063089972</v>
      </c>
      <c r="M912" s="141">
        <f t="array" ref="M912:Q912">MMULT(H912:L912,TRANSPOSE(chol))</f>
        <v>3.3018904957001351E-3</v>
      </c>
      <c r="N912" s="141">
        <v>3.578796841803328E-5</v>
      </c>
      <c r="O912" s="141">
        <v>9.2998824646181536E-3</v>
      </c>
      <c r="P912" s="141">
        <v>-7.4792517075416304E-3</v>
      </c>
      <c r="Q912" s="141">
        <v>-1.9460259117914374E-3</v>
      </c>
      <c r="R912" s="6">
        <f t="shared" si="58"/>
        <v>13789.303548684638</v>
      </c>
      <c r="S912" s="6">
        <f t="shared" si="59"/>
        <v>-23424.004162809502</v>
      </c>
      <c r="T912" s="6">
        <f t="shared" si="60"/>
        <v>23424.004162809502</v>
      </c>
      <c r="V912" s="23">
        <f t="array" aca="1" ref="V912:Z912" ca="1">MMULT(H912:L912,TRANSPOSE(racar))</f>
        <v>3.0569715768993151E-3</v>
      </c>
      <c r="W912" s="23">
        <f ca="1"/>
        <v>-2.0021338772740664E-3</v>
      </c>
      <c r="X912" s="23">
        <f ca="1"/>
        <v>8.2080814415751522E-3</v>
      </c>
      <c r="Y912" s="23">
        <f ca="1"/>
        <v>-8.3986294176466754E-3</v>
      </c>
      <c r="Z912" s="23">
        <f ca="1"/>
        <v>-1.9822350186593047E-3</v>
      </c>
      <c r="AA912" s="6">
        <f t="array" aca="1" ref="AA912" ca="1">SUMPRODUCT($V$9:$Z$9,V912:Z912)</f>
        <v>16386.177791164308</v>
      </c>
      <c r="AB912" s="6">
        <f t="shared" ca="1" si="61"/>
        <v>-27427.788499028604</v>
      </c>
    </row>
    <row r="913" spans="1:28" ht="13.8">
      <c r="A913" s="4">
        <v>903</v>
      </c>
      <c r="B913" s="120">
        <v>0.15683584819387286</v>
      </c>
      <c r="C913" s="120">
        <v>0.61152000000000006</v>
      </c>
      <c r="D913" s="120">
        <v>7.3719283631820079E-2</v>
      </c>
      <c r="E913" s="120">
        <v>0.13749060856498874</v>
      </c>
      <c r="F913" s="120">
        <v>0.48748293126991354</v>
      </c>
      <c r="H913" s="142">
        <v>-1.0075475979852353</v>
      </c>
      <c r="I913" s="142">
        <v>0.28328287973036076</v>
      </c>
      <c r="J913" s="142">
        <v>-1.4486384867017383</v>
      </c>
      <c r="K913" s="142">
        <v>-1.0916630836011549</v>
      </c>
      <c r="L913" s="142">
        <v>-3.1380788025651092E-2</v>
      </c>
      <c r="M913" s="141">
        <f t="array" ref="M913:Q913">MMULT(H913:L913,TRANSPOSE(chol))</f>
        <v>-5.936659128585175E-3</v>
      </c>
      <c r="N913" s="141">
        <v>-7.4474707259728368E-4</v>
      </c>
      <c r="O913" s="141">
        <v>-1.0553473423952488E-2</v>
      </c>
      <c r="P913" s="141">
        <v>-6.6144917367014179E-3</v>
      </c>
      <c r="Q913" s="141">
        <v>-5.965232881375385E-3</v>
      </c>
      <c r="R913" s="6">
        <f t="shared" si="58"/>
        <v>-45907.530536431434</v>
      </c>
      <c r="S913" s="6">
        <f t="shared" si="59"/>
        <v>2792.5663767011611</v>
      </c>
      <c r="T913" s="6">
        <f t="shared" si="60"/>
        <v>-2792.5663767011611</v>
      </c>
      <c r="V913" s="23">
        <f t="array" aca="1" ref="V913:Z913" ca="1">MMULT(H913:L913,TRANSPOSE(racar))</f>
        <v>-6.3996539827613549E-3</v>
      </c>
      <c r="W913" s="23">
        <f ca="1"/>
        <v>-7.1383014674785848E-4</v>
      </c>
      <c r="X913" s="23">
        <f ca="1"/>
        <v>-1.0300809750429376E-2</v>
      </c>
      <c r="Y913" s="23">
        <f ca="1"/>
        <v>-6.0672662387801224E-3</v>
      </c>
      <c r="Z913" s="23">
        <f ca="1"/>
        <v>-3.4172808773967754E-3</v>
      </c>
      <c r="AA913" s="6">
        <f t="array" aca="1" ref="AA913" ca="1">SUMPRODUCT($V$9:$Z$9,V913:Z913)</f>
        <v>-59193.455360913526</v>
      </c>
      <c r="AB913" s="6">
        <f t="shared" ca="1" si="61"/>
        <v>-8817.8123834651851</v>
      </c>
    </row>
    <row r="914" spans="1:28" ht="13.8">
      <c r="A914" s="4">
        <v>904</v>
      </c>
      <c r="B914" s="120">
        <v>0.49016918152720623</v>
      </c>
      <c r="C914" s="120">
        <v>0.81152000000000002</v>
      </c>
      <c r="D914" s="120">
        <v>0.21657642648896291</v>
      </c>
      <c r="E914" s="120">
        <v>0.22839969947407965</v>
      </c>
      <c r="F914" s="120">
        <v>0.56440600819299058</v>
      </c>
      <c r="H914" s="142">
        <v>-2.4644702025940431E-2</v>
      </c>
      <c r="I914" s="142">
        <v>0.88351144794561953</v>
      </c>
      <c r="J914" s="142">
        <v>-0.78380787388240969</v>
      </c>
      <c r="K914" s="142">
        <v>-0.74412740878969685</v>
      </c>
      <c r="L914" s="142">
        <v>0.16214968154032897</v>
      </c>
      <c r="M914" s="141">
        <f t="array" ref="M914:Q914">MMULT(H914:L914,TRANSPOSE(chol))</f>
        <v>-1.4521119949680513E-4</v>
      </c>
      <c r="N914" s="141">
        <v>5.0019509424081097E-3</v>
      </c>
      <c r="O914" s="141">
        <v>-4.7728033840763982E-3</v>
      </c>
      <c r="P914" s="141">
        <v>-2.813916873529082E-3</v>
      </c>
      <c r="Q914" s="141">
        <v>9.8450990450568493E-5</v>
      </c>
      <c r="R914" s="6">
        <f t="shared" si="58"/>
        <v>-50869.244512917903</v>
      </c>
      <c r="S914" s="6">
        <f t="shared" si="59"/>
        <v>-13413.440417917584</v>
      </c>
      <c r="T914" s="6">
        <f t="shared" si="60"/>
        <v>13413.440417917584</v>
      </c>
      <c r="V914" s="23">
        <f t="array" aca="1" ref="V914:Z914" ca="1">MMULT(H914:L914,TRANSPOSE(racar))</f>
        <v>4.3511509340558131E-4</v>
      </c>
      <c r="W914" s="23">
        <f ca="1"/>
        <v>4.5641279138416216E-3</v>
      </c>
      <c r="X914" s="23">
        <f ca="1"/>
        <v>-5.022656833737483E-3</v>
      </c>
      <c r="Y914" s="23">
        <f ca="1"/>
        <v>-3.1593351549517625E-3</v>
      </c>
      <c r="Z914" s="23">
        <f ca="1"/>
        <v>5.6975422408220777E-4</v>
      </c>
      <c r="AA914" s="6">
        <f t="array" aca="1" ref="AA914" ca="1">SUMPRODUCT($V$9:$Z$9,V914:Z914)</f>
        <v>-50775.188906340954</v>
      </c>
      <c r="AB914" s="6">
        <f t="shared" ca="1" si="61"/>
        <v>-17603.551761578397</v>
      </c>
    </row>
    <row r="915" spans="1:28" ht="13.8">
      <c r="A915" s="4">
        <v>905</v>
      </c>
      <c r="B915" s="120">
        <v>0.82350251486053938</v>
      </c>
      <c r="C915" s="120">
        <v>5.1520000000000003E-2</v>
      </c>
      <c r="D915" s="120">
        <v>0.35943356934610576</v>
      </c>
      <c r="E915" s="120">
        <v>0.3193087903831705</v>
      </c>
      <c r="F915" s="120">
        <v>0.64132908511606745</v>
      </c>
      <c r="H915" s="142">
        <v>0.92879570589941984</v>
      </c>
      <c r="I915" s="142">
        <v>-1.630291041720761</v>
      </c>
      <c r="J915" s="142">
        <v>-0.35997324891086202</v>
      </c>
      <c r="K915" s="142">
        <v>-0.46963252810569245</v>
      </c>
      <c r="L915" s="142">
        <v>0.36201365040989469</v>
      </c>
      <c r="M915" s="141">
        <f t="array" ref="M915:Q915">MMULT(H915:L915,TRANSPOSE(chol))</f>
        <v>5.4726382327193084E-3</v>
      </c>
      <c r="N915" s="141">
        <v>-7.1545560969420736E-3</v>
      </c>
      <c r="O915" s="141">
        <v>-1.6031230314097478E-3</v>
      </c>
      <c r="P915" s="141">
        <v>-4.3636385782223914E-3</v>
      </c>
      <c r="Q915" s="141">
        <v>9.9051606536380062E-4</v>
      </c>
      <c r="R915" s="6">
        <f t="shared" si="58"/>
        <v>32107.921626418371</v>
      </c>
      <c r="S915" s="6">
        <f t="shared" si="59"/>
        <v>-25441.427898819704</v>
      </c>
      <c r="T915" s="6">
        <f t="shared" si="60"/>
        <v>25441.427898819704</v>
      </c>
      <c r="V915" s="23">
        <f t="array" aca="1" ref="V915:Z915" ca="1">MMULT(H915:L915,TRANSPOSE(racar))</f>
        <v>3.6976050432778245E-3</v>
      </c>
      <c r="W915" s="23">
        <f ca="1"/>
        <v>-8.809832642635863E-3</v>
      </c>
      <c r="X915" s="23">
        <f ca="1"/>
        <v>-2.2101930098562079E-3</v>
      </c>
      <c r="Y915" s="23">
        <f ca="1"/>
        <v>-3.2883889112769937E-3</v>
      </c>
      <c r="Z915" s="23">
        <f ca="1"/>
        <v>9.6608888699844598E-4</v>
      </c>
      <c r="AA915" s="6">
        <f t="array" aca="1" ref="AA915" ca="1">SUMPRODUCT($V$9:$Z$9,V915:Z915)</f>
        <v>35962.991363815796</v>
      </c>
      <c r="AB915" s="6">
        <f t="shared" ca="1" si="61"/>
        <v>-20388.977742915311</v>
      </c>
    </row>
    <row r="916" spans="1:28" ht="13.8">
      <c r="A916" s="4">
        <v>906</v>
      </c>
      <c r="B916" s="120">
        <v>0.26794695930498402</v>
      </c>
      <c r="C916" s="120">
        <v>0.25152000000000002</v>
      </c>
      <c r="D916" s="120">
        <v>0.50229071220324861</v>
      </c>
      <c r="E916" s="120">
        <v>0.41021788129226144</v>
      </c>
      <c r="F916" s="120">
        <v>0.71825216203914433</v>
      </c>
      <c r="H916" s="142">
        <v>-0.61903406395461336</v>
      </c>
      <c r="I916" s="142">
        <v>-0.66971419651979958</v>
      </c>
      <c r="J916" s="142">
        <v>5.7419955303052656E-3</v>
      </c>
      <c r="K916" s="142">
        <v>-0.22698454147490396</v>
      </c>
      <c r="L916" s="142">
        <v>0.57765705880755436</v>
      </c>
      <c r="M916" s="141">
        <f t="array" ref="M916:Q916">MMULT(H916:L916,TRANSPOSE(chol))</f>
        <v>-3.6474646299888137E-3</v>
      </c>
      <c r="N916" s="141">
        <v>-5.2897782429282506E-3</v>
      </c>
      <c r="O916" s="141">
        <v>-1.0124833968946877E-3</v>
      </c>
      <c r="P916" s="141">
        <v>-2.6356942735306262E-3</v>
      </c>
      <c r="Q916" s="141">
        <v>-1.4613298230135288E-4</v>
      </c>
      <c r="R916" s="6">
        <f t="shared" si="58"/>
        <v>-3564.0499089166105</v>
      </c>
      <c r="S916" s="6">
        <f t="shared" si="59"/>
        <v>-11243.696074214395</v>
      </c>
      <c r="T916" s="6">
        <f t="shared" si="60"/>
        <v>11243.696074214395</v>
      </c>
      <c r="V916" s="23">
        <f t="array" aca="1" ref="V916:Z916" ca="1">MMULT(H916:L916,TRANSPOSE(racar))</f>
        <v>-3.4639380036756619E-3</v>
      </c>
      <c r="W916" s="23">
        <f ca="1"/>
        <v>-4.1936671295479851E-3</v>
      </c>
      <c r="X916" s="23">
        <f ca="1"/>
        <v>-1.9277244601025533E-4</v>
      </c>
      <c r="Y916" s="23">
        <f ca="1"/>
        <v>-1.1547075271951647E-3</v>
      </c>
      <c r="Z916" s="23">
        <f ca="1"/>
        <v>1.8552581073270125E-3</v>
      </c>
      <c r="AA916" s="6">
        <f t="array" aca="1" ref="AA916" ca="1">SUMPRODUCT($V$9:$Z$9,V916:Z916)</f>
        <v>-10633.378547992241</v>
      </c>
      <c r="AB916" s="6">
        <f t="shared" ca="1" si="61"/>
        <v>-15556.607714800139</v>
      </c>
    </row>
    <row r="917" spans="1:28" ht="13.8">
      <c r="A917" s="4">
        <v>907</v>
      </c>
      <c r="B917" s="120">
        <v>0.60128029263831728</v>
      </c>
      <c r="C917" s="120">
        <v>0.45151999999999998</v>
      </c>
      <c r="D917" s="120">
        <v>0.64514785506039141</v>
      </c>
      <c r="E917" s="120">
        <v>0.50112697220135238</v>
      </c>
      <c r="F917" s="120">
        <v>0.79517523896222131</v>
      </c>
      <c r="H917" s="142">
        <v>0.25666238068728364</v>
      </c>
      <c r="I917" s="142">
        <v>-0.12182198767316781</v>
      </c>
      <c r="J917" s="142">
        <v>0.3722532669124119</v>
      </c>
      <c r="K917" s="142">
        <v>2.824904141790307E-3</v>
      </c>
      <c r="L917" s="142">
        <v>0.82451055297112363</v>
      </c>
      <c r="M917" s="141">
        <f t="array" ref="M917:Q917">MMULT(H917:L917,TRANSPOSE(chol))</f>
        <v>1.5123028116175354E-3</v>
      </c>
      <c r="N917" s="141">
        <v>-9.4676989609513069E-5</v>
      </c>
      <c r="O917" s="141">
        <v>2.6927610909152251E-3</v>
      </c>
      <c r="P917" s="141">
        <v>2.4063095519799192E-4</v>
      </c>
      <c r="Q917" s="141">
        <v>5.337726708346092E-3</v>
      </c>
      <c r="R917" s="6">
        <f t="shared" si="58"/>
        <v>-14605.990518231172</v>
      </c>
      <c r="S917" s="6">
        <f t="shared" si="59"/>
        <v>-28464.73569428375</v>
      </c>
      <c r="T917" s="6">
        <f t="shared" si="60"/>
        <v>28464.73569428375</v>
      </c>
      <c r="V917" s="23">
        <f t="array" aca="1" ref="V917:Z917" ca="1">MMULT(H917:L917,TRANSPOSE(racar))</f>
        <v>2.5976129655633324E-3</v>
      </c>
      <c r="W917" s="23">
        <f ca="1"/>
        <v>5.3805348419193842E-4</v>
      </c>
      <c r="X917" s="23">
        <f ca="1"/>
        <v>3.067111473930584E-3</v>
      </c>
      <c r="Y917" s="23">
        <f ca="1"/>
        <v>1.0438821434797213E-3</v>
      </c>
      <c r="Z917" s="23">
        <f ca="1"/>
        <v>5.6506931836796757E-3</v>
      </c>
      <c r="AA917" s="6">
        <f t="array" aca="1" ref="AA917" ca="1">SUMPRODUCT($V$9:$Z$9,V917:Z917)</f>
        <v>-10002.40595271084</v>
      </c>
      <c r="AB917" s="6">
        <f t="shared" ca="1" si="61"/>
        <v>-26524.933698681787</v>
      </c>
    </row>
    <row r="918" spans="1:28" ht="13.8">
      <c r="A918" s="4">
        <v>908</v>
      </c>
      <c r="B918" s="120">
        <v>0.93461362597165054</v>
      </c>
      <c r="C918" s="120">
        <v>0.6515200000000001</v>
      </c>
      <c r="D918" s="120">
        <v>0.7880049979175342</v>
      </c>
      <c r="E918" s="120">
        <v>0.59203606311044321</v>
      </c>
      <c r="F918" s="120">
        <v>0.87209831588529829</v>
      </c>
      <c r="H918" s="142">
        <v>1.5110616355284463</v>
      </c>
      <c r="I918" s="142">
        <v>0.38942740855734603</v>
      </c>
      <c r="J918" s="142">
        <v>0.79951818891554638</v>
      </c>
      <c r="K918" s="142">
        <v>0.23278562773715325</v>
      </c>
      <c r="L918" s="142">
        <v>1.1363661217584888</v>
      </c>
      <c r="M918" s="141">
        <f t="array" ref="M918:Q918">MMULT(H918:L918,TRANSPOSE(chol))</f>
        <v>8.9034581297728933E-3</v>
      </c>
      <c r="N918" s="141">
        <v>5.7802846120516855E-3</v>
      </c>
      <c r="O918" s="141">
        <v>7.2829849261050383E-3</v>
      </c>
      <c r="P918" s="141">
        <v>3.3859605162282541E-3</v>
      </c>
      <c r="Q918" s="141">
        <v>1.2278720029321882E-2</v>
      </c>
      <c r="R918" s="6">
        <f t="shared" si="58"/>
        <v>-23586.214382563623</v>
      </c>
      <c r="S918" s="6">
        <f t="shared" si="59"/>
        <v>-52526.531400283871</v>
      </c>
      <c r="T918" s="6">
        <f t="shared" si="60"/>
        <v>52526.531400283871</v>
      </c>
      <c r="V918" s="23">
        <f t="array" aca="1" ref="V918:Z918" ca="1">MMULT(H918:L918,TRANSPOSE(racar))</f>
        <v>1.0867039768663558E-2</v>
      </c>
      <c r="W918" s="23">
        <f ca="1"/>
        <v>5.5365056716386862E-3</v>
      </c>
      <c r="X918" s="23">
        <f ca="1"/>
        <v>6.9627538788590831E-3</v>
      </c>
      <c r="Y918" s="23">
        <f ca="1"/>
        <v>3.3779455983804444E-3</v>
      </c>
      <c r="Z918" s="23">
        <f ca="1"/>
        <v>1.0351610523067632E-2</v>
      </c>
      <c r="AA918" s="6">
        <f t="array" aca="1" ref="AA918" ca="1">SUMPRODUCT($V$9:$Z$9,V918:Z918)</f>
        <v>-3473.5883443105267</v>
      </c>
      <c r="AB918" s="6">
        <f t="shared" ca="1" si="61"/>
        <v>-41889.11192791842</v>
      </c>
    </row>
    <row r="919" spans="1:28" ht="13.8">
      <c r="A919" s="4">
        <v>909</v>
      </c>
      <c r="B919" s="120">
        <v>8.2761774119798806E-2</v>
      </c>
      <c r="C919" s="120">
        <v>0.85152000000000005</v>
      </c>
      <c r="D919" s="120">
        <v>0.9308621407746771</v>
      </c>
      <c r="E919" s="120">
        <v>0.68294515401953415</v>
      </c>
      <c r="F919" s="120">
        <v>0.94902139280837516</v>
      </c>
      <c r="H919" s="142">
        <v>-1.3867318386884553</v>
      </c>
      <c r="I919" s="142">
        <v>1.0429747226143924</v>
      </c>
      <c r="J919" s="142">
        <v>1.4822427383226415</v>
      </c>
      <c r="K919" s="142">
        <v>0.47595043184057584</v>
      </c>
      <c r="L919" s="142">
        <v>1.6354382267317233</v>
      </c>
      <c r="M919" s="141">
        <f t="array" ref="M919:Q919">MMULT(H919:L919,TRANSPOSE(chol))</f>
        <v>-8.1708836838199315E-3</v>
      </c>
      <c r="N919" s="141">
        <v>2.7151472746221113E-3</v>
      </c>
      <c r="O919" s="141">
        <v>7.999465809075965E-3</v>
      </c>
      <c r="P919" s="141">
        <v>3.7966979334443829E-3</v>
      </c>
      <c r="Q919" s="141">
        <v>8.510038366920953E-3</v>
      </c>
      <c r="R919" s="6">
        <f t="shared" si="58"/>
        <v>-61875.982206546527</v>
      </c>
      <c r="S919" s="6">
        <f t="shared" si="59"/>
        <v>-29773.855500707788</v>
      </c>
      <c r="T919" s="6">
        <f t="shared" si="60"/>
        <v>29773.855500707788</v>
      </c>
      <c r="V919" s="23">
        <f t="array" aca="1" ref="V919:Z919" ca="1">MMULT(H919:L919,TRANSPOSE(racar))</f>
        <v>-3.6567709076411534E-3</v>
      </c>
      <c r="W919" s="23">
        <f ca="1"/>
        <v>7.3045377599338492E-3</v>
      </c>
      <c r="X919" s="23">
        <f ca="1"/>
        <v>1.039554650050302E-2</v>
      </c>
      <c r="Y919" s="23">
        <f ca="1"/>
        <v>5.458886339396115E-3</v>
      </c>
      <c r="Z919" s="23">
        <f ca="1"/>
        <v>1.1141876731957018E-2</v>
      </c>
      <c r="AA919" s="6">
        <f t="array" aca="1" ref="AA919" ca="1">SUMPRODUCT($V$9:$Z$9,V919:Z919)</f>
        <v>-65694.479782942799</v>
      </c>
      <c r="AB919" s="6">
        <f t="shared" ca="1" si="61"/>
        <v>-36750.112360133142</v>
      </c>
    </row>
    <row r="920" spans="1:28" ht="13.8">
      <c r="A920" s="4">
        <v>910</v>
      </c>
      <c r="B920" s="120">
        <v>0.41609510745313216</v>
      </c>
      <c r="C920" s="120">
        <v>9.151999999999999E-2</v>
      </c>
      <c r="D920" s="120">
        <v>9.4127446897126196E-2</v>
      </c>
      <c r="E920" s="120">
        <v>0.77385424492862509</v>
      </c>
      <c r="F920" s="120">
        <v>3.1861629494765592E-2</v>
      </c>
      <c r="H920" s="142">
        <v>-0.21189338054434251</v>
      </c>
      <c r="I920" s="142">
        <v>-1.3314530004014842</v>
      </c>
      <c r="J920" s="142">
        <v>-1.3157591509519353</v>
      </c>
      <c r="K920" s="142">
        <v>0.75160022141326999</v>
      </c>
      <c r="L920" s="142">
        <v>-1.8541111560042107</v>
      </c>
      <c r="M920" s="141">
        <f t="array" ref="M920:Q920">MMULT(H920:L920,TRANSPOSE(chol))</f>
        <v>-1.2485154789816462E-3</v>
      </c>
      <c r="N920" s="141">
        <v>-8.123017688529648E-3</v>
      </c>
      <c r="O920" s="141">
        <v>-9.166587551764336E-3</v>
      </c>
      <c r="P920" s="141">
        <v>7.4030533969706097E-4</v>
      </c>
      <c r="Q920" s="141">
        <v>-1.237313106287277E-2</v>
      </c>
      <c r="R920" s="6">
        <f t="shared" si="58"/>
        <v>85459.587889720264</v>
      </c>
      <c r="S920" s="6">
        <f t="shared" si="59"/>
        <v>71919.007876413772</v>
      </c>
      <c r="T920" s="6">
        <f t="shared" si="60"/>
        <v>-71919.007876413772</v>
      </c>
      <c r="V920" s="23">
        <f t="array" aca="1" ref="V920:Z920" ca="1">MMULT(H920:L920,TRANSPOSE(racar))</f>
        <v>-5.6017618413866429E-3</v>
      </c>
      <c r="W920" s="23">
        <f ca="1"/>
        <v>-9.8689793506335586E-3</v>
      </c>
      <c r="X920" s="23">
        <f ca="1"/>
        <v>-9.9712234558167832E-3</v>
      </c>
      <c r="Y920" s="23">
        <f ca="1"/>
        <v>7.1249924169429144E-5</v>
      </c>
      <c r="Z920" s="23">
        <f ca="1"/>
        <v>-1.3399099631394183E-2</v>
      </c>
      <c r="AA920" s="6">
        <f t="array" aca="1" ref="AA920" ca="1">SUMPRODUCT($V$9:$Z$9,V920:Z920)</f>
        <v>75048.853839052521</v>
      </c>
      <c r="AB920" s="6">
        <f t="shared" ca="1" si="61"/>
        <v>74542.136531594093</v>
      </c>
    </row>
    <row r="921" spans="1:28" ht="13.8">
      <c r="A921" s="4">
        <v>911</v>
      </c>
      <c r="B921" s="120">
        <v>0.74942844078646542</v>
      </c>
      <c r="C921" s="120">
        <v>0.29152</v>
      </c>
      <c r="D921" s="120">
        <v>0.23698458975426903</v>
      </c>
      <c r="E921" s="120">
        <v>0.86476333583771603</v>
      </c>
      <c r="F921" s="120">
        <v>0.10878470641784252</v>
      </c>
      <c r="H921" s="142">
        <v>0.67269221961454251</v>
      </c>
      <c r="I921" s="142">
        <v>-0.5489496554375819</v>
      </c>
      <c r="J921" s="142">
        <v>-0.7160359038818408</v>
      </c>
      <c r="K921" s="142">
        <v>1.1019731876980619</v>
      </c>
      <c r="L921" s="142">
        <v>-1.2330170237862204</v>
      </c>
      <c r="M921" s="141">
        <f t="array" ref="M921:Q921">MMULT(H921:L921,TRANSPOSE(chol))</f>
        <v>3.9636285315836949E-3</v>
      </c>
      <c r="N921" s="141">
        <v>-1.563419751064467E-3</v>
      </c>
      <c r="O921" s="141">
        <v>-3.8754532950744441E-3</v>
      </c>
      <c r="P921" s="141">
        <v>4.723845160450298E-3</v>
      </c>
      <c r="Q921" s="141">
        <v>-4.0586932186127897E-3</v>
      </c>
      <c r="R921" s="6">
        <f t="shared" si="58"/>
        <v>60916.839758378359</v>
      </c>
      <c r="S921" s="6">
        <f t="shared" si="59"/>
        <v>44082.998428848325</v>
      </c>
      <c r="T921" s="6">
        <f t="shared" si="60"/>
        <v>-44082.998428848325</v>
      </c>
      <c r="V921" s="23">
        <f t="array" aca="1" ref="V921:Z921" ca="1">MMULT(H921:L921,TRANSPOSE(racar))</f>
        <v>1.3953978314629422E-3</v>
      </c>
      <c r="W921" s="23">
        <f ca="1"/>
        <v>-3.167076543292572E-3</v>
      </c>
      <c r="X921" s="23">
        <f ca="1"/>
        <v>-4.8375670994207339E-3</v>
      </c>
      <c r="Y921" s="23">
        <f ca="1"/>
        <v>3.5949278588130714E-3</v>
      </c>
      <c r="Z921" s="23">
        <f ca="1"/>
        <v>-6.6882391951630206E-3</v>
      </c>
      <c r="AA921" s="6">
        <f t="array" aca="1" ref="AA921" ca="1">SUMPRODUCT($V$9:$Z$9,V921:Z921)</f>
        <v>64372.727884876425</v>
      </c>
      <c r="AB921" s="6">
        <f t="shared" ca="1" si="61"/>
        <v>53485.223428384386</v>
      </c>
    </row>
    <row r="922" spans="1:28" ht="13.8">
      <c r="A922" s="4">
        <v>912</v>
      </c>
      <c r="B922" s="120">
        <v>0.1938728852309099</v>
      </c>
      <c r="C922" s="120">
        <v>0.49152000000000001</v>
      </c>
      <c r="D922" s="120">
        <v>0.37984173261141185</v>
      </c>
      <c r="E922" s="120">
        <v>0.95567242674680697</v>
      </c>
      <c r="F922" s="120">
        <v>0.18570778334091945</v>
      </c>
      <c r="H922" s="142">
        <v>-0.8637126359454026</v>
      </c>
      <c r="I922" s="142">
        <v>-2.1257808707912971E-2</v>
      </c>
      <c r="J922" s="142">
        <v>-0.30589648119868162</v>
      </c>
      <c r="K922" s="142">
        <v>1.7025348754330591</v>
      </c>
      <c r="L922" s="142">
        <v>-0.89382493312529554</v>
      </c>
      <c r="M922" s="141">
        <f t="array" ref="M922:Q922">MMULT(H922:L922,TRANSPOSE(chol))</f>
        <v>-5.0891565965847079E-3</v>
      </c>
      <c r="N922" s="141">
        <v>-2.1509233307971639E-3</v>
      </c>
      <c r="O922" s="141">
        <v>-3.1268545463465809E-3</v>
      </c>
      <c r="P922" s="141">
        <v>7.5967779964765539E-3</v>
      </c>
      <c r="Q922" s="141">
        <v>-4.4481684593047476E-3</v>
      </c>
      <c r="R922" s="6">
        <f t="shared" si="58"/>
        <v>39466.977522000016</v>
      </c>
      <c r="S922" s="6">
        <f t="shared" si="59"/>
        <v>59378.275680664112</v>
      </c>
      <c r="T922" s="6">
        <f t="shared" si="60"/>
        <v>-59378.275680664112</v>
      </c>
      <c r="V922" s="23">
        <f t="array" aca="1" ref="V922:Z922" ca="1">MMULT(H922:L922,TRANSPOSE(racar))</f>
        <v>-5.9060442254687262E-3</v>
      </c>
      <c r="W922" s="23">
        <f ca="1"/>
        <v>-6.6904658056033577E-4</v>
      </c>
      <c r="X922" s="23">
        <f ca="1"/>
        <v>-2.4335000100730343E-3</v>
      </c>
      <c r="Y922" s="23">
        <f ca="1"/>
        <v>7.3519580357179828E-3</v>
      </c>
      <c r="Z922" s="23">
        <f ca="1"/>
        <v>-5.0299753409194558E-3</v>
      </c>
      <c r="AA922" s="6">
        <f t="array" aca="1" ref="AA922" ca="1">SUMPRODUCT($V$9:$Z$9,V922:Z922)</f>
        <v>31966.724810360549</v>
      </c>
      <c r="AB922" s="6">
        <f t="shared" ca="1" si="61"/>
        <v>61481.278010624635</v>
      </c>
    </row>
    <row r="923" spans="1:28" ht="13.8">
      <c r="A923" s="4">
        <v>913</v>
      </c>
      <c r="B923" s="120">
        <v>0.52720621856424321</v>
      </c>
      <c r="C923" s="120">
        <v>0.69152000000000002</v>
      </c>
      <c r="D923" s="120">
        <v>0.52269887546855476</v>
      </c>
      <c r="E923" s="120">
        <v>5.4845980465815181E-2</v>
      </c>
      <c r="F923" s="120">
        <v>0.26263086026399635</v>
      </c>
      <c r="H923" s="142">
        <v>6.8248822419559235E-2</v>
      </c>
      <c r="I923" s="142">
        <v>0.50016343863741619</v>
      </c>
      <c r="J923" s="142">
        <v>5.6928377404772121E-2</v>
      </c>
      <c r="K923" s="142">
        <v>-1.5995792219464764</v>
      </c>
      <c r="L923" s="142">
        <v>-0.63525560866825359</v>
      </c>
      <c r="M923" s="141">
        <f t="array" ref="M923:Q923">MMULT(H923:L923,TRANSPOSE(chol))</f>
        <v>4.0213484250517983E-4</v>
      </c>
      <c r="N923" s="141">
        <v>3.0247666340525287E-3</v>
      </c>
      <c r="O923" s="141">
        <v>6.2136242758020505E-4</v>
      </c>
      <c r="P923" s="141">
        <v>-7.0970826753210406E-3</v>
      </c>
      <c r="Q923" s="141">
        <v>-5.4239642164075281E-3</v>
      </c>
      <c r="R923" s="6">
        <f t="shared" si="58"/>
        <v>-14422.922864066149</v>
      </c>
      <c r="S923" s="6">
        <f t="shared" si="59"/>
        <v>-2412.3715359316084</v>
      </c>
      <c r="T923" s="6">
        <f t="shared" si="60"/>
        <v>2412.3715359316084</v>
      </c>
      <c r="V923" s="23">
        <f t="array" aca="1" ref="V923:Z923" ca="1">MMULT(H923:L923,TRANSPOSE(racar))</f>
        <v>-1.7807771265315102E-4</v>
      </c>
      <c r="W923" s="23">
        <f ca="1"/>
        <v>1.0506581712658499E-3</v>
      </c>
      <c r="X923" s="23">
        <f ca="1"/>
        <v>-4.5552412912210858E-4</v>
      </c>
      <c r="Y923" s="23">
        <f ca="1"/>
        <v>-8.4240269554561407E-3</v>
      </c>
      <c r="Z923" s="23">
        <f ca="1"/>
        <v>-5.1804501380769835E-3</v>
      </c>
      <c r="AA923" s="6">
        <f t="array" aca="1" ref="AA923" ca="1">SUMPRODUCT($V$9:$Z$9,V923:Z923)</f>
        <v>-17064.854906199042</v>
      </c>
      <c r="AB923" s="6">
        <f t="shared" ca="1" si="61"/>
        <v>-9829.3300483585263</v>
      </c>
    </row>
    <row r="924" spans="1:28" ht="13.8">
      <c r="A924" s="4">
        <v>914</v>
      </c>
      <c r="B924" s="120">
        <v>0.86053955189757647</v>
      </c>
      <c r="C924" s="120">
        <v>0.89151999999999998</v>
      </c>
      <c r="D924" s="120">
        <v>0.66555601832569755</v>
      </c>
      <c r="E924" s="120">
        <v>0.14575507137490609</v>
      </c>
      <c r="F924" s="120">
        <v>0.33955393718707327</v>
      </c>
      <c r="H924" s="142">
        <v>1.0827466395144869</v>
      </c>
      <c r="I924" s="142">
        <v>1.2346521268269866</v>
      </c>
      <c r="J924" s="142">
        <v>0.42767471196117679</v>
      </c>
      <c r="K924" s="142">
        <v>-1.0548145632462409</v>
      </c>
      <c r="L924" s="142">
        <v>-0.41368082150038765</v>
      </c>
      <c r="M924" s="141">
        <f t="array" ref="M924:Q924">MMULT(H924:L924,TRANSPOSE(chol))</f>
        <v>6.3797459636371397E-3</v>
      </c>
      <c r="N924" s="141">
        <v>9.614597528969461E-3</v>
      </c>
      <c r="O924" s="141">
        <v>4.6010620354541738E-3</v>
      </c>
      <c r="P924" s="141">
        <v>-2.2565038386224714E-3</v>
      </c>
      <c r="Q924" s="141">
        <v>1.2129315285644799E-3</v>
      </c>
      <c r="R924" s="6">
        <f t="shared" si="58"/>
        <v>-25535.503891867676</v>
      </c>
      <c r="S924" s="6">
        <f t="shared" si="59"/>
        <v>-17037.37235774986</v>
      </c>
      <c r="T924" s="6">
        <f t="shared" si="60"/>
        <v>17037.37235774986</v>
      </c>
      <c r="V924" s="23">
        <f t="array" aca="1" ref="V924:Z924" ca="1">MMULT(H924:L924,TRANSPOSE(racar))</f>
        <v>6.8851996806490907E-3</v>
      </c>
      <c r="W924" s="23">
        <f ca="1"/>
        <v>7.2715150815485007E-3</v>
      </c>
      <c r="X924" s="23">
        <f ca="1"/>
        <v>3.0584016105342413E-3</v>
      </c>
      <c r="Y924" s="23">
        <f ca="1"/>
        <v>-4.470559427699701E-3</v>
      </c>
      <c r="Z924" s="23">
        <f ca="1"/>
        <v>-7.9720785778382018E-4</v>
      </c>
      <c r="AA924" s="6">
        <f t="array" aca="1" ref="AA924" ca="1">SUMPRODUCT($V$9:$Z$9,V924:Z924)</f>
        <v>-14015.640484049687</v>
      </c>
      <c r="AB924" s="6">
        <f t="shared" ca="1" si="61"/>
        <v>-16028.351523576217</v>
      </c>
    </row>
    <row r="925" spans="1:28" ht="13.8">
      <c r="A925" s="4">
        <v>915</v>
      </c>
      <c r="B925" s="120">
        <v>0.30498399634202106</v>
      </c>
      <c r="C925" s="120">
        <v>0.13152</v>
      </c>
      <c r="D925" s="120">
        <v>0.80841316118284035</v>
      </c>
      <c r="E925" s="120">
        <v>0.236664162283997</v>
      </c>
      <c r="F925" s="120">
        <v>0.4164770141101502</v>
      </c>
      <c r="H925" s="142">
        <v>-0.51011914584992746</v>
      </c>
      <c r="I925" s="142">
        <v>-1.119234759778533</v>
      </c>
      <c r="J925" s="142">
        <v>0.87206360858025012</v>
      </c>
      <c r="K925" s="142">
        <v>-0.7170741831470826</v>
      </c>
      <c r="L925" s="142">
        <v>-0.21091445008815651</v>
      </c>
      <c r="M925" s="141">
        <f t="array" ref="M925:Q925">MMULT(H925:L925,TRANSPOSE(chol))</f>
        <v>-3.0057175362552175E-3</v>
      </c>
      <c r="N925" s="141">
        <v>-7.6082911220918207E-3</v>
      </c>
      <c r="O925" s="141">
        <v>4.545569038974781E-3</v>
      </c>
      <c r="P925" s="141">
        <v>-5.1764953461432613E-3</v>
      </c>
      <c r="Q925" s="141">
        <v>-4.9665061896837963E-3</v>
      </c>
      <c r="R925" s="6">
        <f t="shared" si="58"/>
        <v>39517.888965424405</v>
      </c>
      <c r="S925" s="6">
        <f t="shared" si="59"/>
        <v>3836.7189795384693</v>
      </c>
      <c r="T925" s="6">
        <f t="shared" si="60"/>
        <v>-3836.7189795384693</v>
      </c>
      <c r="V925" s="23">
        <f t="array" aca="1" ref="V925:Z925" ca="1">MMULT(H925:L925,TRANSPOSE(racar))</f>
        <v>-3.9652170286613815E-3</v>
      </c>
      <c r="W925" s="23">
        <f ca="1"/>
        <v>-7.7642436477789456E-3</v>
      </c>
      <c r="X925" s="23">
        <f ca="1"/>
        <v>4.6701509074596774E-3</v>
      </c>
      <c r="Y925" s="23">
        <f ca="1"/>
        <v>-4.5924008067419527E-3</v>
      </c>
      <c r="Z925" s="23">
        <f ca="1"/>
        <v>-3.4524447645667487E-3</v>
      </c>
      <c r="AA925" s="6">
        <f t="array" aca="1" ref="AA925" ca="1">SUMPRODUCT($V$9:$Z$9,V925:Z925)</f>
        <v>30491.539441149765</v>
      </c>
      <c r="AB925" s="6">
        <f t="shared" ca="1" si="61"/>
        <v>-1878.4372370101592</v>
      </c>
    </row>
    <row r="926" spans="1:28" ht="13.8">
      <c r="A926" s="4">
        <v>916</v>
      </c>
      <c r="B926" s="120">
        <v>0.63831732967535437</v>
      </c>
      <c r="C926" s="120">
        <v>0.33151999999999998</v>
      </c>
      <c r="D926" s="120">
        <v>0.95127030403998325</v>
      </c>
      <c r="E926" s="120">
        <v>0.32757325319308789</v>
      </c>
      <c r="F926" s="120">
        <v>0.49340009103322713</v>
      </c>
      <c r="H926" s="142">
        <v>0.35396469659187557</v>
      </c>
      <c r="I926" s="142">
        <v>-0.43571985269622687</v>
      </c>
      <c r="J926" s="142">
        <v>1.6572972554761822</v>
      </c>
      <c r="K926" s="142">
        <v>-0.44662407979717289</v>
      </c>
      <c r="L926" s="142">
        <v>-1.6544273125482217E-2</v>
      </c>
      <c r="M926" s="141">
        <f t="array" ref="M926:Q926">MMULT(H926:L926,TRANSPOSE(chol))</f>
        <v>2.0856262785213186E-3</v>
      </c>
      <c r="N926" s="141">
        <v>-1.663763981307767E-3</v>
      </c>
      <c r="O926" s="141">
        <v>1.0967297920199797E-2</v>
      </c>
      <c r="P926" s="141">
        <v>-1.6502496825270335E-3</v>
      </c>
      <c r="Q926" s="141">
        <v>8.3751179187296389E-4</v>
      </c>
      <c r="R926" s="6">
        <f t="shared" si="58"/>
        <v>32059.752828776051</v>
      </c>
      <c r="S926" s="6">
        <f t="shared" si="59"/>
        <v>-12185.539747308721</v>
      </c>
      <c r="T926" s="6">
        <f t="shared" si="60"/>
        <v>12185.539747308721</v>
      </c>
      <c r="V926" s="23">
        <f t="array" aca="1" ref="V926:Z926" ca="1">MMULT(H926:L926,TRANSPOSE(racar))</f>
        <v>2.342955045021424E-3</v>
      </c>
      <c r="W926" s="23">
        <f ca="1"/>
        <v>-2.145814153410891E-3</v>
      </c>
      <c r="X926" s="23">
        <f ca="1"/>
        <v>1.0659966523049964E-2</v>
      </c>
      <c r="Y926" s="23">
        <f ca="1"/>
        <v>-1.9842448344705435E-3</v>
      </c>
      <c r="Z926" s="23">
        <f ca="1"/>
        <v>4.6460386328046692E-4</v>
      </c>
      <c r="AA926" s="6">
        <f t="array" aca="1" ref="AA926" ca="1">SUMPRODUCT($V$9:$Z$9,V926:Z926)</f>
        <v>35487.568796655556</v>
      </c>
      <c r="AB926" s="6">
        <f t="shared" ca="1" si="61"/>
        <v>-11647.409322280306</v>
      </c>
    </row>
    <row r="927" spans="1:28" ht="13.8">
      <c r="A927" s="4">
        <v>917</v>
      </c>
      <c r="B927" s="120">
        <v>0.97165066300868763</v>
      </c>
      <c r="C927" s="120">
        <v>0.53151999999999999</v>
      </c>
      <c r="D927" s="120">
        <v>0.11453561016243231</v>
      </c>
      <c r="E927" s="120">
        <v>0.41848234410217883</v>
      </c>
      <c r="F927" s="120">
        <v>0.57032316795630422</v>
      </c>
      <c r="H927" s="142">
        <v>1.9056265575061735</v>
      </c>
      <c r="I927" s="142">
        <v>7.90913043131687E-2</v>
      </c>
      <c r="J927" s="142">
        <v>-1.2027548011069571</v>
      </c>
      <c r="K927" s="142">
        <v>-0.20577753745845251</v>
      </c>
      <c r="L927" s="142">
        <v>0.17719698465098169</v>
      </c>
      <c r="M927" s="141">
        <f t="array" ref="M927:Q927">MMULT(H927:L927,TRANSPOSE(chol))</f>
        <v>1.1228308539383912E-2</v>
      </c>
      <c r="N927" s="141">
        <v>4.9299755172061534E-3</v>
      </c>
      <c r="O927" s="141">
        <v>-5.1415779870423121E-3</v>
      </c>
      <c r="P927" s="141">
        <v>-1.5413196104211476E-4</v>
      </c>
      <c r="Q927" s="141">
        <v>5.2666534899721701E-3</v>
      </c>
      <c r="R927" s="6">
        <f t="shared" si="58"/>
        <v>-15690.406872708096</v>
      </c>
      <c r="S927" s="6">
        <f t="shared" si="59"/>
        <v>-29876.331232999462</v>
      </c>
      <c r="T927" s="6">
        <f t="shared" si="60"/>
        <v>29876.331232999462</v>
      </c>
      <c r="V927" s="23">
        <f t="array" aca="1" ref="V927:Z927" ca="1">MMULT(H927:L927,TRANSPOSE(racar))</f>
        <v>1.0322112357396461E-2</v>
      </c>
      <c r="W927" s="23">
        <f ca="1"/>
        <v>2.1574695362353356E-3</v>
      </c>
      <c r="X927" s="23">
        <f ca="1"/>
        <v>-6.69498386309288E-3</v>
      </c>
      <c r="Y927" s="23">
        <f ca="1"/>
        <v>-8.7427949773225509E-4</v>
      </c>
      <c r="Z927" s="23">
        <f ca="1"/>
        <v>2.6662600126832981E-3</v>
      </c>
      <c r="AA927" s="6">
        <f t="array" aca="1" ref="AA927" ca="1">SUMPRODUCT($V$9:$Z$9,V927:Z927)</f>
        <v>1608.9764925563104</v>
      </c>
      <c r="AB927" s="6">
        <f t="shared" ca="1" si="61"/>
        <v>-18766.262155056214</v>
      </c>
    </row>
    <row r="928" spans="1:28" ht="13.8">
      <c r="A928" s="4">
        <v>918</v>
      </c>
      <c r="B928" s="120">
        <v>2.1033379058070411E-2</v>
      </c>
      <c r="C928" s="120">
        <v>0.73152000000000006</v>
      </c>
      <c r="D928" s="120">
        <v>0.25739275301957515</v>
      </c>
      <c r="E928" s="120">
        <v>0.50939143501126982</v>
      </c>
      <c r="F928" s="120">
        <v>0.64724624487938109</v>
      </c>
      <c r="H928" s="142">
        <v>-2.0328591205772493</v>
      </c>
      <c r="I928" s="142">
        <v>0.61741656295919967</v>
      </c>
      <c r="J928" s="142">
        <v>-0.65140434582513473</v>
      </c>
      <c r="K928" s="142">
        <v>2.3543011235193232E-2</v>
      </c>
      <c r="L928" s="142">
        <v>0.37789646278056765</v>
      </c>
      <c r="M928" s="141">
        <f t="array" ref="M928:Q928">MMULT(H928:L928,TRANSPOSE(chol))</f>
        <v>-1.1977986627565171E-2</v>
      </c>
      <c r="N928" s="141">
        <v>-1.2400067487581957E-3</v>
      </c>
      <c r="O928" s="141">
        <v>-6.6997628170176876E-3</v>
      </c>
      <c r="P928" s="141">
        <v>-8.6285958650835393E-4</v>
      </c>
      <c r="Q928" s="141">
        <v>-3.4795617471428753E-3</v>
      </c>
      <c r="R928" s="6">
        <f t="shared" si="58"/>
        <v>-49345.68726151163</v>
      </c>
      <c r="S928" s="6">
        <f t="shared" si="59"/>
        <v>15327.069861664844</v>
      </c>
      <c r="T928" s="6">
        <f t="shared" si="60"/>
        <v>-15327.069861664844</v>
      </c>
      <c r="V928" s="23">
        <f t="array" aca="1" ref="V928:Z928" ca="1">MMULT(H928:L928,TRANSPOSE(racar))</f>
        <v>-1.0635021970573127E-2</v>
      </c>
      <c r="W928" s="23">
        <f ca="1"/>
        <v>1.7796546003435467E-3</v>
      </c>
      <c r="X928" s="23">
        <f ca="1"/>
        <v>-4.9216509760811539E-3</v>
      </c>
      <c r="Y928" s="23">
        <f ca="1"/>
        <v>4.6245146318141847E-4</v>
      </c>
      <c r="Z928" s="23">
        <f ca="1"/>
        <v>-1.109668260780225E-5</v>
      </c>
      <c r="AA928" s="6">
        <f t="array" aca="1" ref="AA928" ca="1">SUMPRODUCT($V$9:$Z$9,V928:Z928)</f>
        <v>-67398.676562376771</v>
      </c>
      <c r="AB928" s="6">
        <f t="shared" ca="1" si="61"/>
        <v>2176.2684651478567</v>
      </c>
    </row>
    <row r="929" spans="1:28" ht="13.8">
      <c r="A929" s="4">
        <v>919</v>
      </c>
      <c r="B929" s="120">
        <v>0.35436671239140377</v>
      </c>
      <c r="C929" s="120">
        <v>0.93152000000000001</v>
      </c>
      <c r="D929" s="120">
        <v>0.400249895876718</v>
      </c>
      <c r="E929" s="120">
        <v>0.60030052592036065</v>
      </c>
      <c r="F929" s="120">
        <v>0.72416932180245797</v>
      </c>
      <c r="H929" s="142">
        <v>-0.37355767961963182</v>
      </c>
      <c r="I929" s="142">
        <v>1.4872075599289696</v>
      </c>
      <c r="J929" s="142">
        <v>-0.25270033142586013</v>
      </c>
      <c r="K929" s="142">
        <v>0.25412505415377551</v>
      </c>
      <c r="L929" s="142">
        <v>0.59527246795887145</v>
      </c>
      <c r="M929" s="141">
        <f t="array" ref="M929:Q929">MMULT(H929:L929,TRANSPOSE(chol))</f>
        <v>-2.2010718036563483E-3</v>
      </c>
      <c r="N929" s="141">
        <v>7.6395795894647033E-3</v>
      </c>
      <c r="O929" s="141">
        <v>-1.6326545546287794E-3</v>
      </c>
      <c r="P929" s="141">
        <v>3.133223556846516E-3</v>
      </c>
      <c r="Q929" s="141">
        <v>4.6661844342689215E-3</v>
      </c>
      <c r="R929" s="6">
        <f t="shared" si="58"/>
        <v>-64265.570127396037</v>
      </c>
      <c r="S929" s="6">
        <f t="shared" si="59"/>
        <v>-11517.211881264324</v>
      </c>
      <c r="T929" s="6">
        <f t="shared" si="60"/>
        <v>11517.211881264324</v>
      </c>
      <c r="V929" s="23">
        <f t="array" aca="1" ref="V929:Z929" ca="1">MMULT(H929:L929,TRANSPOSE(racar))</f>
        <v>1.4675482052160967E-4</v>
      </c>
      <c r="W929" s="23">
        <f ca="1"/>
        <v>9.224245520800263E-3</v>
      </c>
      <c r="X929" s="23">
        <f ca="1"/>
        <v>-9.5080956669754257E-4</v>
      </c>
      <c r="Y929" s="23">
        <f ca="1"/>
        <v>3.0503728555439039E-3</v>
      </c>
      <c r="Z929" s="23">
        <f ca="1"/>
        <v>4.9909997621579039E-3</v>
      </c>
      <c r="AA929" s="6">
        <f t="array" aca="1" ref="AA929" ca="1">SUMPRODUCT($V$9:$Z$9,V929:Z929)</f>
        <v>-62082.300715464429</v>
      </c>
      <c r="AB929" s="6">
        <f t="shared" ca="1" si="61"/>
        <v>-13695.211211367259</v>
      </c>
    </row>
    <row r="930" spans="1:28" ht="13.8">
      <c r="A930" s="4">
        <v>920</v>
      </c>
      <c r="B930" s="120">
        <v>0.68770004572473697</v>
      </c>
      <c r="C930" s="120">
        <v>0.17152000000000001</v>
      </c>
      <c r="D930" s="120">
        <v>0.54310703873386079</v>
      </c>
      <c r="E930" s="120">
        <v>0.69120961682945148</v>
      </c>
      <c r="F930" s="120">
        <v>0.80109239872553495</v>
      </c>
      <c r="H930" s="142">
        <v>0.48934155131977225</v>
      </c>
      <c r="I930" s="142">
        <v>-0.94817573082508266</v>
      </c>
      <c r="J930" s="142">
        <v>0.10826444883794602</v>
      </c>
      <c r="K930" s="142">
        <v>0.49928195405425407</v>
      </c>
      <c r="L930" s="142">
        <v>0.84552961921983405</v>
      </c>
      <c r="M930" s="141">
        <f t="array" ref="M930:Q930">MMULT(H930:L930,TRANSPOSE(chol))</f>
        <v>2.8832920583084232E-3</v>
      </c>
      <c r="N930" s="141">
        <v>-4.2805371391701451E-3</v>
      </c>
      <c r="O930" s="141">
        <v>1.038085569586884E-3</v>
      </c>
      <c r="P930" s="141">
        <v>1.4528281243162662E-3</v>
      </c>
      <c r="Q930" s="141">
        <v>5.5769509251772376E-3</v>
      </c>
      <c r="R930" s="6">
        <f t="shared" si="58"/>
        <v>13171.061848717334</v>
      </c>
      <c r="S930" s="6">
        <f t="shared" si="59"/>
        <v>-24246.359733494337</v>
      </c>
      <c r="T930" s="6">
        <f t="shared" si="60"/>
        <v>24246.359733494337</v>
      </c>
      <c r="V930" s="23">
        <f t="array" aca="1" ref="V930:Z930" ca="1">MMULT(H930:L930,TRANSPOSE(racar))</f>
        <v>3.0087696205654086E-3</v>
      </c>
      <c r="W930" s="23">
        <f ca="1"/>
        <v>-3.766373871427248E-3</v>
      </c>
      <c r="X930" s="23">
        <f ca="1"/>
        <v>1.4476994970558841E-3</v>
      </c>
      <c r="Y930" s="23">
        <f ca="1"/>
        <v>2.8556901381218726E-3</v>
      </c>
      <c r="Z930" s="23">
        <f ca="1"/>
        <v>5.5960311828277508E-3</v>
      </c>
      <c r="AA930" s="6">
        <f t="array" aca="1" ref="AA930" ca="1">SUMPRODUCT($V$9:$Z$9,V930:Z930)</f>
        <v>18428.437963194094</v>
      </c>
      <c r="AB930" s="6">
        <f t="shared" ca="1" si="61"/>
        <v>-17936.71151030207</v>
      </c>
    </row>
    <row r="931" spans="1:28" ht="13.8">
      <c r="A931" s="4">
        <v>921</v>
      </c>
      <c r="B931" s="120">
        <v>0.13214449016918151</v>
      </c>
      <c r="C931" s="120">
        <v>0.37151999999999996</v>
      </c>
      <c r="D931" s="120">
        <v>0.6859641815910037</v>
      </c>
      <c r="E931" s="120">
        <v>0.78211870773854253</v>
      </c>
      <c r="F931" s="120">
        <v>0.87801547564861193</v>
      </c>
      <c r="H931" s="142">
        <v>-1.1163111270462511</v>
      </c>
      <c r="I931" s="142">
        <v>-0.32783026844990171</v>
      </c>
      <c r="J931" s="142">
        <v>0.48444281810043721</v>
      </c>
      <c r="K931" s="142">
        <v>0.77936865187200899</v>
      </c>
      <c r="L931" s="142">
        <v>1.1651233937944905</v>
      </c>
      <c r="M931" s="141">
        <f t="array" ref="M931:Q931">MMULT(H931:L931,TRANSPOSE(chol))</f>
        <v>-6.5775142097231681E-3</v>
      </c>
      <c r="N931" s="141">
        <v>-4.500104257381371E-3</v>
      </c>
      <c r="O931" s="141">
        <v>1.5064816519045269E-3</v>
      </c>
      <c r="P931" s="141">
        <v>2.8021205809545969E-3</v>
      </c>
      <c r="Q931" s="141">
        <v>4.3891934116175538E-3</v>
      </c>
      <c r="R931" s="6">
        <f t="shared" si="58"/>
        <v>-15232.653107680408</v>
      </c>
      <c r="S931" s="6">
        <f t="shared" si="59"/>
        <v>-11497.129848676866</v>
      </c>
      <c r="T931" s="6">
        <f t="shared" si="60"/>
        <v>11497.129848676866</v>
      </c>
      <c r="V931" s="23">
        <f t="array" aca="1" ref="V931:Z931" ca="1">MMULT(H931:L931,TRANSPOSE(racar))</f>
        <v>-4.6864706971709302E-3</v>
      </c>
      <c r="W931" s="23">
        <f ca="1"/>
        <v>-1.0865084018747107E-3</v>
      </c>
      <c r="X931" s="23">
        <f ca="1"/>
        <v>3.4889114461566246E-3</v>
      </c>
      <c r="Y931" s="23">
        <f ca="1"/>
        <v>5.0110863444035774E-3</v>
      </c>
      <c r="Z931" s="23">
        <f ca="1"/>
        <v>6.7489676868433416E-3</v>
      </c>
      <c r="AA931" s="6">
        <f t="array" aca="1" ref="AA931" ca="1">SUMPRODUCT($V$9:$Z$9,V931:Z931)</f>
        <v>-22099.376871411387</v>
      </c>
      <c r="AB931" s="6">
        <f t="shared" ca="1" si="61"/>
        <v>-14466.020225822802</v>
      </c>
    </row>
    <row r="932" spans="1:28" ht="13.8">
      <c r="A932" s="4">
        <v>922</v>
      </c>
      <c r="B932" s="120">
        <v>0.46547782350251488</v>
      </c>
      <c r="C932" s="120">
        <v>0.57152000000000003</v>
      </c>
      <c r="D932" s="120">
        <v>0.82882132444814649</v>
      </c>
      <c r="E932" s="120">
        <v>0.87302779864763336</v>
      </c>
      <c r="F932" s="120">
        <v>0.9549385525716888</v>
      </c>
      <c r="H932" s="142">
        <v>-8.6642545015211694E-2</v>
      </c>
      <c r="I932" s="142">
        <v>0.18024529554913812</v>
      </c>
      <c r="J932" s="142">
        <v>0.94951774528532407</v>
      </c>
      <c r="K932" s="142">
        <v>1.1408210410430901</v>
      </c>
      <c r="L932" s="142">
        <v>1.6947497962536853</v>
      </c>
      <c r="M932" s="141">
        <f t="array" ref="M932:Q932">MMULT(H932:L932,TRANSPOSE(chol))</f>
        <v>-5.1051410059135089E-4</v>
      </c>
      <c r="N932" s="141">
        <v>8.2870543488975604E-4</v>
      </c>
      <c r="O932" s="141">
        <v>6.0373960341016508E-3</v>
      </c>
      <c r="P932" s="141">
        <v>6.4472930400769953E-3</v>
      </c>
      <c r="Q932" s="141">
        <v>1.2121406769802936E-2</v>
      </c>
      <c r="R932" s="6">
        <f t="shared" si="58"/>
        <v>-29754.006778031122</v>
      </c>
      <c r="S932" s="6">
        <f t="shared" si="59"/>
        <v>-37655.619088994041</v>
      </c>
      <c r="T932" s="6">
        <f t="shared" si="60"/>
        <v>37655.619088994041</v>
      </c>
      <c r="V932" s="23">
        <f t="array" aca="1" ref="V932:Z932" ca="1">MMULT(H932:L932,TRANSPOSE(racar))</f>
        <v>2.6460244021979805E-3</v>
      </c>
      <c r="W932" s="23">
        <f ca="1"/>
        <v>4.0108106555584817E-3</v>
      </c>
      <c r="X932" s="23">
        <f ca="1"/>
        <v>7.6963360350915735E-3</v>
      </c>
      <c r="Y932" s="23">
        <f ca="1"/>
        <v>8.2355819703180903E-3</v>
      </c>
      <c r="Z932" s="23">
        <f ca="1"/>
        <v>1.2701847686204399E-2</v>
      </c>
      <c r="AA932" s="6">
        <f t="array" aca="1" ref="AA932" ca="1">SUMPRODUCT($V$9:$Z$9,V932:Z932)</f>
        <v>-22485.292602936264</v>
      </c>
      <c r="AB932" s="6">
        <f t="shared" ca="1" si="61"/>
        <v>-32692.72354713158</v>
      </c>
    </row>
    <row r="933" spans="1:28" ht="13.8">
      <c r="A933" s="4">
        <v>923</v>
      </c>
      <c r="B933" s="120">
        <v>0.79881115683584814</v>
      </c>
      <c r="C933" s="120">
        <v>0.77152000000000009</v>
      </c>
      <c r="D933" s="120">
        <v>0.9716784673052894</v>
      </c>
      <c r="E933" s="120">
        <v>0.96393688955672441</v>
      </c>
      <c r="F933" s="120">
        <v>3.7778789258079197E-2</v>
      </c>
      <c r="H933" s="142">
        <v>0.83738234508958276</v>
      </c>
      <c r="I933" s="142">
        <v>0.74386194492077884</v>
      </c>
      <c r="J933" s="142">
        <v>1.9060550373287364</v>
      </c>
      <c r="K933" s="142">
        <v>1.7983205761069687</v>
      </c>
      <c r="L933" s="142">
        <v>-1.7770648019170889</v>
      </c>
      <c r="M933" s="141">
        <f t="array" ref="M933:Q933">MMULT(H933:L933,TRANSPOSE(chol))</f>
        <v>4.9340135920456852E-3</v>
      </c>
      <c r="N933" s="141">
        <v>6.2274015976216332E-3</v>
      </c>
      <c r="O933" s="141">
        <v>1.3599377644362452E-2</v>
      </c>
      <c r="P933" s="141">
        <v>1.18599431399741E-2</v>
      </c>
      <c r="Q933" s="141">
        <v>-1.0087866491864661E-3</v>
      </c>
      <c r="R933" s="6">
        <f t="shared" si="58"/>
        <v>83405.681009320062</v>
      </c>
      <c r="S933" s="6">
        <f t="shared" si="59"/>
        <v>59823.462354236552</v>
      </c>
      <c r="T933" s="6">
        <f t="shared" si="60"/>
        <v>-59823.462354236552</v>
      </c>
      <c r="V933" s="23">
        <f t="array" aca="1" ref="V933:Z933" ca="1">MMULT(H933:L933,TRANSPOSE(racar))</f>
        <v>4.5372815645230843E-3</v>
      </c>
      <c r="W933" s="23">
        <f ca="1"/>
        <v>5.4041068874669442E-3</v>
      </c>
      <c r="X933" s="23">
        <f ca="1"/>
        <v>1.2531086706256273E-2</v>
      </c>
      <c r="Y933" s="23">
        <f ca="1"/>
        <v>8.5706938642611096E-3</v>
      </c>
      <c r="Z933" s="23">
        <f ca="1"/>
        <v>-5.9890767720821164E-3</v>
      </c>
      <c r="AA933" s="6">
        <f t="array" aca="1" ref="AA933" ca="1">SUMPRODUCT($V$9:$Z$9,V933:Z933)</f>
        <v>95749.332434324955</v>
      </c>
      <c r="AB933" s="6">
        <f t="shared" ca="1" si="61"/>
        <v>72366.964567701274</v>
      </c>
    </row>
    <row r="934" spans="1:28" ht="13.8">
      <c r="A934" s="4">
        <v>924</v>
      </c>
      <c r="B934" s="120">
        <v>0.24325560128029261</v>
      </c>
      <c r="C934" s="120">
        <v>0.97152000000000005</v>
      </c>
      <c r="D934" s="120">
        <v>0.13494377342773844</v>
      </c>
      <c r="E934" s="120">
        <v>6.3110443275732536E-2</v>
      </c>
      <c r="F934" s="120">
        <v>0.11470186618115613</v>
      </c>
      <c r="H934" s="142">
        <v>-0.69586847341207447</v>
      </c>
      <c r="I934" s="142">
        <v>1.9036176379647554</v>
      </c>
      <c r="J934" s="142">
        <v>-1.1033215604189632</v>
      </c>
      <c r="K934" s="142">
        <v>-1.529175725842761</v>
      </c>
      <c r="L934" s="142">
        <v>-1.2018962375342952</v>
      </c>
      <c r="M934" s="141">
        <f t="array" ref="M934:Q934">MMULT(H934:L934,TRANSPOSE(chol))</f>
        <v>-4.1001873591255981E-3</v>
      </c>
      <c r="N934" s="141">
        <v>9.2671236411521994E-3</v>
      </c>
      <c r="O934" s="141">
        <v>-7.3865918578942848E-3</v>
      </c>
      <c r="P934" s="141">
        <v>-5.8402414003319407E-3</v>
      </c>
      <c r="Q934" s="141">
        <v>-9.4174825712512022E-3</v>
      </c>
      <c r="R934" s="6">
        <f t="shared" si="58"/>
        <v>-58025.406263367309</v>
      </c>
      <c r="S934" s="6">
        <f t="shared" si="59"/>
        <v>25454.91234737806</v>
      </c>
      <c r="T934" s="6">
        <f t="shared" si="60"/>
        <v>-25454.91234737806</v>
      </c>
      <c r="V934" s="23">
        <f t="array" aca="1" ref="V934:Z934" ca="1">MMULT(H934:L934,TRANSPOSE(racar))</f>
        <v>-4.3656637802010172E-3</v>
      </c>
      <c r="W934" s="23">
        <f ca="1"/>
        <v>7.7139390213230453E-3</v>
      </c>
      <c r="X934" s="23">
        <f ca="1"/>
        <v>-8.3670844596032516E-3</v>
      </c>
      <c r="Y934" s="23">
        <f ca="1"/>
        <v>-8.1160158628432559E-3</v>
      </c>
      <c r="Z934" s="23">
        <f ca="1"/>
        <v>-8.9232995666650664E-3</v>
      </c>
      <c r="AA934" s="6">
        <f t="array" aca="1" ref="AA934" ca="1">SUMPRODUCT($V$9:$Z$9,V934:Z934)</f>
        <v>-66855.680900367617</v>
      </c>
      <c r="AB934" s="6">
        <f t="shared" ca="1" si="61"/>
        <v>12310.492924234772</v>
      </c>
    </row>
    <row r="935" spans="1:28" ht="13.8">
      <c r="A935" s="4">
        <v>925</v>
      </c>
      <c r="B935" s="120">
        <v>0.57658893461362604</v>
      </c>
      <c r="C935" s="120">
        <v>1.9520000000000003E-2</v>
      </c>
      <c r="D935" s="120">
        <v>0.27780091628488124</v>
      </c>
      <c r="E935" s="120">
        <v>0.15401953418482345</v>
      </c>
      <c r="F935" s="120">
        <v>0.19162494310423306</v>
      </c>
      <c r="H935" s="142">
        <v>0.19317472712414879</v>
      </c>
      <c r="I935" s="142">
        <v>-2.0637650322305996</v>
      </c>
      <c r="J935" s="142">
        <v>-0.58938679516114312</v>
      </c>
      <c r="K935" s="142">
        <v>-1.019345292898777</v>
      </c>
      <c r="L935" s="142">
        <v>-0.87192391491901888</v>
      </c>
      <c r="M935" s="141">
        <f t="array" ref="M935:Q935">MMULT(H935:L935,TRANSPOSE(chol))</f>
        <v>1.1382216676281865E-3</v>
      </c>
      <c r="N935" s="141">
        <v>-1.1365297691488897E-2</v>
      </c>
      <c r="O935" s="141">
        <v>-4.2032335594872428E-3</v>
      </c>
      <c r="P935" s="141">
        <v>-8.4664549926021029E-3</v>
      </c>
      <c r="Q935" s="141">
        <v>-9.7236596470093029E-3</v>
      </c>
      <c r="R935" s="6">
        <f t="shared" si="58"/>
        <v>67948.031760624202</v>
      </c>
      <c r="S935" s="6">
        <f t="shared" si="59"/>
        <v>15141.040378074824</v>
      </c>
      <c r="T935" s="6">
        <f t="shared" si="60"/>
        <v>-15141.040378074824</v>
      </c>
      <c r="V935" s="23">
        <f t="array" aca="1" ref="V935:Z935" ca="1">MMULT(H935:L935,TRANSPOSE(racar))</f>
        <v>-2.7289073198846349E-3</v>
      </c>
      <c r="W935" s="23">
        <f ca="1"/>
        <v>-1.4003562020878423E-2</v>
      </c>
      <c r="X935" s="23">
        <f ca="1"/>
        <v>-5.2363263251737329E-3</v>
      </c>
      <c r="Y935" s="23">
        <f ca="1"/>
        <v>-8.0803859098288397E-3</v>
      </c>
      <c r="Z935" s="23">
        <f ca="1"/>
        <v>-9.0245742171236789E-3</v>
      </c>
      <c r="AA935" s="6">
        <f t="array" aca="1" ref="AA935" ca="1">SUMPRODUCT($V$9:$Z$9,V935:Z935)</f>
        <v>59015.934803591306</v>
      </c>
      <c r="AB935" s="6">
        <f t="shared" ca="1" si="61"/>
        <v>13034.380244305808</v>
      </c>
    </row>
    <row r="936" spans="1:28" ht="13.8">
      <c r="A936" s="4">
        <v>926</v>
      </c>
      <c r="B936" s="120">
        <v>0.9099222679469593</v>
      </c>
      <c r="C936" s="120">
        <v>0.21952000000000002</v>
      </c>
      <c r="D936" s="120">
        <v>0.42065805914202409</v>
      </c>
      <c r="E936" s="120">
        <v>0.24492862509391436</v>
      </c>
      <c r="F936" s="120">
        <v>0.26854802002730999</v>
      </c>
      <c r="H936" s="142">
        <v>1.3402765139373356</v>
      </c>
      <c r="I936" s="142">
        <v>-0.77381533949718506</v>
      </c>
      <c r="J936" s="142">
        <v>-0.20021029199629334</v>
      </c>
      <c r="K936" s="142">
        <v>-0.6905358866807344</v>
      </c>
      <c r="L936" s="142">
        <v>-0.61721027384668903</v>
      </c>
      <c r="M936" s="141">
        <f t="array" ref="M936:Q936">MMULT(H936:L936,TRANSPOSE(chol))</f>
        <v>7.8971602107982975E-3</v>
      </c>
      <c r="N936" s="141">
        <v>-1.2828181937244694E-3</v>
      </c>
      <c r="O936" s="141">
        <v>2.5511802762007998E-4</v>
      </c>
      <c r="P936" s="141">
        <v>-3.7278365013724366E-3</v>
      </c>
      <c r="Q936" s="141">
        <v>-2.0571492003377944E-3</v>
      </c>
      <c r="R936" s="6">
        <f t="shared" si="58"/>
        <v>37680.124215131334</v>
      </c>
      <c r="S936" s="6">
        <f t="shared" si="59"/>
        <v>-5653.1638911870632</v>
      </c>
      <c r="T936" s="6">
        <f t="shared" si="60"/>
        <v>5653.1638911870632</v>
      </c>
      <c r="V936" s="23">
        <f t="array" aca="1" ref="V936:Z936" ca="1">MMULT(H936:L936,TRANSPOSE(racar))</f>
        <v>5.677194268120923E-3</v>
      </c>
      <c r="W936" s="23">
        <f ca="1"/>
        <v>-4.4816053993476813E-3</v>
      </c>
      <c r="X936" s="23">
        <f ca="1"/>
        <v>-1.4329065876442849E-3</v>
      </c>
      <c r="Y936" s="23">
        <f ca="1"/>
        <v>-4.69720507084323E-3</v>
      </c>
      <c r="Z936" s="23">
        <f ca="1"/>
        <v>-3.8978428987469314E-3</v>
      </c>
      <c r="AA936" s="6">
        <f t="array" aca="1" ref="AA936" ca="1">SUMPRODUCT($V$9:$Z$9,V936:Z936)</f>
        <v>45446.923828987834</v>
      </c>
      <c r="AB936" s="6">
        <f t="shared" ca="1" si="61"/>
        <v>109.30648560496775</v>
      </c>
    </row>
    <row r="937" spans="1:28" ht="13.8">
      <c r="A937" s="4">
        <v>927</v>
      </c>
      <c r="B937" s="120">
        <v>5.8070416095107449E-2</v>
      </c>
      <c r="C937" s="120">
        <v>0.41952</v>
      </c>
      <c r="D937" s="120">
        <v>0.56351520199916694</v>
      </c>
      <c r="E937" s="120">
        <v>0.33583771600300527</v>
      </c>
      <c r="F937" s="120">
        <v>0.34547109695038691</v>
      </c>
      <c r="H937" s="142">
        <v>-1.5711800521788721</v>
      </c>
      <c r="I937" s="142">
        <v>-0.20312158627609936</v>
      </c>
      <c r="J937" s="142">
        <v>0.15988762617468763</v>
      </c>
      <c r="K937" s="142">
        <v>-0.42384969664384647</v>
      </c>
      <c r="L937" s="142">
        <v>-0.39757676038812151</v>
      </c>
      <c r="M937" s="141">
        <f t="array" ref="M937:Q937">MMULT(H937:L937,TRANSPOSE(chol))</f>
        <v>-9.2576870989228635E-3</v>
      </c>
      <c r="N937" s="141">
        <v>-4.8545556904421305E-3</v>
      </c>
      <c r="O937" s="141">
        <v>-1.1446137436805337E-3</v>
      </c>
      <c r="P937" s="141">
        <v>-3.5288294463115613E-3</v>
      </c>
      <c r="Q937" s="141">
        <v>-7.7299061878898911E-3</v>
      </c>
      <c r="R937" s="6">
        <f t="shared" si="58"/>
        <v>6105.2793684332137</v>
      </c>
      <c r="S937" s="6">
        <f t="shared" si="59"/>
        <v>26677.750288949665</v>
      </c>
      <c r="T937" s="6">
        <f t="shared" si="60"/>
        <v>-26677.750288949665</v>
      </c>
      <c r="V937" s="23">
        <f t="array" aca="1" ref="V937:Z937" ca="1">MMULT(H937:L937,TRANSPOSE(racar))</f>
        <v>-9.5491947314411095E-3</v>
      </c>
      <c r="W937" s="23">
        <f ca="1"/>
        <v>-3.5906100219767986E-3</v>
      </c>
      <c r="X937" s="23">
        <f ca="1"/>
        <v>-3.0011162277607722E-4</v>
      </c>
      <c r="Y937" s="23">
        <f ca="1"/>
        <v>-3.0068279973113256E-3</v>
      </c>
      <c r="Z937" s="23">
        <f ca="1"/>
        <v>-5.1612836817778573E-3</v>
      </c>
      <c r="AA937" s="6">
        <f t="array" aca="1" ref="AA937" ca="1">SUMPRODUCT($V$9:$Z$9,V937:Z937)</f>
        <v>-11461.801732509786</v>
      </c>
      <c r="AB937" s="6">
        <f t="shared" ca="1" si="61"/>
        <v>14837.529264348272</v>
      </c>
    </row>
    <row r="938" spans="1:28" ht="13.8">
      <c r="A938" s="4">
        <v>928</v>
      </c>
      <c r="B938" s="120">
        <v>0.39140374942844081</v>
      </c>
      <c r="C938" s="120">
        <v>0.61952000000000007</v>
      </c>
      <c r="D938" s="120">
        <v>0.70637234485630984</v>
      </c>
      <c r="E938" s="120">
        <v>0.42674680691209621</v>
      </c>
      <c r="F938" s="120">
        <v>0.42239417387346384</v>
      </c>
      <c r="H938" s="142">
        <v>-0.27566224195672967</v>
      </c>
      <c r="I938" s="142">
        <v>0.30422037899119897</v>
      </c>
      <c r="J938" s="142">
        <v>0.54281772168753317</v>
      </c>
      <c r="K938" s="142">
        <v>-0.18466268752631831</v>
      </c>
      <c r="L938" s="142">
        <v>-0.19577235642233648</v>
      </c>
      <c r="M938" s="141">
        <f t="array" ref="M938:Q938">MMULT(H938:L938,TRANSPOSE(chol))</f>
        <v>-1.6242535522799748E-3</v>
      </c>
      <c r="N938" s="141">
        <v>1.0946308306020399E-3</v>
      </c>
      <c r="O938" s="141">
        <v>3.21484003217521E-3</v>
      </c>
      <c r="P938" s="141">
        <v>-3.3835981723640072E-4</v>
      </c>
      <c r="Q938" s="141">
        <v>-1.2886382898823177E-3</v>
      </c>
      <c r="R938" s="6">
        <f t="shared" si="58"/>
        <v>281.86085946947878</v>
      </c>
      <c r="S938" s="6">
        <f t="shared" si="59"/>
        <v>5590.3119948278381</v>
      </c>
      <c r="T938" s="6">
        <f t="shared" si="60"/>
        <v>-5590.3119948278381</v>
      </c>
      <c r="V938" s="23">
        <f t="array" aca="1" ref="V938:Z938" ca="1">MMULT(H938:L938,TRANSPOSE(racar))</f>
        <v>-1.219449892021512E-3</v>
      </c>
      <c r="W938" s="23">
        <f ca="1"/>
        <v>1.3047743781841386E-3</v>
      </c>
      <c r="X938" s="23">
        <f ca="1"/>
        <v>3.260358061514243E-3</v>
      </c>
      <c r="Y938" s="23">
        <f ca="1"/>
        <v>-7.6441639019945236E-4</v>
      </c>
      <c r="Z938" s="23">
        <f ca="1"/>
        <v>-1.1232027671165053E-3</v>
      </c>
      <c r="AA938" s="6">
        <f t="array" aca="1" ref="AA938" ca="1">SUMPRODUCT($V$9:$Z$9,V938:Z938)</f>
        <v>-1683.3348312227408</v>
      </c>
      <c r="AB938" s="6">
        <f t="shared" ca="1" si="61"/>
        <v>2725.6106920970528</v>
      </c>
    </row>
    <row r="939" spans="1:28" ht="13.8">
      <c r="A939" s="4">
        <v>929</v>
      </c>
      <c r="B939" s="120">
        <v>0.72473708276177418</v>
      </c>
      <c r="C939" s="120">
        <v>0.81952000000000003</v>
      </c>
      <c r="D939" s="120">
        <v>0.84922948771345264</v>
      </c>
      <c r="E939" s="120">
        <v>0.51765589782118715</v>
      </c>
      <c r="F939" s="120">
        <v>0.49931725079654077</v>
      </c>
      <c r="H939" s="142">
        <v>0.5969723600648007</v>
      </c>
      <c r="I939" s="142">
        <v>0.91353734845485213</v>
      </c>
      <c r="J939" s="142">
        <v>1.0331343622255196</v>
      </c>
      <c r="K939" s="142">
        <v>4.4271229947712286E-2</v>
      </c>
      <c r="L939" s="142">
        <v>-1.7113992932883491E-3</v>
      </c>
      <c r="M939" s="141">
        <f t="array" ref="M939:Q939">MMULT(H939:L939,TRANSPOSE(chol))</f>
        <v>3.5174729392225389E-3</v>
      </c>
      <c r="N939" s="141">
        <v>6.634316924718716E-3</v>
      </c>
      <c r="O939" s="141">
        <v>7.7307941419630646E-3</v>
      </c>
      <c r="P939" s="141">
        <v>2.6993057434968161E-3</v>
      </c>
      <c r="Q939" s="141">
        <v>4.0981518881335159E-3</v>
      </c>
      <c r="R939" s="6">
        <f t="shared" si="58"/>
        <v>-9375.2369893251489</v>
      </c>
      <c r="S939" s="6">
        <f t="shared" si="59"/>
        <v>-10355.254655089026</v>
      </c>
      <c r="T939" s="6">
        <f t="shared" si="60"/>
        <v>10355.254655089026</v>
      </c>
      <c r="V939" s="23">
        <f t="array" aca="1" ref="V939:Z939" ca="1">MMULT(H939:L939,TRANSPOSE(racar))</f>
        <v>4.8884570252234411E-3</v>
      </c>
      <c r="W939" s="23">
        <f ca="1"/>
        <v>6.3749777258360401E-3</v>
      </c>
      <c r="X939" s="23">
        <f ca="1"/>
        <v>7.3043303366734655E-3</v>
      </c>
      <c r="Y939" s="23">
        <f ca="1"/>
        <v>1.464517262300982E-3</v>
      </c>
      <c r="Z939" s="23">
        <f ca="1"/>
        <v>2.4817732019466361E-3</v>
      </c>
      <c r="AA939" s="6">
        <f t="array" aca="1" ref="AA939" ca="1">SUMPRODUCT($V$9:$Z$9,V939:Z939)</f>
        <v>513.28225910606852</v>
      </c>
      <c r="AB939" s="6">
        <f t="shared" ca="1" si="61"/>
        <v>-7049.0168595733785</v>
      </c>
    </row>
    <row r="940" spans="1:28" ht="13.8">
      <c r="A940" s="4">
        <v>930</v>
      </c>
      <c r="B940" s="120">
        <v>0.16918152720621854</v>
      </c>
      <c r="C940" s="120">
        <v>5.9520000000000003E-2</v>
      </c>
      <c r="D940" s="120">
        <v>0.99208663057059554</v>
      </c>
      <c r="E940" s="120">
        <v>0.60856498873027798</v>
      </c>
      <c r="F940" s="120">
        <v>0.57624032771961775</v>
      </c>
      <c r="H940" s="142">
        <v>-0.95740464587880292</v>
      </c>
      <c r="I940" s="142">
        <v>-1.5588157303315513</v>
      </c>
      <c r="J940" s="142">
        <v>2.412886692768462</v>
      </c>
      <c r="K940" s="142">
        <v>0.27558084642516822</v>
      </c>
      <c r="L940" s="142">
        <v>0.19228451851468553</v>
      </c>
      <c r="M940" s="141">
        <f t="array" ref="M940:Q940">MMULT(H940:L940,TRANSPOSE(chol))</f>
        <v>-5.6412074646120516E-3</v>
      </c>
      <c r="N940" s="141">
        <v>-1.1176600606767638E-2</v>
      </c>
      <c r="O940" s="141">
        <v>1.369111148195289E-2</v>
      </c>
      <c r="P940" s="141">
        <v>-3.5336979157488493E-4</v>
      </c>
      <c r="Q940" s="141">
        <v>-1.6090657696818996E-3</v>
      </c>
      <c r="R940" s="6">
        <f t="shared" si="58"/>
        <v>70872.648637069346</v>
      </c>
      <c r="S940" s="6">
        <f t="shared" si="59"/>
        <v>7296.4875278131785</v>
      </c>
      <c r="T940" s="6">
        <f t="shared" si="60"/>
        <v>-7296.4875278131785</v>
      </c>
      <c r="V940" s="23">
        <f t="array" aca="1" ref="V940:Z940" ca="1">MMULT(H940:L940,TRANSPOSE(racar))</f>
        <v>-5.3851259928491373E-3</v>
      </c>
      <c r="W940" s="23">
        <f ca="1"/>
        <v>-9.1627483327308846E-3</v>
      </c>
      <c r="X940" s="23">
        <f ca="1"/>
        <v>1.4932405964657707E-2</v>
      </c>
      <c r="Y940" s="23">
        <f ca="1"/>
        <v>1.0411941158547503E-3</v>
      </c>
      <c r="Z940" s="23">
        <f ca="1"/>
        <v>1.8613602089296005E-4</v>
      </c>
      <c r="AA940" s="6">
        <f t="array" aca="1" ref="AA940" ca="1">SUMPRODUCT($V$9:$Z$9,V940:Z940)</f>
        <v>61236.899105015553</v>
      </c>
      <c r="AB940" s="6">
        <f t="shared" ca="1" si="61"/>
        <v>3730.4239930404206</v>
      </c>
    </row>
    <row r="941" spans="1:28" ht="13.8">
      <c r="A941" s="4">
        <v>931</v>
      </c>
      <c r="B941" s="120">
        <v>0.50251486053955186</v>
      </c>
      <c r="C941" s="120">
        <v>0.25951999999999997</v>
      </c>
      <c r="D941" s="120">
        <v>1.5410245730945439E-2</v>
      </c>
      <c r="E941" s="120">
        <v>0.69947407963936892</v>
      </c>
      <c r="F941" s="120">
        <v>0.65316340464269462</v>
      </c>
      <c r="H941" s="142">
        <v>6.303862286139654E-3</v>
      </c>
      <c r="I941" s="142">
        <v>-0.64482592421731455</v>
      </c>
      <c r="J941" s="142">
        <v>-2.159382667243797</v>
      </c>
      <c r="K941" s="142">
        <v>0.52288851024584937</v>
      </c>
      <c r="L941" s="142">
        <v>0.39387518676399991</v>
      </c>
      <c r="M941" s="141">
        <f t="array" ref="M941:Q941">MMULT(H941:L941,TRANSPOSE(chol))</f>
        <v>3.7143537100570013E-5</v>
      </c>
      <c r="N941" s="141">
        <v>-3.6780936577223123E-3</v>
      </c>
      <c r="O941" s="141">
        <v>-1.4062900758873089E-2</v>
      </c>
      <c r="P941" s="141">
        <v>3.3572034481393854E-4</v>
      </c>
      <c r="Q941" s="141">
        <v>3.1885078771071683E-4</v>
      </c>
      <c r="R941" s="6">
        <f t="shared" si="58"/>
        <v>-15054.372163642709</v>
      </c>
      <c r="S941" s="6">
        <f t="shared" si="59"/>
        <v>-230.82382337026593</v>
      </c>
      <c r="T941" s="6">
        <f t="shared" si="60"/>
        <v>230.82382337026593</v>
      </c>
      <c r="V941" s="23">
        <f t="array" aca="1" ref="V941:Z941" ca="1">MMULT(H941:L941,TRANSPOSE(racar))</f>
        <v>-1.2228266245533381E-3</v>
      </c>
      <c r="W941" s="23">
        <f ca="1"/>
        <v>-3.565517016033296E-3</v>
      </c>
      <c r="X941" s="23">
        <f ca="1"/>
        <v>-1.3744542791403264E-2</v>
      </c>
      <c r="Y941" s="23">
        <f ca="1"/>
        <v>1.7928988387611909E-3</v>
      </c>
      <c r="Z941" s="23">
        <f ca="1"/>
        <v>9.8087286392723556E-4</v>
      </c>
      <c r="AA941" s="6">
        <f t="array" aca="1" ref="AA941" ca="1">SUMPRODUCT($V$9:$Z$9,V941:Z941)</f>
        <v>-17644.991741050089</v>
      </c>
      <c r="AB941" s="6">
        <f t="shared" ca="1" si="61"/>
        <v>2766.0232243116889</v>
      </c>
    </row>
    <row r="942" spans="1:28" ht="13.8">
      <c r="A942" s="4">
        <v>932</v>
      </c>
      <c r="B942" s="120">
        <v>0.83584819387288511</v>
      </c>
      <c r="C942" s="120">
        <v>0.45951999999999998</v>
      </c>
      <c r="D942" s="120">
        <v>0.15826738858808828</v>
      </c>
      <c r="E942" s="120">
        <v>0.79038317054845986</v>
      </c>
      <c r="F942" s="120">
        <v>0.73008648156577149</v>
      </c>
      <c r="H942" s="142">
        <v>0.97753650929536418</v>
      </c>
      <c r="I942" s="142">
        <v>-0.10164305935088022</v>
      </c>
      <c r="J942" s="142">
        <v>-1.0016042300421797</v>
      </c>
      <c r="K942" s="142">
        <v>0.80775148474372427</v>
      </c>
      <c r="L942" s="142">
        <v>0.61307456570331054</v>
      </c>
      <c r="M942" s="141">
        <f t="array" ref="M942:Q942">MMULT(H942:L942,TRANSPOSE(chol))</f>
        <v>5.7598281739128839E-3</v>
      </c>
      <c r="N942" s="141">
        <v>1.7144871501403904E-3</v>
      </c>
      <c r="O942" s="141">
        <v>-5.1528425934536893E-3</v>
      </c>
      <c r="P942" s="141">
        <v>4.0175633831121835E-3</v>
      </c>
      <c r="Q942" s="141">
        <v>6.6971374215537526E-3</v>
      </c>
      <c r="R942" s="6">
        <f t="shared" si="58"/>
        <v>-13333.029328912438</v>
      </c>
      <c r="S942" s="6">
        <f t="shared" si="59"/>
        <v>-18722.349041496411</v>
      </c>
      <c r="T942" s="6">
        <f t="shared" si="60"/>
        <v>18722.349041496411</v>
      </c>
      <c r="V942" s="23">
        <f t="array" aca="1" ref="V942:Z942" ca="1">MMULT(H942:L942,TRANSPOSE(racar))</f>
        <v>5.7804583139147029E-3</v>
      </c>
      <c r="W942" s="23">
        <f ca="1"/>
        <v>1.4734924283523944E-3</v>
      </c>
      <c r="X942" s="23">
        <f ca="1"/>
        <v>-5.2943381234262839E-3</v>
      </c>
      <c r="Y942" s="23">
        <f ca="1"/>
        <v>4.5420018058613797E-3</v>
      </c>
      <c r="Z942" s="23">
        <f ca="1"/>
        <v>5.304862884252793E-3</v>
      </c>
      <c r="AA942" s="6">
        <f t="array" aca="1" ref="AA942" ca="1">SUMPRODUCT($V$9:$Z$9,V942:Z942)</f>
        <v>-2244.7198648213853</v>
      </c>
      <c r="AB942" s="6">
        <f t="shared" ca="1" si="61"/>
        <v>-8612.4025959720166</v>
      </c>
    </row>
    <row r="943" spans="1:28" ht="13.8">
      <c r="A943" s="4">
        <v>933</v>
      </c>
      <c r="B943" s="120">
        <v>0.2802926383173297</v>
      </c>
      <c r="C943" s="120">
        <v>0.65952000000000011</v>
      </c>
      <c r="D943" s="120">
        <v>0.3011245314452311</v>
      </c>
      <c r="E943" s="120">
        <v>0.8812922614575508</v>
      </c>
      <c r="F943" s="120">
        <v>0.80700955848884848</v>
      </c>
      <c r="H943" s="142">
        <v>-0.58197239273720103</v>
      </c>
      <c r="I943" s="142">
        <v>0.41115347612713604</v>
      </c>
      <c r="J943" s="142">
        <v>-0.52116897772890103</v>
      </c>
      <c r="K943" s="142">
        <v>1.1814714790724259</v>
      </c>
      <c r="L943" s="142">
        <v>0.86692905439631307</v>
      </c>
      <c r="M943" s="141">
        <f t="array" ref="M943:Q943">MMULT(H943:L943,TRANSPOSE(chol))</f>
        <v>-3.4290903227169327E-3</v>
      </c>
      <c r="N943" s="141">
        <v>9.8739850567457817E-4</v>
      </c>
      <c r="O943" s="141">
        <v>-3.9889183162107669E-3</v>
      </c>
      <c r="P943" s="141">
        <v>5.7627289946379501E-3</v>
      </c>
      <c r="Q943" s="141">
        <v>5.3887241084083024E-3</v>
      </c>
      <c r="R943" s="6">
        <f t="shared" si="58"/>
        <v>-33772.864457526404</v>
      </c>
      <c r="S943" s="6">
        <f t="shared" si="59"/>
        <v>-3494.4780970444081</v>
      </c>
      <c r="T943" s="6">
        <f t="shared" si="60"/>
        <v>3494.4780970444081</v>
      </c>
      <c r="V943" s="23">
        <f t="array" aca="1" ref="V943:Z943" ca="1">MMULT(H943:L943,TRANSPOSE(racar))</f>
        <v>-1.7800317969230085E-3</v>
      </c>
      <c r="W943" s="23">
        <f ca="1"/>
        <v>3.5985558422451545E-3</v>
      </c>
      <c r="X943" s="23">
        <f ca="1"/>
        <v>-2.5896265307003199E-3</v>
      </c>
      <c r="Y943" s="23">
        <f ca="1"/>
        <v>7.0555881394954653E-3</v>
      </c>
      <c r="Z943" s="23">
        <f ca="1"/>
        <v>6.1641215339288801E-3</v>
      </c>
      <c r="AA943" s="6">
        <f t="array" aca="1" ref="AA943" ca="1">SUMPRODUCT($V$9:$Z$9,V943:Z943)</f>
        <v>-34488.3734643848</v>
      </c>
      <c r="AB943" s="6">
        <f t="shared" ca="1" si="61"/>
        <v>-1877.0435998027715</v>
      </c>
    </row>
    <row r="944" spans="1:28" ht="13.8">
      <c r="A944" s="4">
        <v>934</v>
      </c>
      <c r="B944" s="120">
        <v>0.61362597165066302</v>
      </c>
      <c r="C944" s="120">
        <v>0.85952000000000006</v>
      </c>
      <c r="D944" s="120">
        <v>0.44398167430237395</v>
      </c>
      <c r="E944" s="120">
        <v>0.97220135236664174</v>
      </c>
      <c r="F944" s="120">
        <v>0.88393263541192546</v>
      </c>
      <c r="H944" s="142">
        <v>0.2887821969855357</v>
      </c>
      <c r="I944" s="142">
        <v>1.0781652875374974</v>
      </c>
      <c r="J944" s="142">
        <v>-0.14088176408524145</v>
      </c>
      <c r="K944" s="142">
        <v>1.914178943560549</v>
      </c>
      <c r="L944" s="142">
        <v>1.194877924145697</v>
      </c>
      <c r="M944" s="141">
        <f t="array" ref="M944:Q944">MMULT(H944:L944,TRANSPOSE(chol))</f>
        <v>1.7015587842552581E-3</v>
      </c>
      <c r="N944" s="141">
        <v>6.8530848355179618E-3</v>
      </c>
      <c r="O944" s="141">
        <v>-1.6267478540604458E-4</v>
      </c>
      <c r="P944" s="141">
        <v>1.1329594968594326E-2</v>
      </c>
      <c r="Q944" s="141">
        <v>1.2436495033899923E-2</v>
      </c>
      <c r="R944" s="6">
        <f t="shared" si="58"/>
        <v>-44418.430546289754</v>
      </c>
      <c r="S944" s="6">
        <f t="shared" si="59"/>
        <v>-17073.942724525281</v>
      </c>
      <c r="T944" s="6">
        <f t="shared" si="60"/>
        <v>17073.942724525281</v>
      </c>
      <c r="V944" s="23">
        <f t="array" aca="1" ref="V944:Z944" ca="1">MMULT(H944:L944,TRANSPOSE(racar))</f>
        <v>4.5828361975720541E-3</v>
      </c>
      <c r="W944" s="23">
        <f ca="1"/>
        <v>9.540369633698368E-3</v>
      </c>
      <c r="X944" s="23">
        <f ca="1"/>
        <v>1.026814823599219E-3</v>
      </c>
      <c r="Y944" s="23">
        <f ca="1"/>
        <v>1.200963941954611E-2</v>
      </c>
      <c r="Z944" s="23">
        <f ca="1"/>
        <v>1.1180020086599162E-2</v>
      </c>
      <c r="AA944" s="6">
        <f t="array" aca="1" ref="AA944" ca="1">SUMPRODUCT($V$9:$Z$9,V944:Z944)</f>
        <v>-31919.171505189737</v>
      </c>
      <c r="AB944" s="6">
        <f t="shared" ca="1" si="61"/>
        <v>-7004.5857483314467</v>
      </c>
    </row>
    <row r="945" spans="1:28" ht="13.8">
      <c r="A945" s="4">
        <v>935</v>
      </c>
      <c r="B945" s="120">
        <v>0.94695930498399628</v>
      </c>
      <c r="C945" s="120">
        <v>9.9519999999999997E-2</v>
      </c>
      <c r="D945" s="120">
        <v>0.58683881715951691</v>
      </c>
      <c r="E945" s="120">
        <v>7.1374906085649892E-2</v>
      </c>
      <c r="F945" s="120">
        <v>0.96085571233500233</v>
      </c>
      <c r="H945" s="142">
        <v>1.6160597750872285</v>
      </c>
      <c r="I945" s="142">
        <v>-1.2842914423249896</v>
      </c>
      <c r="J945" s="142">
        <v>0.21942067553371322</v>
      </c>
      <c r="K945" s="142">
        <v>-1.4656274376429179</v>
      </c>
      <c r="L945" s="142">
        <v>1.7607036460235499</v>
      </c>
      <c r="M945" s="141">
        <f t="array" ref="M945:Q945">MMULT(H945:L945,TRANSPOSE(chol))</f>
        <v>9.5221268308273918E-3</v>
      </c>
      <c r="N945" s="141">
        <v>-3.558386659645398E-3</v>
      </c>
      <c r="O945" s="141">
        <v>3.1496557840741883E-3</v>
      </c>
      <c r="P945" s="141">
        <v>-7.9164301586332267E-3</v>
      </c>
      <c r="Q945" s="141">
        <v>9.7056582341553642E-3</v>
      </c>
      <c r="R945" s="6">
        <f t="shared" si="58"/>
        <v>-20707.860337748243</v>
      </c>
      <c r="S945" s="6">
        <f t="shared" si="59"/>
        <v>-89960.779049870762</v>
      </c>
      <c r="T945" s="6">
        <f t="shared" si="60"/>
        <v>89960.779049870762</v>
      </c>
      <c r="V945" s="23">
        <f t="array" aca="1" ref="V945:Z945" ca="1">MMULT(H945:L945,TRANSPOSE(racar))</f>
        <v>9.8908176523266195E-3</v>
      </c>
      <c r="W945" s="23">
        <f ca="1"/>
        <v>-5.1926791031361207E-3</v>
      </c>
      <c r="X945" s="23">
        <f ca="1"/>
        <v>2.581149355681287E-3</v>
      </c>
      <c r="Y945" s="23">
        <f ca="1"/>
        <v>-6.1267982324880472E-3</v>
      </c>
      <c r="Z945" s="23">
        <f ca="1"/>
        <v>1.0290231947789098E-2</v>
      </c>
      <c r="AA945" s="6">
        <f t="array" aca="1" ref="AA945" ca="1">SUMPRODUCT($V$9:$Z$9,V945:Z945)</f>
        <v>-7142.115846164219</v>
      </c>
      <c r="AB945" s="6">
        <f t="shared" ca="1" si="61"/>
        <v>-85014.633107213405</v>
      </c>
    </row>
    <row r="946" spans="1:28" ht="13.8">
      <c r="A946" s="4">
        <v>936</v>
      </c>
      <c r="B946" s="120">
        <v>9.5107453132144484E-2</v>
      </c>
      <c r="C946" s="120">
        <v>0.29952000000000001</v>
      </c>
      <c r="D946" s="120">
        <v>0.72969596001665971</v>
      </c>
      <c r="E946" s="120">
        <v>0.1622839969947408</v>
      </c>
      <c r="F946" s="120">
        <v>4.3695949021392809E-2</v>
      </c>
      <c r="H946" s="142">
        <v>-1.3099436289244311</v>
      </c>
      <c r="I946" s="142">
        <v>-0.52578154286248435</v>
      </c>
      <c r="J946" s="142">
        <v>0.61189371530806347</v>
      </c>
      <c r="K946" s="142">
        <v>-0.98511416963527443</v>
      </c>
      <c r="L946" s="142">
        <v>-1.7093188794745684</v>
      </c>
      <c r="M946" s="141">
        <f t="array" ref="M946:Q946">MMULT(H946:L946,TRANSPOSE(chol))</f>
        <v>-7.7184331719285931E-3</v>
      </c>
      <c r="N946" s="141">
        <v>-6.088681154758066E-3</v>
      </c>
      <c r="O946" s="141">
        <v>2.0000400095831778E-3</v>
      </c>
      <c r="P946" s="141">
        <v>-6.354897530099806E-3</v>
      </c>
      <c r="Q946" s="141">
        <v>-1.5217344079457937E-2</v>
      </c>
      <c r="R946" s="6">
        <f t="shared" si="58"/>
        <v>55496.625413503425</v>
      </c>
      <c r="S946" s="6">
        <f t="shared" si="59"/>
        <v>55226.242004210479</v>
      </c>
      <c r="T946" s="6">
        <f t="shared" si="60"/>
        <v>-55226.242004210479</v>
      </c>
      <c r="V946" s="23">
        <f t="array" aca="1" ref="V946:Z946" ca="1">MMULT(H946:L946,TRANSPOSE(racar))</f>
        <v>-9.9863940770871535E-3</v>
      </c>
      <c r="W946" s="23">
        <f ca="1"/>
        <v>-6.9840679087098852E-3</v>
      </c>
      <c r="X946" s="23">
        <f ca="1"/>
        <v>1.6224376254071846E-3</v>
      </c>
      <c r="Y946" s="23">
        <f ca="1"/>
        <v>-7.4272783763376145E-3</v>
      </c>
      <c r="Z946" s="23">
        <f ca="1"/>
        <v>-1.3786016704099908E-2</v>
      </c>
      <c r="AA946" s="6">
        <f t="array" aca="1" ref="AA946" ca="1">SUMPRODUCT($V$9:$Z$9,V946:Z946)</f>
        <v>35901.584637025408</v>
      </c>
      <c r="AB946" s="6">
        <f t="shared" ca="1" si="61"/>
        <v>42394.227831949778</v>
      </c>
    </row>
    <row r="947" spans="1:28" ht="13.8">
      <c r="A947" s="4">
        <v>937</v>
      </c>
      <c r="B947" s="120">
        <v>0.42844078646547784</v>
      </c>
      <c r="C947" s="120">
        <v>0.49952000000000002</v>
      </c>
      <c r="D947" s="120">
        <v>0.87255310287380261</v>
      </c>
      <c r="E947" s="120">
        <v>0.25319308790383172</v>
      </c>
      <c r="F947" s="120">
        <v>0.12061902594446974</v>
      </c>
      <c r="H947" s="142">
        <v>-0.18034519994401155</v>
      </c>
      <c r="I947" s="142">
        <v>-1.203181862119789E-3</v>
      </c>
      <c r="J947" s="142">
        <v>1.1385430478122325</v>
      </c>
      <c r="K947" s="142">
        <v>-0.66447526368237941</v>
      </c>
      <c r="L947" s="142">
        <v>-1.1718978960303434</v>
      </c>
      <c r="M947" s="141">
        <f t="array" ref="M947:Q947">MMULT(H947:L947,TRANSPOSE(chol))</f>
        <v>-1.0626276909250535E-3</v>
      </c>
      <c r="N947" s="141">
        <v>-4.3058815154781383E-4</v>
      </c>
      <c r="O947" s="141">
        <v>7.0653905821646389E-3</v>
      </c>
      <c r="P947" s="141">
        <v>-2.7746208368984704E-3</v>
      </c>
      <c r="Q947" s="141">
        <v>-7.1494537255875996E-3</v>
      </c>
      <c r="R947" s="6">
        <f t="shared" si="58"/>
        <v>41128.146004769136</v>
      </c>
      <c r="S947" s="6">
        <f t="shared" si="59"/>
        <v>26911.70019496842</v>
      </c>
      <c r="T947" s="6">
        <f t="shared" si="60"/>
        <v>-26911.70019496842</v>
      </c>
      <c r="V947" s="23">
        <f t="array" aca="1" ref="V947:Z947" ca="1">MMULT(H947:L947,TRANSPOSE(racar))</f>
        <v>-2.0382999186529479E-3</v>
      </c>
      <c r="W947" s="23">
        <f ca="1"/>
        <v>-1.6921691679127621E-3</v>
      </c>
      <c r="X947" s="23">
        <f ca="1"/>
        <v>6.2794824241515111E-3</v>
      </c>
      <c r="Y947" s="23">
        <f ca="1"/>
        <v>-4.34740860169409E-3</v>
      </c>
      <c r="Z947" s="23">
        <f ca="1"/>
        <v>-7.6421224560706495E-3</v>
      </c>
      <c r="AA947" s="6">
        <f t="array" aca="1" ref="AA947" ca="1">SUMPRODUCT($V$9:$Z$9,V947:Z947)</f>
        <v>36708.352375462171</v>
      </c>
      <c r="AB947" s="6">
        <f t="shared" ca="1" si="61"/>
        <v>22448.136637236992</v>
      </c>
    </row>
    <row r="948" spans="1:28" ht="13.8">
      <c r="A948" s="4">
        <v>938</v>
      </c>
      <c r="B948" s="120">
        <v>0.76177411979881116</v>
      </c>
      <c r="C948" s="120">
        <v>0.69952000000000003</v>
      </c>
      <c r="D948" s="120">
        <v>3.5818408996251563E-2</v>
      </c>
      <c r="E948" s="120">
        <v>0.3441021788129226</v>
      </c>
      <c r="F948" s="120">
        <v>0.19754210286754667</v>
      </c>
      <c r="H948" s="142">
        <v>0.71202101887650104</v>
      </c>
      <c r="I948" s="142">
        <v>0.52302048199019446</v>
      </c>
      <c r="J948" s="142">
        <v>-1.8014192899312569</v>
      </c>
      <c r="K948" s="142">
        <v>-0.40129308024126725</v>
      </c>
      <c r="L948" s="142">
        <v>-0.85043334169516305</v>
      </c>
      <c r="M948" s="141">
        <f t="array" ref="M948:Q948">MMULT(H948:L948,TRANSPOSE(chol))</f>
        <v>4.1953611818542E-3</v>
      </c>
      <c r="N948" s="141">
        <v>4.6681273327780241E-3</v>
      </c>
      <c r="O948" s="141">
        <v>-1.0436112670225385E-2</v>
      </c>
      <c r="P948" s="141">
        <v>-1.7033874599418086E-3</v>
      </c>
      <c r="Q948" s="141">
        <v>-3.9753461967405642E-3</v>
      </c>
      <c r="R948" s="6">
        <f t="shared" si="58"/>
        <v>-15178.251419827695</v>
      </c>
      <c r="S948" s="6">
        <f t="shared" si="59"/>
        <v>14229.411379052348</v>
      </c>
      <c r="T948" s="6">
        <f t="shared" si="60"/>
        <v>-14229.411379052348</v>
      </c>
      <c r="V948" s="23">
        <f t="array" aca="1" ref="V948:Z948" ca="1">MMULT(H948:L948,TRANSPOSE(racar))</f>
        <v>2.373177194476099E-3</v>
      </c>
      <c r="W948" s="23">
        <f ca="1"/>
        <v>2.1086834111361864E-3</v>
      </c>
      <c r="X948" s="23">
        <f ca="1"/>
        <v>-1.186297759300174E-2</v>
      </c>
      <c r="Y948" s="23">
        <f ca="1"/>
        <v>-3.1168146205413643E-3</v>
      </c>
      <c r="Z948" s="23">
        <f ca="1"/>
        <v>-5.5135871082933885E-3</v>
      </c>
      <c r="AA948" s="6">
        <f t="array" aca="1" ref="AA948" ca="1">SUMPRODUCT($V$9:$Z$9,V948:Z948)</f>
        <v>-11911.007136754481</v>
      </c>
      <c r="AB948" s="6">
        <f t="shared" ca="1" si="61"/>
        <v>16285.931373828929</v>
      </c>
    </row>
    <row r="949" spans="1:28" ht="13.8">
      <c r="A949" s="4">
        <v>939</v>
      </c>
      <c r="B949" s="120">
        <v>0.20621856424325558</v>
      </c>
      <c r="C949" s="120">
        <v>0.89951999999999999</v>
      </c>
      <c r="D949" s="120">
        <v>0.1786755518533944</v>
      </c>
      <c r="E949" s="120">
        <v>0.43501126972201354</v>
      </c>
      <c r="F949" s="120">
        <v>0.27446517979062357</v>
      </c>
      <c r="H949" s="142">
        <v>-0.81961235437560498</v>
      </c>
      <c r="I949" s="142">
        <v>1.2788212756408135</v>
      </c>
      <c r="J949" s="142">
        <v>-0.92042424495089648</v>
      </c>
      <c r="K949" s="142">
        <v>-0.1636298564397568</v>
      </c>
      <c r="L949" s="142">
        <v>-0.59936372771748192</v>
      </c>
      <c r="M949" s="141">
        <f t="array" ref="M949:Q949">MMULT(H949:L949,TRANSPOSE(chol))</f>
        <v>-4.829309479011259E-3</v>
      </c>
      <c r="N949" s="141">
        <v>5.398208607088912E-3</v>
      </c>
      <c r="O949" s="141">
        <v>-6.5840570042639719E-3</v>
      </c>
      <c r="P949" s="141">
        <v>-1.5472961334402156E-6</v>
      </c>
      <c r="Q949" s="141">
        <v>-4.7623149856093876E-3</v>
      </c>
      <c r="R949" s="6">
        <f t="shared" si="58"/>
        <v>-38909.883843451636</v>
      </c>
      <c r="S949" s="6">
        <f t="shared" si="59"/>
        <v>26370.923239501415</v>
      </c>
      <c r="T949" s="6">
        <f t="shared" si="60"/>
        <v>-26370.923239501415</v>
      </c>
      <c r="V949" s="23">
        <f t="array" aca="1" ref="V949:Z949" ca="1">MMULT(H949:L949,TRANSPOSE(racar))</f>
        <v>-4.582919088120029E-3</v>
      </c>
      <c r="W949" s="23">
        <f ca="1"/>
        <v>5.7019448160384872E-3</v>
      </c>
      <c r="X949" s="23">
        <f ca="1"/>
        <v>-6.5266049220375991E-3</v>
      </c>
      <c r="Y949" s="23">
        <f ca="1"/>
        <v>-9.463460903880185E-4</v>
      </c>
      <c r="Z949" s="23">
        <f ca="1"/>
        <v>-4.2674135407509486E-3</v>
      </c>
      <c r="AA949" s="6">
        <f t="array" aca="1" ref="AA949" ca="1">SUMPRODUCT($V$9:$Z$9,V949:Z949)</f>
        <v>-46244.811731478359</v>
      </c>
      <c r="AB949" s="6">
        <f t="shared" ca="1" si="61"/>
        <v>19309.117849447364</v>
      </c>
    </row>
    <row r="950" spans="1:28" ht="13.8">
      <c r="A950" s="4">
        <v>940</v>
      </c>
      <c r="B950" s="120">
        <v>0.53955189757658883</v>
      </c>
      <c r="C950" s="120">
        <v>0.13952000000000001</v>
      </c>
      <c r="D950" s="120">
        <v>0.32153269471053725</v>
      </c>
      <c r="E950" s="120">
        <v>0.52592036063110448</v>
      </c>
      <c r="F950" s="120">
        <v>0.3513882567137005</v>
      </c>
      <c r="H950" s="142">
        <v>9.9304878797352794E-2</v>
      </c>
      <c r="I950" s="142">
        <v>-1.082478418415346</v>
      </c>
      <c r="J950" s="142">
        <v>-0.46341714812749923</v>
      </c>
      <c r="K950" s="142">
        <v>6.5018489716597502E-2</v>
      </c>
      <c r="L950" s="142">
        <v>-0.38157515809019549</v>
      </c>
      <c r="M950" s="141">
        <f t="array" ref="M950:Q950">MMULT(H950:L950,TRANSPOSE(chol))</f>
        <v>5.8512294248354508E-4</v>
      </c>
      <c r="N950" s="141">
        <v>-5.9660260075640632E-3</v>
      </c>
      <c r="O950" s="141">
        <v>-3.1975145015785415E-3</v>
      </c>
      <c r="P950" s="141">
        <v>-1.5499964014328998E-3</v>
      </c>
      <c r="Q950" s="141">
        <v>-3.6989598979399419E-3</v>
      </c>
      <c r="R950" s="6">
        <f t="shared" si="58"/>
        <v>38691.990279372956</v>
      </c>
      <c r="S950" s="6">
        <f t="shared" si="59"/>
        <v>13399.996690645286</v>
      </c>
      <c r="T950" s="6">
        <f t="shared" si="60"/>
        <v>-13399.996690645286</v>
      </c>
      <c r="V950" s="23">
        <f t="array" aca="1" ref="V950:Z950" ca="1">MMULT(H950:L950,TRANSPOSE(racar))</f>
        <v>-1.3208486122516737E-3</v>
      </c>
      <c r="W950" s="23">
        <f ca="1"/>
        <v>-6.8117384733817855E-3</v>
      </c>
      <c r="X950" s="23">
        <f ca="1"/>
        <v>-3.4805375545776695E-3</v>
      </c>
      <c r="Y950" s="23">
        <f ca="1"/>
        <v>-1.1558933416675079E-3</v>
      </c>
      <c r="Z950" s="23">
        <f ca="1"/>
        <v>-3.6700813561276451E-3</v>
      </c>
      <c r="AA950" s="6">
        <f t="array" aca="1" ref="AA950" ca="1">SUMPRODUCT($V$9:$Z$9,V950:Z950)</f>
        <v>35205.69885044251</v>
      </c>
      <c r="AB950" s="6">
        <f t="shared" ca="1" si="61"/>
        <v>15042.286890681142</v>
      </c>
    </row>
    <row r="951" spans="1:28" ht="13.8">
      <c r="A951" s="4">
        <v>941</v>
      </c>
      <c r="B951" s="120">
        <v>0.87288523090992209</v>
      </c>
      <c r="C951" s="120">
        <v>0.33951999999999999</v>
      </c>
      <c r="D951" s="120">
        <v>0.4643898375676801</v>
      </c>
      <c r="E951" s="120">
        <v>0.61682945154019531</v>
      </c>
      <c r="F951" s="120">
        <v>0.42831133363677742</v>
      </c>
      <c r="H951" s="142">
        <v>1.1401362583567813</v>
      </c>
      <c r="I951" s="142">
        <v>-0.41377349059173529</v>
      </c>
      <c r="J951" s="142">
        <v>-8.9380305019495801E-2</v>
      </c>
      <c r="K951" s="142">
        <v>0.2971642724443524</v>
      </c>
      <c r="L951" s="142">
        <v>-0.18067501994204146</v>
      </c>
      <c r="M951" s="141">
        <f t="array" ref="M951:Q951">MMULT(H951:L951,TRANSPOSE(chol))</f>
        <v>6.7178963450855436E-3</v>
      </c>
      <c r="N951" s="141">
        <v>3.0893002613476255E-4</v>
      </c>
      <c r="O951" s="141">
        <v>8.169179312244642E-4</v>
      </c>
      <c r="P951" s="141">
        <v>1.6555946303518894E-3</v>
      </c>
      <c r="Q951" s="141">
        <v>2.2172545195085942E-3</v>
      </c>
      <c r="R951" s="6">
        <f t="shared" si="58"/>
        <v>26486.059616901577</v>
      </c>
      <c r="S951" s="6">
        <f t="shared" si="59"/>
        <v>-4710.0708428627413</v>
      </c>
      <c r="T951" s="6">
        <f t="shared" si="60"/>
        <v>4710.0708428627413</v>
      </c>
      <c r="V951" s="23">
        <f t="array" aca="1" ref="V951:Z951" ca="1">MMULT(H951:L951,TRANSPOSE(racar))</f>
        <v>5.73990028155407E-3</v>
      </c>
      <c r="W951" s="23">
        <f ca="1"/>
        <v>-1.2343234021710858E-3</v>
      </c>
      <c r="X951" s="23">
        <f ca="1"/>
        <v>-7.6657306328063997E-5</v>
      </c>
      <c r="Y951" s="23">
        <f ca="1"/>
        <v>1.1342439501280674E-3</v>
      </c>
      <c r="Z951" s="23">
        <f ca="1"/>
        <v>1.8905043018498232E-4</v>
      </c>
      <c r="AA951" s="6">
        <f t="array" aca="1" ref="AA951" ca="1">SUMPRODUCT($V$9:$Z$9,V951:Z951)</f>
        <v>36540.056430019111</v>
      </c>
      <c r="AB951" s="6">
        <f t="shared" ca="1" si="61"/>
        <v>4139.8011692265072</v>
      </c>
    </row>
    <row r="952" spans="1:28" ht="13.8">
      <c r="A952" s="4">
        <v>942</v>
      </c>
      <c r="B952" s="120">
        <v>0.31732967535436674</v>
      </c>
      <c r="C952" s="120">
        <v>0.53952</v>
      </c>
      <c r="D952" s="120">
        <v>0.60724698042482306</v>
      </c>
      <c r="E952" s="120">
        <v>0.70773854244928625</v>
      </c>
      <c r="F952" s="120">
        <v>0.50523441055985441</v>
      </c>
      <c r="H952" s="142">
        <v>-0.47517906048438441</v>
      </c>
      <c r="I952" s="142">
        <v>9.9224528538634421E-2</v>
      </c>
      <c r="J952" s="142">
        <v>0.27215084054888738</v>
      </c>
      <c r="K952" s="142">
        <v>0.54679014398706582</v>
      </c>
      <c r="L952" s="142">
        <v>1.3121097995699545E-2</v>
      </c>
      <c r="M952" s="141">
        <f t="array" ref="M952:Q952">MMULT(H952:L952,TRANSPOSE(chol))</f>
        <v>-2.7998440101273375E-3</v>
      </c>
      <c r="N952" s="141">
        <v>-5.4811463293923839E-4</v>
      </c>
      <c r="O952" s="141">
        <v>1.1430404574155812E-3</v>
      </c>
      <c r="P952" s="141">
        <v>2.6711078104166347E-3</v>
      </c>
      <c r="Q952" s="141">
        <v>8.7417279460076655E-5</v>
      </c>
      <c r="R952" s="6">
        <f t="shared" si="58"/>
        <v>4405.7878576495295</v>
      </c>
      <c r="S952" s="6">
        <f t="shared" si="59"/>
        <v>11730.863849000887</v>
      </c>
      <c r="T952" s="6">
        <f t="shared" si="60"/>
        <v>-11730.863849000887</v>
      </c>
      <c r="V952" s="23">
        <f t="array" aca="1" ref="V952:Z952" ca="1">MMULT(H952:L952,TRANSPOSE(racar))</f>
        <v>-2.3002989182329845E-3</v>
      </c>
      <c r="W952" s="23">
        <f ca="1"/>
        <v>6.3303534417171359E-4</v>
      </c>
      <c r="X952" s="23">
        <f ca="1"/>
        <v>1.7406525503643074E-3</v>
      </c>
      <c r="Y952" s="23">
        <f ca="1"/>
        <v>2.8939263754056829E-3</v>
      </c>
      <c r="Z952" s="23">
        <f ca="1"/>
        <v>3.7607851523368987E-4</v>
      </c>
      <c r="AA952" s="6">
        <f t="array" aca="1" ref="AA952" ca="1">SUMPRODUCT($V$9:$Z$9,V952:Z952)</f>
        <v>1555.9820419104508</v>
      </c>
      <c r="AB952" s="6">
        <f t="shared" ca="1" si="61"/>
        <v>11150.953640629421</v>
      </c>
    </row>
    <row r="953" spans="1:28" ht="13.8">
      <c r="A953" s="4">
        <v>943</v>
      </c>
      <c r="B953" s="120">
        <v>0.6506630086877</v>
      </c>
      <c r="C953" s="120">
        <v>0.73952000000000007</v>
      </c>
      <c r="D953" s="120">
        <v>0.75010412328196585</v>
      </c>
      <c r="E953" s="120">
        <v>0.79864763335837718</v>
      </c>
      <c r="F953" s="120">
        <v>0.58215748748293139</v>
      </c>
      <c r="H953" s="142">
        <v>0.38711107001061329</v>
      </c>
      <c r="I953" s="142">
        <v>0.64186629539945461</v>
      </c>
      <c r="J953" s="142">
        <v>0.67481744833477175</v>
      </c>
      <c r="K953" s="142">
        <v>0.83680046981334721</v>
      </c>
      <c r="L953" s="142">
        <v>0.20741595270618465</v>
      </c>
      <c r="M953" s="141">
        <f t="array" ref="M953:Q953">MMULT(H953:L953,TRANSPOSE(chol))</f>
        <v>2.2809309179540709E-3</v>
      </c>
      <c r="N953" s="141">
        <v>4.5854210668222952E-3</v>
      </c>
      <c r="O953" s="141">
        <v>5.0606534740496884E-3</v>
      </c>
      <c r="P953" s="141">
        <v>5.8498320424346271E-3</v>
      </c>
      <c r="Q953" s="141">
        <v>5.3837979112828487E-3</v>
      </c>
      <c r="R953" s="6">
        <f t="shared" si="58"/>
        <v>-3756.700844177929</v>
      </c>
      <c r="S953" s="6">
        <f t="shared" si="59"/>
        <v>-3068.8674059808181</v>
      </c>
      <c r="T953" s="6">
        <f t="shared" si="60"/>
        <v>3068.8674059808181</v>
      </c>
      <c r="V953" s="23">
        <f t="array" aca="1" ref="V953:Z953" ca="1">MMULT(H953:L953,TRANSPOSE(racar))</f>
        <v>3.6424705234956167E-3</v>
      </c>
      <c r="W953" s="23">
        <f ca="1"/>
        <v>5.3228264540172154E-3</v>
      </c>
      <c r="X953" s="23">
        <f ca="1"/>
        <v>5.2138706247181052E-3</v>
      </c>
      <c r="Y953" s="23">
        <f ca="1"/>
        <v>5.3448801483313929E-3</v>
      </c>
      <c r="Z953" s="23">
        <f ca="1"/>
        <v>3.9099577701697443E-3</v>
      </c>
      <c r="AA953" s="6">
        <f t="array" aca="1" ref="AA953" ca="1">SUMPRODUCT($V$9:$Z$9,V953:Z953)</f>
        <v>4968.1437317424934</v>
      </c>
      <c r="AB953" s="6">
        <f t="shared" ca="1" si="61"/>
        <v>2785.4288290932891</v>
      </c>
    </row>
    <row r="954" spans="1:28" ht="13.8">
      <c r="A954" s="4">
        <v>944</v>
      </c>
      <c r="B954" s="120">
        <v>0.98399634202103325</v>
      </c>
      <c r="C954" s="120">
        <v>0.93952000000000002</v>
      </c>
      <c r="D954" s="120">
        <v>0.89296126613910876</v>
      </c>
      <c r="E954" s="120">
        <v>0.88955672426746812</v>
      </c>
      <c r="F954" s="120">
        <v>0.65908056440600826</v>
      </c>
      <c r="H954" s="142">
        <v>2.1443192433628999</v>
      </c>
      <c r="I954" s="142">
        <v>1.550756703623932</v>
      </c>
      <c r="J954" s="142">
        <v>1.2424313149196702</v>
      </c>
      <c r="K954" s="142">
        <v>1.2241741157801898</v>
      </c>
      <c r="L954" s="142">
        <v>0.40995511861169481</v>
      </c>
      <c r="M954" s="141">
        <f t="array" ref="M954:Q954">MMULT(H954:L954,TRANSPOSE(chol))</f>
        <v>1.2634730543913978E-2</v>
      </c>
      <c r="N954" s="141">
        <v>1.3918947980337198E-2</v>
      </c>
      <c r="O954" s="141">
        <v>1.1355814869099395E-2</v>
      </c>
      <c r="P954" s="141">
        <v>1.0860689360180769E-2</v>
      </c>
      <c r="Q954" s="141">
        <v>1.4233985609626996E-2</v>
      </c>
      <c r="R954" s="6">
        <f t="shared" si="58"/>
        <v>-14656.166694983942</v>
      </c>
      <c r="S954" s="6">
        <f t="shared" si="59"/>
        <v>-29174.388058653603</v>
      </c>
      <c r="T954" s="6">
        <f t="shared" si="60"/>
        <v>29174.388058653603</v>
      </c>
      <c r="V954" s="23">
        <f t="array" aca="1" ref="V954:Z954" ca="1">MMULT(H954:L954,TRANSPOSE(racar))</f>
        <v>1.5117319093160149E-2</v>
      </c>
      <c r="W954" s="23">
        <f ca="1"/>
        <v>1.3263170815980928E-2</v>
      </c>
      <c r="X954" s="23">
        <f ca="1"/>
        <v>1.0393584651688749E-2</v>
      </c>
      <c r="Y954" s="23">
        <f ca="1"/>
        <v>8.8253457049036685E-3</v>
      </c>
      <c r="Z954" s="23">
        <f ca="1"/>
        <v>9.2798364449510375E-3</v>
      </c>
      <c r="AA954" s="6">
        <f t="array" aca="1" ref="AA954" ca="1">SUMPRODUCT($V$9:$Z$9,V954:Z954)</f>
        <v>15885.564748197656</v>
      </c>
      <c r="AB954" s="6">
        <f t="shared" ca="1" si="61"/>
        <v>-11041.528405766818</v>
      </c>
    </row>
    <row r="955" spans="1:28" ht="13.8">
      <c r="A955" s="4">
        <v>945</v>
      </c>
      <c r="B955" s="120">
        <v>3.3379058070416093E-2</v>
      </c>
      <c r="C955" s="120">
        <v>0.17951999999999999</v>
      </c>
      <c r="D955" s="120">
        <v>5.6226572261557681E-2</v>
      </c>
      <c r="E955" s="120">
        <v>0.98046581517655906</v>
      </c>
      <c r="F955" s="120">
        <v>0.73600364132908513</v>
      </c>
      <c r="H955" s="142">
        <v>-1.8332990127112583</v>
      </c>
      <c r="I955" s="142">
        <v>-0.91719589025588122</v>
      </c>
      <c r="J955" s="142">
        <v>-1.5872627656017657</v>
      </c>
      <c r="K955" s="142">
        <v>2.0634660555141897</v>
      </c>
      <c r="L955" s="142">
        <v>0.63107311759103457</v>
      </c>
      <c r="M955" s="141">
        <f t="array" ref="M955:Q955">MMULT(H955:L955,TRANSPOSE(chol))</f>
        <v>-1.0802141100829631E-2</v>
      </c>
      <c r="N955" s="141">
        <v>-9.55985774040468E-3</v>
      </c>
      <c r="O955" s="141">
        <v>-1.2943996131978653E-2</v>
      </c>
      <c r="P955" s="141">
        <v>6.5097023715102028E-3</v>
      </c>
      <c r="Q955" s="141">
        <v>-8.33614206037692E-4</v>
      </c>
      <c r="R955" s="6">
        <f t="shared" si="58"/>
        <v>2363.148474665094</v>
      </c>
      <c r="S955" s="6">
        <f t="shared" si="59"/>
        <v>34386.380695100073</v>
      </c>
      <c r="T955" s="6">
        <f t="shared" si="60"/>
        <v>-34386.380695100073</v>
      </c>
      <c r="V955" s="23">
        <f t="array" aca="1" ref="V955:Z955" ca="1">MMULT(H955:L955,TRANSPOSE(racar))</f>
        <v>-1.0942747830997071E-2</v>
      </c>
      <c r="W955" s="23">
        <f ca="1"/>
        <v>-5.4252424063261032E-3</v>
      </c>
      <c r="X955" s="23">
        <f ca="1"/>
        <v>-1.0401384341221422E-2</v>
      </c>
      <c r="Y955" s="23">
        <f ca="1"/>
        <v>9.5585374975022223E-3</v>
      </c>
      <c r="Z955" s="23">
        <f ca="1"/>
        <v>1.9267523046593736E-3</v>
      </c>
      <c r="AA955" s="6">
        <f t="array" aca="1" ref="AA955" ca="1">SUMPRODUCT($V$9:$Z$9,V955:Z955)</f>
        <v>-14515.44168021469</v>
      </c>
      <c r="AB955" s="6">
        <f t="shared" ca="1" si="61"/>
        <v>33039.397816315941</v>
      </c>
    </row>
    <row r="956" spans="1:28" ht="13.8">
      <c r="A956" s="4">
        <v>946</v>
      </c>
      <c r="B956" s="120">
        <v>0.36671239140374945</v>
      </c>
      <c r="C956" s="120">
        <v>0.37951999999999997</v>
      </c>
      <c r="D956" s="120">
        <v>0.19908371511870052</v>
      </c>
      <c r="E956" s="120">
        <v>7.9639368895567247E-2</v>
      </c>
      <c r="F956" s="120">
        <v>0.81292671825216212</v>
      </c>
      <c r="H956" s="142">
        <v>-0.34057336602119714</v>
      </c>
      <c r="I956" s="142">
        <v>-0.30674168269100754</v>
      </c>
      <c r="J956" s="142">
        <v>-0.84489864649815372</v>
      </c>
      <c r="K956" s="142">
        <v>-1.4075014830645083</v>
      </c>
      <c r="L956" s="142">
        <v>0.88873305181274276</v>
      </c>
      <c r="M956" s="141">
        <f t="array" ref="M956:Q956">MMULT(H956:L956,TRANSPOSE(chol))</f>
        <v>-2.006722051033413E-3</v>
      </c>
      <c r="N956" s="141">
        <v>-2.5568355717822161E-3</v>
      </c>
      <c r="O956" s="141">
        <v>-5.9796472413826615E-3</v>
      </c>
      <c r="P956" s="141">
        <v>-8.2344860519157764E-3</v>
      </c>
      <c r="Q956" s="141">
        <v>-3.0460026583127575E-5</v>
      </c>
      <c r="R956" s="6">
        <f t="shared" si="58"/>
        <v>-48030.330977998412</v>
      </c>
      <c r="S956" s="6">
        <f t="shared" si="59"/>
        <v>-37487.847415514785</v>
      </c>
      <c r="T956" s="6">
        <f t="shared" si="60"/>
        <v>37487.847415514785</v>
      </c>
      <c r="V956" s="23">
        <f t="array" aca="1" ref="V956:Z956" ca="1">MMULT(H956:L956,TRANSPOSE(racar))</f>
        <v>-1.7928417998533425E-3</v>
      </c>
      <c r="W956" s="23">
        <f ca="1"/>
        <v>-2.623640966366819E-3</v>
      </c>
      <c r="X956" s="23">
        <f ca="1"/>
        <v>-5.6878858447579148E-3</v>
      </c>
      <c r="Y956" s="23">
        <f ca="1"/>
        <v>-6.7646824158832976E-3</v>
      </c>
      <c r="Z956" s="23">
        <f ca="1"/>
        <v>2.65436764101984E-3</v>
      </c>
      <c r="AA956" s="6">
        <f t="array" aca="1" ref="AA956" ca="1">SUMPRODUCT($V$9:$Z$9,V956:Z956)</f>
        <v>-54162.0676241779</v>
      </c>
      <c r="AB956" s="6">
        <f t="shared" ca="1" si="61"/>
        <v>-45637.388439530543</v>
      </c>
    </row>
    <row r="957" spans="1:28" ht="13.8">
      <c r="A957" s="4">
        <v>947</v>
      </c>
      <c r="B957" s="120">
        <v>0.70004572473708271</v>
      </c>
      <c r="C957" s="120">
        <v>0.57952000000000004</v>
      </c>
      <c r="D957" s="120">
        <v>0.34194085797584334</v>
      </c>
      <c r="E957" s="120">
        <v>0.17054845980465816</v>
      </c>
      <c r="F957" s="120">
        <v>0.8898497951752391</v>
      </c>
      <c r="H957" s="142">
        <v>0.52453202632692975</v>
      </c>
      <c r="I957" s="142">
        <v>0.20066567643749753</v>
      </c>
      <c r="J957" s="142">
        <v>-0.40717193062963569</v>
      </c>
      <c r="K957" s="142">
        <v>-0.95200012278665269</v>
      </c>
      <c r="L957" s="142">
        <v>1.2257297003094401</v>
      </c>
      <c r="M957" s="141">
        <f t="array" ref="M957:Q957">MMULT(H957:L957,TRANSPOSE(chol))</f>
        <v>3.0906409270946215E-3</v>
      </c>
      <c r="N957" s="141">
        <v>2.3815275476649043E-3</v>
      </c>
      <c r="O957" s="141">
        <v>-1.8448403789505224E-3</v>
      </c>
      <c r="P957" s="141">
        <v>-4.2642746986931738E-3</v>
      </c>
      <c r="Q957" s="141">
        <v>6.3316275052818114E-3</v>
      </c>
      <c r="R957" s="6">
        <f t="shared" si="58"/>
        <v>-56890.498210160615</v>
      </c>
      <c r="S957" s="6">
        <f t="shared" si="59"/>
        <v>-54570.930051870353</v>
      </c>
      <c r="T957" s="6">
        <f t="shared" si="60"/>
        <v>54570.930051870353</v>
      </c>
      <c r="V957" s="23">
        <f t="array" aca="1" ref="V957:Z957" ca="1">MMULT(H957:L957,TRANSPOSE(racar))</f>
        <v>4.3643633902983488E-3</v>
      </c>
      <c r="W957" s="23">
        <f ca="1"/>
        <v>2.1600637418227172E-3</v>
      </c>
      <c r="X957" s="23">
        <f ca="1"/>
        <v>-1.8411027057343482E-3</v>
      </c>
      <c r="Y957" s="23">
        <f ca="1"/>
        <v>-3.3232434785902074E-3</v>
      </c>
      <c r="Z957" s="23">
        <f ca="1"/>
        <v>7.2671290531219103E-3</v>
      </c>
      <c r="AA957" s="6">
        <f t="array" aca="1" ref="AA957" ca="1">SUMPRODUCT($V$9:$Z$9,V957:Z957)</f>
        <v>-50795.282800768</v>
      </c>
      <c r="AB957" s="6">
        <f t="shared" ca="1" si="61"/>
        <v>-55449.216816964552</v>
      </c>
    </row>
    <row r="958" spans="1:28" ht="13.8">
      <c r="A958" s="4">
        <v>948</v>
      </c>
      <c r="B958" s="120">
        <v>0.14449016918152718</v>
      </c>
      <c r="C958" s="120">
        <v>0.7795200000000001</v>
      </c>
      <c r="D958" s="120">
        <v>0.48479800083298619</v>
      </c>
      <c r="E958" s="120">
        <v>0.2614575507137491</v>
      </c>
      <c r="F958" s="120">
        <v>0.96677287209831597</v>
      </c>
      <c r="H958" s="142">
        <v>-1.0603611304242493</v>
      </c>
      <c r="I958" s="142">
        <v>0.77057311820454444</v>
      </c>
      <c r="J958" s="142">
        <v>-3.8114987538079556E-2</v>
      </c>
      <c r="K958" s="142">
        <v>-0.63885832491903549</v>
      </c>
      <c r="L958" s="142">
        <v>1.8353472396388328</v>
      </c>
      <c r="M958" s="141">
        <f t="array" ref="M958:Q958">MMULT(H958:L958,TRANSPOSE(chol))</f>
        <v>-6.2478463519916629E-3</v>
      </c>
      <c r="N958" s="141">
        <v>1.9218747964393334E-3</v>
      </c>
      <c r="O958" s="141">
        <v>-1.410950281995164E-3</v>
      </c>
      <c r="P958" s="141">
        <v>-2.8169955223045946E-3</v>
      </c>
      <c r="Q958" s="141">
        <v>6.7497614999939837E-3</v>
      </c>
      <c r="R958" s="6">
        <f t="shared" si="58"/>
        <v>-92044.895881210134</v>
      </c>
      <c r="S958" s="6">
        <f t="shared" si="59"/>
        <v>-50268.480553447429</v>
      </c>
      <c r="T958" s="6">
        <f t="shared" si="60"/>
        <v>50268.480553447429</v>
      </c>
      <c r="V958" s="23">
        <f t="array" aca="1" ref="V958:Z958" ca="1">MMULT(H958:L958,TRANSPOSE(racar))</f>
        <v>-2.8860868199656483E-3</v>
      </c>
      <c r="W958" s="23">
        <f ca="1"/>
        <v>4.8994567841377391E-3</v>
      </c>
      <c r="X958" s="23">
        <f ca="1"/>
        <v>3.5393432667034602E-4</v>
      </c>
      <c r="Y958" s="23">
        <f ca="1"/>
        <v>-7.066780502193162E-4</v>
      </c>
      <c r="Z958" s="23">
        <f ca="1"/>
        <v>1.0254865374332171E-2</v>
      </c>
      <c r="AA958" s="6">
        <f t="array" aca="1" ref="AA958" ca="1">SUMPRODUCT($V$9:$Z$9,V958:Z958)</f>
        <v>-97270.979000787251</v>
      </c>
      <c r="AB958" s="6">
        <f t="shared" ca="1" si="61"/>
        <v>-60032.361802333762</v>
      </c>
    </row>
    <row r="959" spans="1:28" ht="13.8">
      <c r="A959" s="4">
        <v>949</v>
      </c>
      <c r="B959" s="120">
        <v>0.47782350251486055</v>
      </c>
      <c r="C959" s="120">
        <v>0.97952000000000006</v>
      </c>
      <c r="D959" s="120">
        <v>0.6276551436901292</v>
      </c>
      <c r="E959" s="120">
        <v>0.35236664162283993</v>
      </c>
      <c r="F959" s="120">
        <v>4.9613108784706421E-2</v>
      </c>
      <c r="H959" s="142">
        <v>-5.5616895054643477E-2</v>
      </c>
      <c r="I959" s="142">
        <v>2.0439346854592393</v>
      </c>
      <c r="J959" s="142">
        <v>0.32564929334029263</v>
      </c>
      <c r="K959" s="142">
        <v>-0.37893883717019583</v>
      </c>
      <c r="L959" s="142">
        <v>-1.648616542316101</v>
      </c>
      <c r="M959" s="141">
        <f t="array" ref="M959:Q959">MMULT(H959:L959,TRANSPOSE(chol))</f>
        <v>-3.2770516091742134E-4</v>
      </c>
      <c r="N959" s="141">
        <v>1.1574903943840621E-2</v>
      </c>
      <c r="O959" s="141">
        <v>2.6882152809660402E-3</v>
      </c>
      <c r="P959" s="141">
        <v>1.4295467518488712E-3</v>
      </c>
      <c r="Q959" s="141">
        <v>-6.3678530875765308E-3</v>
      </c>
      <c r="R959" s="6">
        <f t="shared" si="58"/>
        <v>-11969.856212244435</v>
      </c>
      <c r="S959" s="6">
        <f t="shared" si="59"/>
        <v>41808.2803691718</v>
      </c>
      <c r="T959" s="6">
        <f t="shared" si="60"/>
        <v>-41808.2803691718</v>
      </c>
      <c r="V959" s="23">
        <f t="array" aca="1" ref="V959:Z959" ca="1">MMULT(H959:L959,TRANSPOSE(racar))</f>
        <v>-2.1030570565274331E-4</v>
      </c>
      <c r="W959" s="23">
        <f ca="1"/>
        <v>1.0087580425643276E-2</v>
      </c>
      <c r="X959" s="23">
        <f ca="1"/>
        <v>1.4282223708108408E-3</v>
      </c>
      <c r="Y959" s="23">
        <f ca="1"/>
        <v>-2.0229461118502368E-3</v>
      </c>
      <c r="Z959" s="23">
        <f ca="1"/>
        <v>-8.4903645882893411E-3</v>
      </c>
      <c r="AA959" s="6">
        <f t="array" aca="1" ref="AA959" ca="1">SUMPRODUCT($V$9:$Z$9,V959:Z959)</f>
        <v>-10934.633342904599</v>
      </c>
      <c r="AB959" s="6">
        <f t="shared" ca="1" si="61"/>
        <v>37776.30697255228</v>
      </c>
    </row>
    <row r="960" spans="1:28" ht="13.8">
      <c r="A960" s="4">
        <v>950</v>
      </c>
      <c r="B960" s="120">
        <v>0.81115683584819376</v>
      </c>
      <c r="C960" s="120">
        <v>2.7520000000000003E-2</v>
      </c>
      <c r="D960" s="120">
        <v>0.770512286547272</v>
      </c>
      <c r="E960" s="120">
        <v>0.44327573253193087</v>
      </c>
      <c r="F960" s="120">
        <v>0.12653618570778336</v>
      </c>
      <c r="H960" s="142">
        <v>0.88216732609138204</v>
      </c>
      <c r="I960" s="142">
        <v>-1.9185603309537484</v>
      </c>
      <c r="J960" s="142">
        <v>0.74053500850289355</v>
      </c>
      <c r="K960" s="142">
        <v>-0.14266917165008791</v>
      </c>
      <c r="L960" s="142">
        <v>-1.1429186428412228</v>
      </c>
      <c r="M960" s="141">
        <f t="array" ref="M960:Q960">MMULT(H960:L960,TRANSPOSE(chol))</f>
        <v>5.1978950868946669E-3</v>
      </c>
      <c r="N960" s="141">
        <v>-8.9150152250570252E-3</v>
      </c>
      <c r="O960" s="141">
        <v>5.3027436302579816E-3</v>
      </c>
      <c r="P960" s="141">
        <v>-2.5710654349462847E-3</v>
      </c>
      <c r="Q960" s="141">
        <v>-6.1727249547399781E-3</v>
      </c>
      <c r="R960" s="6">
        <f t="shared" si="58"/>
        <v>104174.95879575278</v>
      </c>
      <c r="S960" s="6">
        <f t="shared" si="59"/>
        <v>22432.559848498546</v>
      </c>
      <c r="T960" s="6">
        <f t="shared" si="60"/>
        <v>-22432.559848498546</v>
      </c>
      <c r="V960" s="23">
        <f t="array" aca="1" ref="V960:Z960" ca="1">MMULT(H960:L960,TRANSPOSE(racar))</f>
        <v>1.8313384538723707E-3</v>
      </c>
      <c r="W960" s="23">
        <f ca="1"/>
        <v>-1.1614697953141668E-2</v>
      </c>
      <c r="X960" s="23">
        <f ca="1"/>
        <v>3.9597250017165469E-3</v>
      </c>
      <c r="Y960" s="23">
        <f ca="1"/>
        <v>-3.2007640333716865E-3</v>
      </c>
      <c r="Z960" s="23">
        <f ca="1"/>
        <v>-7.7944517775535068E-3</v>
      </c>
      <c r="AA960" s="6">
        <f t="array" aca="1" ref="AA960" ca="1">SUMPRODUCT($V$9:$Z$9,V960:Z960)</f>
        <v>105318.04247861408</v>
      </c>
      <c r="AB960" s="6">
        <f t="shared" ca="1" si="61"/>
        <v>28535.515431410931</v>
      </c>
    </row>
    <row r="961" spans="1:28" ht="13.8">
      <c r="A961" s="4">
        <v>951</v>
      </c>
      <c r="B961" s="120">
        <v>0.25560128029263834</v>
      </c>
      <c r="C961" s="120">
        <v>0.22752</v>
      </c>
      <c r="D961" s="120">
        <v>0.9133694294044149</v>
      </c>
      <c r="E961" s="120">
        <v>0.53418482344102181</v>
      </c>
      <c r="F961" s="120">
        <v>0.20345926263086028</v>
      </c>
      <c r="H961" s="142">
        <v>-0.6569663390391175</v>
      </c>
      <c r="I961" s="142">
        <v>-0.74703903256221438</v>
      </c>
      <c r="J961" s="142">
        <v>1.3617995894448978</v>
      </c>
      <c r="K961" s="142">
        <v>8.579377744842108E-2</v>
      </c>
      <c r="L961" s="142">
        <v>-0.82932854043698567</v>
      </c>
      <c r="M961" s="141">
        <f t="array" ref="M961:Q961">MMULT(H961:L961,TRANSPOSE(chol))</f>
        <v>-3.8709686982817001E-3</v>
      </c>
      <c r="N961" s="141">
        <v>-5.8217328026102227E-3</v>
      </c>
      <c r="O961" s="141">
        <v>7.6145894569385189E-3</v>
      </c>
      <c r="P961" s="141">
        <v>-4.2987412133747832E-4</v>
      </c>
      <c r="Q961" s="141">
        <v>-6.2424116898801667E-3</v>
      </c>
      <c r="R961" s="6">
        <f t="shared" si="58"/>
        <v>62605.450310757558</v>
      </c>
      <c r="S961" s="6">
        <f t="shared" si="59"/>
        <v>32610.282808010728</v>
      </c>
      <c r="T961" s="6">
        <f t="shared" si="60"/>
        <v>-32610.282808010728</v>
      </c>
      <c r="V961" s="23">
        <f t="array" aca="1" ref="V961:Z961" ca="1">MMULT(H961:L961,TRANSPOSE(racar))</f>
        <v>-4.7935776582556733E-3</v>
      </c>
      <c r="W961" s="23">
        <f ca="1"/>
        <v>-5.5717931127897231E-3</v>
      </c>
      <c r="X961" s="23">
        <f ca="1"/>
        <v>7.7585864487717537E-3</v>
      </c>
      <c r="Y961" s="23">
        <f ca="1"/>
        <v>-7.5704200095840966E-4</v>
      </c>
      <c r="Z961" s="23">
        <f ca="1"/>
        <v>-5.8978979085454455E-3</v>
      </c>
      <c r="AA961" s="6">
        <f t="array" aca="1" ref="AA961" ca="1">SUMPRODUCT($V$9:$Z$9,V961:Z961)</f>
        <v>54046.844312022324</v>
      </c>
      <c r="AB961" s="6">
        <f t="shared" ca="1" si="61"/>
        <v>29205.905555976497</v>
      </c>
    </row>
    <row r="962" spans="1:28" ht="13.8">
      <c r="A962" s="4">
        <v>952</v>
      </c>
      <c r="B962" s="120">
        <v>0.58893461362597166</v>
      </c>
      <c r="C962" s="120">
        <v>0.42752000000000001</v>
      </c>
      <c r="D962" s="120">
        <v>7.6634735526863812E-2</v>
      </c>
      <c r="E962" s="120">
        <v>0.62509391435011263</v>
      </c>
      <c r="F962" s="120">
        <v>0.28038233955393721</v>
      </c>
      <c r="H962" s="142">
        <v>0.22480526151048338</v>
      </c>
      <c r="I962" s="142">
        <v>-0.18269160900491016</v>
      </c>
      <c r="J962" s="142">
        <v>-1.4280777843464585</v>
      </c>
      <c r="K962" s="142">
        <v>0.31888704127276712</v>
      </c>
      <c r="L962" s="142">
        <v>-0.58170607461639556</v>
      </c>
      <c r="M962" s="141">
        <f t="array" ref="M962:Q962">MMULT(H962:L962,TRANSPOSE(chol))</f>
        <v>1.3245946996141276E-3</v>
      </c>
      <c r="N962" s="141">
        <v>-5.1812011227804196E-4</v>
      </c>
      <c r="O962" s="141">
        <v>-8.9246360828668294E-3</v>
      </c>
      <c r="P962" s="141">
        <v>6.3410950064606117E-4</v>
      </c>
      <c r="Q962" s="141">
        <v>-3.3666289444439228E-3</v>
      </c>
      <c r="R962" s="6">
        <f t="shared" si="58"/>
        <v>8895.2693766511948</v>
      </c>
      <c r="S962" s="6">
        <f t="shared" si="59"/>
        <v>21547.232567706764</v>
      </c>
      <c r="T962" s="6">
        <f t="shared" si="60"/>
        <v>-21547.232567706764</v>
      </c>
      <c r="V962" s="23">
        <f t="array" aca="1" ref="V962:Z962" ca="1">MMULT(H962:L962,TRANSPOSE(racar))</f>
        <v>-4.1871381009699998E-4</v>
      </c>
      <c r="W962" s="23">
        <f ca="1"/>
        <v>-1.6064779356134333E-3</v>
      </c>
      <c r="X962" s="23">
        <f ca="1"/>
        <v>-9.4637164319916652E-3</v>
      </c>
      <c r="Y962" s="23">
        <f ca="1"/>
        <v>3.2160573291546029E-4</v>
      </c>
      <c r="Z962" s="23">
        <f ca="1"/>
        <v>-4.1416353027832831E-3</v>
      </c>
      <c r="AA962" s="6">
        <f t="array" aca="1" ref="AA962" ca="1">SUMPRODUCT($V$9:$Z$9,V962:Z962)</f>
        <v>7994.2640458314363</v>
      </c>
      <c r="AB962" s="6">
        <f t="shared" ca="1" si="61"/>
        <v>24410.827821969324</v>
      </c>
    </row>
    <row r="963" spans="1:28" ht="13.8">
      <c r="A963" s="4">
        <v>953</v>
      </c>
      <c r="B963" s="120">
        <v>0.92226794695930492</v>
      </c>
      <c r="C963" s="120">
        <v>0.62752000000000008</v>
      </c>
      <c r="D963" s="120">
        <v>0.21949187838400663</v>
      </c>
      <c r="E963" s="120">
        <v>0.71600300525920357</v>
      </c>
      <c r="F963" s="120">
        <v>0.35730541647701414</v>
      </c>
      <c r="H963" s="142">
        <v>1.42049334019854</v>
      </c>
      <c r="I963" s="142">
        <v>0.32529211232072502</v>
      </c>
      <c r="J963" s="142">
        <v>-0.77391043759349132</v>
      </c>
      <c r="K963" s="142">
        <v>0.57100834001159528</v>
      </c>
      <c r="L963" s="142">
        <v>-0.36567067210302862</v>
      </c>
      <c r="M963" s="141">
        <f t="array" ref="M963:Q963">MMULT(H963:L963,TRANSPOSE(chol))</f>
        <v>8.3698127731606058E-3</v>
      </c>
      <c r="N963" s="141">
        <v>5.2002047809352296E-3</v>
      </c>
      <c r="O963" s="141">
        <v>-2.9578235575444404E-3</v>
      </c>
      <c r="P963" s="141">
        <v>3.9734067483378358E-3</v>
      </c>
      <c r="Q963" s="141">
        <v>3.1126928696609225E-3</v>
      </c>
      <c r="R963" s="6">
        <f t="shared" si="58"/>
        <v>5861.0414264063002</v>
      </c>
      <c r="S963" s="6">
        <f t="shared" si="59"/>
        <v>929.61069676641637</v>
      </c>
      <c r="T963" s="6">
        <f t="shared" si="60"/>
        <v>-929.61069676641637</v>
      </c>
      <c r="V963" s="23">
        <f t="array" aca="1" ref="V963:Z963" ca="1">MMULT(H963:L963,TRANSPOSE(racar))</f>
        <v>7.521201161032132E-3</v>
      </c>
      <c r="W963" s="23">
        <f ca="1"/>
        <v>3.2890545818759385E-3</v>
      </c>
      <c r="X963" s="23">
        <f ca="1"/>
        <v>-4.183104601416336E-3</v>
      </c>
      <c r="Y963" s="23">
        <f ca="1"/>
        <v>2.7278058945748359E-3</v>
      </c>
      <c r="Z963" s="23">
        <f ca="1"/>
        <v>4.943279327722979E-5</v>
      </c>
      <c r="AA963" s="6">
        <f t="array" aca="1" ref="AA963" ca="1">SUMPRODUCT($V$9:$Z$9,V963:Z963)</f>
        <v>20001.721620878805</v>
      </c>
      <c r="AB963" s="6">
        <f t="shared" ca="1" si="61"/>
        <v>12200.538334086015</v>
      </c>
    </row>
    <row r="964" spans="1:28" ht="13.8">
      <c r="A964" s="4">
        <v>954</v>
      </c>
      <c r="B964" s="120">
        <v>7.0416095107453128E-2</v>
      </c>
      <c r="C964" s="120">
        <v>0.82752000000000003</v>
      </c>
      <c r="D964" s="120">
        <v>0.36234902124114948</v>
      </c>
      <c r="E964" s="120">
        <v>0.80691209616829451</v>
      </c>
      <c r="F964" s="120">
        <v>0.43422849340009106</v>
      </c>
      <c r="H964" s="142">
        <v>-1.4726990969255065</v>
      </c>
      <c r="I964" s="142">
        <v>0.94441033927004614</v>
      </c>
      <c r="J964" s="142">
        <v>-0.35218697760177148</v>
      </c>
      <c r="K964" s="142">
        <v>0.86657337376842625</v>
      </c>
      <c r="L964" s="142">
        <v>-0.16561875496924744</v>
      </c>
      <c r="M964" s="141">
        <f t="array" ref="M964:Q964">MMULT(H964:L964,TRANSPOSE(chol))</f>
        <v>-8.6774188682548683E-3</v>
      </c>
      <c r="N964" s="141">
        <v>1.948702362853153E-3</v>
      </c>
      <c r="O964" s="141">
        <v>-3.9216431047902215E-3</v>
      </c>
      <c r="P964" s="141">
        <v>4.4413073186416532E-3</v>
      </c>
      <c r="Q964" s="141">
        <v>-2.4316365737364304E-3</v>
      </c>
      <c r="R964" s="6">
        <f t="shared" si="58"/>
        <v>-25283.157093046371</v>
      </c>
      <c r="S964" s="6">
        <f t="shared" si="59"/>
        <v>33778.835677078911</v>
      </c>
      <c r="T964" s="6">
        <f t="shared" si="60"/>
        <v>-33778.835677078911</v>
      </c>
      <c r="V964" s="23">
        <f t="array" aca="1" ref="V964:Z964" ca="1">MMULT(H964:L964,TRANSPOSE(racar))</f>
        <v>-7.5381639252919885E-3</v>
      </c>
      <c r="W964" s="23">
        <f ca="1"/>
        <v>4.5068359811794899E-3</v>
      </c>
      <c r="X964" s="23">
        <f ca="1"/>
        <v>-2.6290706020684995E-3</v>
      </c>
      <c r="Y964" s="23">
        <f ca="1"/>
        <v>4.60852266932937E-3</v>
      </c>
      <c r="Z964" s="23">
        <f ca="1"/>
        <v>-1.1878073702424274E-3</v>
      </c>
      <c r="AA964" s="6">
        <f t="array" aca="1" ref="AA964" ca="1">SUMPRODUCT($V$9:$Z$9,V964:Z964)</f>
        <v>-36065.250447167949</v>
      </c>
      <c r="AB964" s="6">
        <f t="shared" ca="1" si="61"/>
        <v>27654.067845332065</v>
      </c>
    </row>
    <row r="965" spans="1:28" ht="13.8">
      <c r="A965" s="4">
        <v>955</v>
      </c>
      <c r="B965" s="120">
        <v>0.40374942844078648</v>
      </c>
      <c r="C965" s="120">
        <v>6.7519999999999997E-2</v>
      </c>
      <c r="D965" s="120">
        <v>0.50520616409829244</v>
      </c>
      <c r="E965" s="120">
        <v>0.89782118707738545</v>
      </c>
      <c r="F965" s="120">
        <v>0.51115157032316805</v>
      </c>
      <c r="H965" s="142">
        <v>-0.24365392966119356</v>
      </c>
      <c r="I965" s="142">
        <v>-1.4945190751368522</v>
      </c>
      <c r="J965" s="142">
        <v>1.3050288554194375E-2</v>
      </c>
      <c r="K965" s="142">
        <v>1.2692339779042165</v>
      </c>
      <c r="L965" s="142">
        <v>2.7956482686081131E-2</v>
      </c>
      <c r="M965" s="141">
        <f t="array" ref="M965:Q965">MMULT(H965:L965,TRANSPOSE(chol))</f>
        <v>-1.4356545821073675E-3</v>
      </c>
      <c r="N965" s="141">
        <v>-9.1315107535980388E-3</v>
      </c>
      <c r="O965" s="141">
        <v>-7.343483272465736E-4</v>
      </c>
      <c r="P965" s="141">
        <v>3.8210886452918523E-3</v>
      </c>
      <c r="Q965" s="141">
        <v>-4.5852648706464643E-4</v>
      </c>
      <c r="R965" s="6">
        <f t="shared" si="58"/>
        <v>57987.361036968585</v>
      </c>
      <c r="S965" s="6">
        <f t="shared" si="59"/>
        <v>20013.691585584151</v>
      </c>
      <c r="T965" s="6">
        <f t="shared" si="60"/>
        <v>-20013.691585584151</v>
      </c>
      <c r="V965" s="23">
        <f t="array" aca="1" ref="V965:Z965" ca="1">MMULT(H965:L965,TRANSPOSE(racar))</f>
        <v>-2.6659611813343929E-3</v>
      </c>
      <c r="W965" s="23">
        <f ca="1"/>
        <v>-8.049812517541121E-3</v>
      </c>
      <c r="X965" s="23">
        <f ca="1"/>
        <v>1.8264414562851532E-5</v>
      </c>
      <c r="Y965" s="23">
        <f ca="1"/>
        <v>5.2146969810171898E-3</v>
      </c>
      <c r="Z965" s="23">
        <f ca="1"/>
        <v>-2.8142895798428567E-4</v>
      </c>
      <c r="AA965" s="6">
        <f t="array" aca="1" ref="AA965" ca="1">SUMPRODUCT($V$9:$Z$9,V965:Z965)</f>
        <v>54051.733573462494</v>
      </c>
      <c r="AB965" s="6">
        <f t="shared" ca="1" si="61"/>
        <v>25405.780166402805</v>
      </c>
    </row>
    <row r="966" spans="1:28" ht="13.8">
      <c r="A966" s="4">
        <v>956</v>
      </c>
      <c r="B966" s="120">
        <v>0.7370827617741198</v>
      </c>
      <c r="C966" s="120">
        <v>0.26751999999999998</v>
      </c>
      <c r="D966" s="120">
        <v>0.64806330695543524</v>
      </c>
      <c r="E966" s="120">
        <v>0.98873027798647639</v>
      </c>
      <c r="F966" s="120">
        <v>0.58807464724624503</v>
      </c>
      <c r="H966" s="142">
        <v>0.63437752044460871</v>
      </c>
      <c r="I966" s="142">
        <v>-0.62033083215533735</v>
      </c>
      <c r="J966" s="142">
        <v>0.38009703575074483</v>
      </c>
      <c r="K966" s="142">
        <v>2.281152168238477</v>
      </c>
      <c r="L966" s="142">
        <v>0.22259502921685786</v>
      </c>
      <c r="M966" s="141">
        <f t="array" ref="M966:Q966">MMULT(H966:L966,TRANSPOSE(chol))</f>
        <v>3.737871148963727E-3</v>
      </c>
      <c r="N966" s="141">
        <v>-2.0622335612426311E-3</v>
      </c>
      <c r="O966" s="141">
        <v>3.0848408390091696E-3</v>
      </c>
      <c r="P966" s="141">
        <v>1.1095525414744083E-2</v>
      </c>
      <c r="Q966" s="141">
        <v>6.7226876048395376E-3</v>
      </c>
      <c r="R966" s="6">
        <f t="shared" si="58"/>
        <v>48486.622762956831</v>
      </c>
      <c r="S966" s="6">
        <f t="shared" si="59"/>
        <v>13503.872962498135</v>
      </c>
      <c r="T966" s="6">
        <f t="shared" si="60"/>
        <v>-13503.872962498135</v>
      </c>
      <c r="V966" s="23">
        <f t="array" aca="1" ref="V966:Z966" ca="1">MMULT(H966:L966,TRANSPOSE(racar))</f>
        <v>3.823959853104342E-3</v>
      </c>
      <c r="W966" s="23">
        <f ca="1"/>
        <v>-7.8532461647051765E-4</v>
      </c>
      <c r="X966" s="23">
        <f ca="1"/>
        <v>3.624485955495567E-3</v>
      </c>
      <c r="Y966" s="23">
        <f ca="1"/>
        <v>1.1604466266152033E-2</v>
      </c>
      <c r="Z966" s="23">
        <f ca="1"/>
        <v>4.4387808188984679E-3</v>
      </c>
      <c r="AA966" s="6">
        <f t="array" aca="1" ref="AA966" ca="1">SUMPRODUCT($V$9:$Z$9,V966:Z966)</f>
        <v>58673.965568176944</v>
      </c>
      <c r="AB966" s="6">
        <f t="shared" ca="1" si="61"/>
        <v>28481.612749980872</v>
      </c>
    </row>
    <row r="967" spans="1:28" ht="13.8">
      <c r="A967" s="4">
        <v>957</v>
      </c>
      <c r="B967" s="120">
        <v>0.18152720621856422</v>
      </c>
      <c r="C967" s="120">
        <v>0.46751999999999999</v>
      </c>
      <c r="D967" s="120">
        <v>0.79092044981257803</v>
      </c>
      <c r="E967" s="120">
        <v>8.7903831705484603E-2</v>
      </c>
      <c r="F967" s="120">
        <v>0.6649977241693219</v>
      </c>
      <c r="H967" s="142">
        <v>-0.90956035876109098</v>
      </c>
      <c r="I967" s="142">
        <v>-8.150543846650303E-2</v>
      </c>
      <c r="J967" s="142">
        <v>0.80961914655206679</v>
      </c>
      <c r="K967" s="142">
        <v>-1.3537765933212613</v>
      </c>
      <c r="L967" s="142">
        <v>0.42614176095350503</v>
      </c>
      <c r="M967" s="141">
        <f t="array" ref="M967:Q967">MMULT(H967:L967,TRANSPOSE(chol))</f>
        <v>-5.3592999652184829E-3</v>
      </c>
      <c r="N967" s="141">
        <v>-2.6036734223768834E-3</v>
      </c>
      <c r="O967" s="141">
        <v>3.9514162300865758E-3</v>
      </c>
      <c r="P967" s="141">
        <v>-7.0786104576733809E-3</v>
      </c>
      <c r="Q967" s="141">
        <v>-2.3557614743955403E-3</v>
      </c>
      <c r="R967" s="6">
        <f t="shared" si="58"/>
        <v>-21239.662573339599</v>
      </c>
      <c r="S967" s="6">
        <f t="shared" si="59"/>
        <v>-19322.373791355152</v>
      </c>
      <c r="T967" s="6">
        <f t="shared" si="60"/>
        <v>19322.373791355152</v>
      </c>
      <c r="V967" s="23">
        <f t="array" aca="1" ref="V967:Z967" ca="1">MMULT(H967:L967,TRANSPOSE(racar))</f>
        <v>-4.4364914930265197E-3</v>
      </c>
      <c r="W967" s="23">
        <f ca="1"/>
        <v>-1.8777503532904291E-3</v>
      </c>
      <c r="X967" s="23">
        <f ca="1"/>
        <v>4.5180201598692404E-3</v>
      </c>
      <c r="Y967" s="23">
        <f ca="1"/>
        <v>-6.3351181809078857E-3</v>
      </c>
      <c r="Z967" s="23">
        <f ca="1"/>
        <v>3.8500752211380416E-4</v>
      </c>
      <c r="AA967" s="6">
        <f t="array" aca="1" ref="AA967" ca="1">SUMPRODUCT($V$9:$Z$9,V967:Z967)</f>
        <v>-31114.607593818473</v>
      </c>
      <c r="AB967" s="6">
        <f t="shared" ca="1" si="61"/>
        <v>-31103.212976802937</v>
      </c>
    </row>
    <row r="968" spans="1:28" ht="13.8">
      <c r="A968" s="4">
        <v>958</v>
      </c>
      <c r="B968" s="120">
        <v>0.51486053955189759</v>
      </c>
      <c r="C968" s="120">
        <v>0.66752000000000011</v>
      </c>
      <c r="D968" s="120">
        <v>0.93377759266972093</v>
      </c>
      <c r="E968" s="120">
        <v>0.17881292261457551</v>
      </c>
      <c r="F968" s="120">
        <v>0.74192080109239877</v>
      </c>
      <c r="H968" s="142">
        <v>3.7258467148558565E-2</v>
      </c>
      <c r="I968" s="142">
        <v>0.43307539127773942</v>
      </c>
      <c r="J968" s="142">
        <v>1.5045305447997908</v>
      </c>
      <c r="K968" s="142">
        <v>-0.91989841886138335</v>
      </c>
      <c r="L968" s="142">
        <v>0.64927847241127912</v>
      </c>
      <c r="M968" s="141">
        <f t="array" ref="M968:Q968">MMULT(H968:L968,TRANSPOSE(chol))</f>
        <v>2.1953386575174227E-4</v>
      </c>
      <c r="N968" s="141">
        <v>2.5677470723853091E-3</v>
      </c>
      <c r="O968" s="141">
        <v>9.8486422363209883E-3</v>
      </c>
      <c r="P968" s="141">
        <v>-2.9909951995045264E-3</v>
      </c>
      <c r="Q968" s="141">
        <v>3.818319299435294E-3</v>
      </c>
      <c r="R968" s="6">
        <f t="shared" si="58"/>
        <v>-23278.582141505896</v>
      </c>
      <c r="S968" s="6">
        <f t="shared" si="59"/>
        <v>-34827.213564999365</v>
      </c>
      <c r="T968" s="6">
        <f t="shared" si="60"/>
        <v>34827.213564999365</v>
      </c>
      <c r="V968" s="23">
        <f t="array" aca="1" ref="V968:Z968" ca="1">MMULT(H968:L968,TRANSPOSE(racar))</f>
        <v>2.176420837940677E-3</v>
      </c>
      <c r="W968" s="23">
        <f ca="1"/>
        <v>2.9651844022066604E-3</v>
      </c>
      <c r="X968" s="23">
        <f ca="1"/>
        <v>9.9988243013172662E-3</v>
      </c>
      <c r="Y968" s="23">
        <f ca="1"/>
        <v>-3.0201623498674179E-3</v>
      </c>
      <c r="Z968" s="23">
        <f ca="1"/>
        <v>4.5384835290708855E-3</v>
      </c>
      <c r="AA968" s="6">
        <f t="array" aca="1" ref="AA968" ca="1">SUMPRODUCT($V$9:$Z$9,V968:Z968)</f>
        <v>-20083.02349690994</v>
      </c>
      <c r="AB968" s="6">
        <f t="shared" ca="1" si="61"/>
        <v>-38949.515413657231</v>
      </c>
    </row>
    <row r="969" spans="1:28" ht="13.8">
      <c r="A969" s="4">
        <v>959</v>
      </c>
      <c r="B969" s="120">
        <v>0.84819387288523074</v>
      </c>
      <c r="C969" s="120">
        <v>0.86752000000000007</v>
      </c>
      <c r="D969" s="120">
        <v>9.7042898792169929E-2</v>
      </c>
      <c r="E969" s="120">
        <v>0.26972201352366643</v>
      </c>
      <c r="F969" s="120">
        <v>0.81884387801547576</v>
      </c>
      <c r="H969" s="142">
        <v>1.0287179037930065</v>
      </c>
      <c r="I969" s="142">
        <v>1.1147443267029626</v>
      </c>
      <c r="J969" s="142">
        <v>-1.2985867208034141</v>
      </c>
      <c r="K969" s="142">
        <v>-0.61365394644601001</v>
      </c>
      <c r="L969" s="142">
        <v>0.91096798220445419</v>
      </c>
      <c r="M969" s="141">
        <f t="array" ref="M969:Q969">MMULT(H969:L969,TRANSPOSE(chol))</f>
        <v>6.0613985349218732E-3</v>
      </c>
      <c r="N969" s="141">
        <v>8.8009547412332863E-3</v>
      </c>
      <c r="O969" s="141">
        <v>-6.5900674815141131E-3</v>
      </c>
      <c r="P969" s="141">
        <v>-1.3054495676767166E-3</v>
      </c>
      <c r="Q969" s="141">
        <v>7.3982970245006696E-3</v>
      </c>
      <c r="R969" s="6">
        <f t="shared" si="58"/>
        <v>-79557.228991849464</v>
      </c>
      <c r="S969" s="6">
        <f t="shared" si="59"/>
        <v>-46948.308708880475</v>
      </c>
      <c r="T969" s="6">
        <f t="shared" si="60"/>
        <v>46948.308708880475</v>
      </c>
      <c r="V969" s="23">
        <f t="array" aca="1" ref="V969:Z969" ca="1">MMULT(H969:L969,TRANSPOSE(racar))</f>
        <v>7.3150098013896403E-3</v>
      </c>
      <c r="W969" s="23">
        <f ca="1"/>
        <v>7.8147136405733886E-3</v>
      </c>
      <c r="X969" s="23">
        <f ca="1"/>
        <v>-7.1805434185233438E-3</v>
      </c>
      <c r="Y969" s="23">
        <f ca="1"/>
        <v>-1.4409802321575977E-3</v>
      </c>
      <c r="Z969" s="23">
        <f ca="1"/>
        <v>6.7284505314338782E-3</v>
      </c>
      <c r="AA969" s="6">
        <f t="array" aca="1" ref="AA969" ca="1">SUMPRODUCT($V$9:$Z$9,V969:Z969)</f>
        <v>-67128.410920675888</v>
      </c>
      <c r="AB969" s="6">
        <f t="shared" ca="1" si="61"/>
        <v>-43857.880168398799</v>
      </c>
    </row>
    <row r="970" spans="1:28" ht="13.8">
      <c r="A970" s="4">
        <v>960</v>
      </c>
      <c r="B970" s="120">
        <v>0.29263831732967538</v>
      </c>
      <c r="C970" s="120">
        <v>0.10752</v>
      </c>
      <c r="D970" s="120">
        <v>0.23990004164931275</v>
      </c>
      <c r="E970" s="120">
        <v>0.36063110443275731</v>
      </c>
      <c r="F970" s="120">
        <v>0.89576695493855274</v>
      </c>
      <c r="H970" s="142">
        <v>-0.54569350883935241</v>
      </c>
      <c r="I970" s="142">
        <v>-1.2398253492878055</v>
      </c>
      <c r="J970" s="142">
        <v>-0.70662413995507212</v>
      </c>
      <c r="K970" s="142">
        <v>-0.35677238804701694</v>
      </c>
      <c r="L970" s="142">
        <v>1.2577944866793855</v>
      </c>
      <c r="M970" s="141">
        <f t="array" ref="M970:Q970">MMULT(H970:L970,TRANSPOSE(chol))</f>
        <v>-3.2153283449228068E-3</v>
      </c>
      <c r="N970" s="141">
        <v>-8.382488084598556E-3</v>
      </c>
      <c r="O970" s="141">
        <v>-5.6739304319073204E-3</v>
      </c>
      <c r="P970" s="141">
        <v>-4.5277405570784074E-3</v>
      </c>
      <c r="Q970" s="141">
        <v>2.0222377116481611E-3</v>
      </c>
      <c r="R970" s="6">
        <f t="shared" si="58"/>
        <v>-17712.625635338649</v>
      </c>
      <c r="S970" s="6">
        <f t="shared" si="59"/>
        <v>-31906.477142333752</v>
      </c>
      <c r="T970" s="6">
        <f t="shared" si="60"/>
        <v>31906.477142333752</v>
      </c>
      <c r="V970" s="23">
        <f t="array" aca="1" ref="V970:Z970" ca="1">MMULT(H970:L970,TRANSPOSE(racar))</f>
        <v>-3.177343276074788E-3</v>
      </c>
      <c r="W970" s="23">
        <f ca="1"/>
        <v>-7.0768672783780608E-3</v>
      </c>
      <c r="X970" s="23">
        <f ca="1"/>
        <v>-4.5356236737130245E-3</v>
      </c>
      <c r="Y970" s="23">
        <f ca="1"/>
        <v>-1.7520093097766767E-3</v>
      </c>
      <c r="Z970" s="23">
        <f ca="1"/>
        <v>5.0088272874793741E-3</v>
      </c>
      <c r="AA970" s="6">
        <f t="array" aca="1" ref="AA970" ca="1">SUMPRODUCT($V$9:$Z$9,V970:Z970)</f>
        <v>-25285.725207405103</v>
      </c>
      <c r="AB970" s="6">
        <f t="shared" ca="1" si="61"/>
        <v>-35755.400143233208</v>
      </c>
    </row>
    <row r="971" spans="1:28" ht="13.8">
      <c r="A971" s="4">
        <v>961</v>
      </c>
      <c r="B971" s="120">
        <v>0.62597165066300864</v>
      </c>
      <c r="C971" s="120">
        <v>0.30752000000000002</v>
      </c>
      <c r="D971" s="120">
        <v>0.38275718450645557</v>
      </c>
      <c r="E971" s="120">
        <v>0.45154019534184825</v>
      </c>
      <c r="F971" s="120">
        <v>0.97269003186162961</v>
      </c>
      <c r="H971" s="142">
        <v>0.32120281546148149</v>
      </c>
      <c r="I971" s="142">
        <v>-0.50289229299262328</v>
      </c>
      <c r="J971" s="142">
        <v>-0.29824737117165628</v>
      </c>
      <c r="K971" s="142">
        <v>-0.12177098858763595</v>
      </c>
      <c r="L971" s="142">
        <v>1.9218873310857352</v>
      </c>
      <c r="M971" s="141">
        <f t="array" ref="M971:Q971">MMULT(H971:L971,TRANSPOSE(chol))</f>
        <v>1.8925871396545248E-3</v>
      </c>
      <c r="N971" s="141">
        <v>-2.1254288287009364E-3</v>
      </c>
      <c r="O971" s="141">
        <v>-1.6495613791489465E-3</v>
      </c>
      <c r="P971" s="141">
        <v>-1.3148966658617651E-3</v>
      </c>
      <c r="Q971" s="141">
        <v>1.0068683534731794E-2</v>
      </c>
      <c r="R971" s="6">
        <f t="shared" si="58"/>
        <v>-46269.992519972555</v>
      </c>
      <c r="S971" s="6">
        <f t="shared" si="59"/>
        <v>-61782.521491071573</v>
      </c>
      <c r="T971" s="6">
        <f t="shared" si="60"/>
        <v>61782.521491071573</v>
      </c>
      <c r="V971" s="23">
        <f t="array" aca="1" ref="V971:Z971" ca="1">MMULT(H971:L971,TRANSPOSE(racar))</f>
        <v>3.6025724913232972E-3</v>
      </c>
      <c r="W971" s="23">
        <f ca="1"/>
        <v>-7.6656307334799527E-4</v>
      </c>
      <c r="X971" s="23">
        <f ca="1"/>
        <v>-6.8046082301379657E-4</v>
      </c>
      <c r="Y971" s="23">
        <f ca="1"/>
        <v>1.1231907746851837E-3</v>
      </c>
      <c r="Z971" s="23">
        <f ca="1"/>
        <v>1.1660254133024307E-2</v>
      </c>
      <c r="AA971" s="6">
        <f t="array" aca="1" ref="AA971" ca="1">SUMPRODUCT($V$9:$Z$9,V971:Z971)</f>
        <v>-40667.391228388711</v>
      </c>
      <c r="AB971" s="6">
        <f t="shared" ca="1" si="61"/>
        <v>-59448.625886487454</v>
      </c>
    </row>
    <row r="972" spans="1:28" ht="13.8">
      <c r="A972" s="4">
        <v>962</v>
      </c>
      <c r="B972" s="120">
        <v>0.9593049839963419</v>
      </c>
      <c r="C972" s="120">
        <v>0.50751999999999997</v>
      </c>
      <c r="D972" s="120">
        <v>0.52561432736359859</v>
      </c>
      <c r="E972" s="120">
        <v>0.54244928625093913</v>
      </c>
      <c r="F972" s="120">
        <v>5.5530268548020033E-2</v>
      </c>
      <c r="H972" s="142">
        <v>1.7426771110871953</v>
      </c>
      <c r="I972" s="142">
        <v>1.8850961041317841E-2</v>
      </c>
      <c r="J972" s="142">
        <v>6.424977405013714E-2</v>
      </c>
      <c r="K972" s="142">
        <v>0.10660616500030157</v>
      </c>
      <c r="L972" s="142">
        <v>-1.5934443770866553</v>
      </c>
      <c r="M972" s="141">
        <f t="array" ref="M972:Q972">MMULT(H972:L972,TRANSPOSE(chol))</f>
        <v>1.0268179885893436E-2</v>
      </c>
      <c r="N972" s="141">
        <v>4.2021519090985711E-3</v>
      </c>
      <c r="O972" s="141">
        <v>2.752157397951374E-3</v>
      </c>
      <c r="P972" s="141">
        <v>1.9282621652002689E-3</v>
      </c>
      <c r="Q972" s="141">
        <v>-3.2098030701912363E-3</v>
      </c>
      <c r="R972" s="6">
        <f t="shared" ref="R972:R1035" si="62">SUMPRODUCT($M$9:$Q$9,M972:Q972)</f>
        <v>58958.814421023904</v>
      </c>
      <c r="S972" s="6">
        <f t="shared" ref="S972:S1035" si="63">P972*$P$9+Q972*$Q$9</f>
        <v>26596.789972857208</v>
      </c>
      <c r="T972" s="6">
        <f t="shared" ref="T972:T1035" si="64">-S972</f>
        <v>-26596.789972857208</v>
      </c>
      <c r="V972" s="23">
        <f t="array" aca="1" ref="V972:Z972" ca="1">MMULT(H972:L972,TRANSPOSE(racar))</f>
        <v>7.7834874976702648E-3</v>
      </c>
      <c r="W972" s="23">
        <f ca="1"/>
        <v>3.3342554404791722E-4</v>
      </c>
      <c r="X972" s="23">
        <f ca="1"/>
        <v>3.7502373598400696E-4</v>
      </c>
      <c r="Y972" s="23">
        <f ca="1"/>
        <v>-9.377427336016925E-4</v>
      </c>
      <c r="Z972" s="23">
        <f ca="1"/>
        <v>-7.5837003284580946E-3</v>
      </c>
      <c r="AA972" s="6">
        <f t="array" aca="1" ref="AA972" ca="1">SUMPRODUCT($V$9:$Z$9,V972:Z972)</f>
        <v>72618.407229469085</v>
      </c>
      <c r="AB972" s="6">
        <f t="shared" ref="AB972:AB1035" ca="1" si="65">Y972*$Y$9+Z972*$Z$9</f>
        <v>37717.050931536447</v>
      </c>
    </row>
    <row r="973" spans="1:28" ht="13.8">
      <c r="A973" s="4">
        <v>963</v>
      </c>
      <c r="B973" s="120">
        <v>0.10745313214449016</v>
      </c>
      <c r="C973" s="120">
        <v>0.70752000000000004</v>
      </c>
      <c r="D973" s="120">
        <v>0.66847147022074138</v>
      </c>
      <c r="E973" s="120">
        <v>0.63335837716002996</v>
      </c>
      <c r="F973" s="120">
        <v>0.13245334547109694</v>
      </c>
      <c r="H973" s="142">
        <v>-1.240186922485665</v>
      </c>
      <c r="I973" s="142">
        <v>0.5461541209958497</v>
      </c>
      <c r="J973" s="142">
        <v>0.43569634276847746</v>
      </c>
      <c r="K973" s="142">
        <v>0.34076135447544265</v>
      </c>
      <c r="L973" s="142">
        <v>-1.1148687008566434</v>
      </c>
      <c r="M973" s="141">
        <f t="array" ref="M973:Q973">MMULT(H973:L973,TRANSPOSE(chol))</f>
        <v>-7.3074135944040724E-3</v>
      </c>
      <c r="N973" s="141">
        <v>2.1415490412629102E-4</v>
      </c>
      <c r="O973" s="141">
        <v>1.3153623006800135E-3</v>
      </c>
      <c r="P973" s="141">
        <v>1.8503915570129092E-3</v>
      </c>
      <c r="Q973" s="141">
        <v>-7.8118570982360037E-3</v>
      </c>
      <c r="R973" s="6">
        <f t="shared" si="62"/>
        <v>20280.304869227097</v>
      </c>
      <c r="S973" s="6">
        <f t="shared" si="63"/>
        <v>51731.014474803982</v>
      </c>
      <c r="T973" s="6">
        <f t="shared" si="64"/>
        <v>-51731.014474803982</v>
      </c>
      <c r="V973" s="23">
        <f t="array" aca="1" ref="V973:Z973" ca="1">MMULT(H973:L973,TRANSPOSE(racar))</f>
        <v>-7.5508252409458021E-3</v>
      </c>
      <c r="W973" s="23">
        <f ca="1"/>
        <v>1.1464192317032175E-3</v>
      </c>
      <c r="X973" s="23">
        <f ca="1"/>
        <v>1.688346711957711E-3</v>
      </c>
      <c r="Y973" s="23">
        <f ca="1"/>
        <v>8.402718285322431E-4</v>
      </c>
      <c r="Z973" s="23">
        <f ca="1"/>
        <v>-7.3844984978541448E-3</v>
      </c>
      <c r="AA973" s="6">
        <f t="array" aca="1" ref="AA973" ca="1">SUMPRODUCT($V$9:$Z$9,V973:Z973)</f>
        <v>8341.6573112710103</v>
      </c>
      <c r="AB973" s="6">
        <f t="shared" ca="1" si="65"/>
        <v>44744.607647299621</v>
      </c>
    </row>
    <row r="974" spans="1:28" ht="13.8">
      <c r="A974" s="4">
        <v>964</v>
      </c>
      <c r="B974" s="120">
        <v>0.44078646547782352</v>
      </c>
      <c r="C974" s="120">
        <v>0.90751999999999999</v>
      </c>
      <c r="D974" s="120">
        <v>0.81132861307788418</v>
      </c>
      <c r="E974" s="120">
        <v>0.72426746806912101</v>
      </c>
      <c r="F974" s="120">
        <v>0.20937642239417387</v>
      </c>
      <c r="H974" s="142">
        <v>-0.14897554362235702</v>
      </c>
      <c r="I974" s="142">
        <v>1.3256368924699304</v>
      </c>
      <c r="J974" s="142">
        <v>0.88280289911097443</v>
      </c>
      <c r="K974" s="142">
        <v>0.5955661975274813</v>
      </c>
      <c r="L974" s="142">
        <v>-0.80858682638657808</v>
      </c>
      <c r="M974" s="141">
        <f t="array" ref="M974:Q974">MMULT(H974:L974,TRANSPOSE(chol))</f>
        <v>-8.7779180135027731E-4</v>
      </c>
      <c r="N974" s="141">
        <v>7.2418944364734438E-3</v>
      </c>
      <c r="O974" s="141">
        <v>5.9026826209779889E-3</v>
      </c>
      <c r="P974" s="141">
        <v>5.4217649454913926E-3</v>
      </c>
      <c r="Q974" s="141">
        <v>-9.0453265057679512E-4</v>
      </c>
      <c r="R974" s="6">
        <f t="shared" si="62"/>
        <v>3171.4831019347066</v>
      </c>
      <c r="S974" s="6">
        <f t="shared" si="63"/>
        <v>29804.019142654714</v>
      </c>
      <c r="T974" s="6">
        <f t="shared" si="64"/>
        <v>-29804.019142654714</v>
      </c>
      <c r="V974" s="23">
        <f t="array" aca="1" ref="V974:Z974" ca="1">MMULT(H974:L974,TRANSPOSE(racar))</f>
        <v>9.1380649904781964E-5</v>
      </c>
      <c r="W974" s="23">
        <f ca="1"/>
        <v>7.5872205655922245E-3</v>
      </c>
      <c r="X974" s="23">
        <f ca="1"/>
        <v>5.702550117816509E-3</v>
      </c>
      <c r="Y974" s="23">
        <f ca="1"/>
        <v>3.4944271268984939E-3</v>
      </c>
      <c r="Z974" s="23">
        <f ca="1"/>
        <v>-2.60186544998527E-3</v>
      </c>
      <c r="AA974" s="6">
        <f t="array" aca="1" ref="AA974" ca="1">SUMPRODUCT($V$9:$Z$9,V974:Z974)</f>
        <v>5973.3511950624761</v>
      </c>
      <c r="AB974" s="6">
        <f t="shared" ca="1" si="65"/>
        <v>30391.604086417836</v>
      </c>
    </row>
    <row r="975" spans="1:28" ht="13.8">
      <c r="A975" s="4">
        <v>965</v>
      </c>
      <c r="B975" s="120">
        <v>0.77411979881115678</v>
      </c>
      <c r="C975" s="120">
        <v>0.14751999999999998</v>
      </c>
      <c r="D975" s="120">
        <v>0.95418575593502708</v>
      </c>
      <c r="E975" s="120">
        <v>0.81517655897821184</v>
      </c>
      <c r="F975" s="120">
        <v>0.28629949931725079</v>
      </c>
      <c r="H975" s="142">
        <v>0.75248341089080106</v>
      </c>
      <c r="I975" s="142">
        <v>-1.0471291859797354</v>
      </c>
      <c r="J975" s="142">
        <v>1.6868692909927983</v>
      </c>
      <c r="K975" s="142">
        <v>0.89713500451970696</v>
      </c>
      <c r="L975" s="142">
        <v>-0.564227964458625</v>
      </c>
      <c r="M975" s="141">
        <f t="array" ref="M975:Q975">MMULT(H975:L975,TRANSPOSE(chol))</f>
        <v>4.4337731729069598E-3</v>
      </c>
      <c r="N975" s="141">
        <v>-4.2290238588094855E-3</v>
      </c>
      <c r="O975" s="141">
        <v>1.1489535057947258E-2</v>
      </c>
      <c r="P975" s="141">
        <v>4.4093607960347756E-3</v>
      </c>
      <c r="Q975" s="141">
        <v>6.6332455870790575E-4</v>
      </c>
      <c r="R975" s="6">
        <f t="shared" si="62"/>
        <v>85764.463443243571</v>
      </c>
      <c r="S975" s="6">
        <f t="shared" si="63"/>
        <v>16490.054824300736</v>
      </c>
      <c r="T975" s="6">
        <f t="shared" si="64"/>
        <v>-16490.054824300736</v>
      </c>
      <c r="V975" s="23">
        <f t="array" aca="1" ref="V975:Z975" ca="1">MMULT(H975:L975,TRANSPOSE(racar))</f>
        <v>3.4824492789478209E-3</v>
      </c>
      <c r="W975" s="23">
        <f ca="1"/>
        <v>-4.8278218875147574E-3</v>
      </c>
      <c r="X975" s="23">
        <f ca="1"/>
        <v>1.1033060140814231E-2</v>
      </c>
      <c r="Y975" s="23">
        <f ca="1"/>
        <v>3.8006117843227137E-3</v>
      </c>
      <c r="Z975" s="23">
        <f ca="1"/>
        <v>-1.560305332792754E-3</v>
      </c>
      <c r="AA975" s="6">
        <f t="array" aca="1" ref="AA975" ca="1">SUMPRODUCT($V$9:$Z$9,V975:Z975)</f>
        <v>92879.176250656921</v>
      </c>
      <c r="AB975" s="6">
        <f t="shared" ca="1" si="65"/>
        <v>26022.696022755546</v>
      </c>
    </row>
    <row r="976" spans="1:28" ht="13.8">
      <c r="A976" s="4">
        <v>966</v>
      </c>
      <c r="B976" s="120">
        <v>0.21856424325560125</v>
      </c>
      <c r="C976" s="120">
        <v>0.34752</v>
      </c>
      <c r="D976" s="120">
        <v>0.11745106205747605</v>
      </c>
      <c r="E976" s="120">
        <v>0.90608564988730289</v>
      </c>
      <c r="F976" s="120">
        <v>0.36322257624032772</v>
      </c>
      <c r="H976" s="142">
        <v>-0.7770513307172594</v>
      </c>
      <c r="I976" s="142">
        <v>-0.39202465076301651</v>
      </c>
      <c r="J976" s="142">
        <v>-1.1878256057023382</v>
      </c>
      <c r="K976" s="142">
        <v>1.3170296080247874</v>
      </c>
      <c r="L976" s="142">
        <v>-0.34985815465923953</v>
      </c>
      <c r="M976" s="141">
        <f t="array" ref="M976:Q976">MMULT(H976:L976,TRANSPOSE(chol))</f>
        <v>-4.5785319573055806E-3</v>
      </c>
      <c r="N976" s="141">
        <v>-4.0706973606864649E-3</v>
      </c>
      <c r="O976" s="141">
        <v>-8.7931338532574975E-3</v>
      </c>
      <c r="P976" s="141">
        <v>4.6516643252021211E-3</v>
      </c>
      <c r="Q976" s="141">
        <v>-3.2942075389186783E-3</v>
      </c>
      <c r="R976" s="6">
        <f t="shared" si="62"/>
        <v>18127.951051648826</v>
      </c>
      <c r="S976" s="6">
        <f t="shared" si="63"/>
        <v>39518.501455462916</v>
      </c>
      <c r="T976" s="6">
        <f t="shared" si="64"/>
        <v>-39518.501455462916</v>
      </c>
      <c r="V976" s="23">
        <f t="array" aca="1" ref="V976:Z976" ca="1">MMULT(H976:L976,TRANSPOSE(racar))</f>
        <v>-5.6527645098109047E-3</v>
      </c>
      <c r="W976" s="23">
        <f ca="1"/>
        <v>-2.7591925075201988E-3</v>
      </c>
      <c r="X976" s="23">
        <f ca="1"/>
        <v>-7.997438449848392E-3</v>
      </c>
      <c r="Y976" s="23">
        <f ca="1"/>
        <v>5.4022259335145687E-3</v>
      </c>
      <c r="Z976" s="23">
        <f ca="1"/>
        <v>-2.9086180590391143E-3</v>
      </c>
      <c r="AA976" s="6">
        <f t="array" aca="1" ref="AA976" ca="1">SUMPRODUCT($V$9:$Z$9,V976:Z976)</f>
        <v>9750.1059951830266</v>
      </c>
      <c r="AB976" s="6">
        <f t="shared" ca="1" si="65"/>
        <v>40815.100600139398</v>
      </c>
    </row>
    <row r="977" spans="1:28" ht="13.8">
      <c r="A977" s="4">
        <v>967</v>
      </c>
      <c r="B977" s="120">
        <v>0.55189757658893457</v>
      </c>
      <c r="C977" s="120">
        <v>0.54752000000000001</v>
      </c>
      <c r="D977" s="120">
        <v>0.26030820491461887</v>
      </c>
      <c r="E977" s="120">
        <v>0.99699474079639372</v>
      </c>
      <c r="F977" s="120">
        <v>0.44014565316340465</v>
      </c>
      <c r="H977" s="142">
        <v>0.13045703229174169</v>
      </c>
      <c r="I977" s="142">
        <v>0.11939805772451036</v>
      </c>
      <c r="J977" s="142">
        <v>-0.64239551686458018</v>
      </c>
      <c r="K977" s="142">
        <v>2.7472070117399991</v>
      </c>
      <c r="L977" s="142">
        <v>-0.15059994304037369</v>
      </c>
      <c r="M977" s="141">
        <f t="array" ref="M977:Q977">MMULT(H977:L977,TRANSPOSE(chol))</f>
        <v>7.6867726466878889E-4</v>
      </c>
      <c r="N977" s="141">
        <v>9.9028183165749393E-4</v>
      </c>
      <c r="O977" s="141">
        <v>-3.9089733042815839E-3</v>
      </c>
      <c r="P977" s="141">
        <v>1.3572551109734314E-2</v>
      </c>
      <c r="Q977" s="141">
        <v>4.378957155909754E-3</v>
      </c>
      <c r="R977" s="6">
        <f t="shared" si="62"/>
        <v>26962.359869856082</v>
      </c>
      <c r="S977" s="6">
        <f t="shared" si="63"/>
        <v>37813.083805660593</v>
      </c>
      <c r="T977" s="6">
        <f t="shared" si="64"/>
        <v>-37813.083805660593</v>
      </c>
      <c r="V977" s="23">
        <f t="array" aca="1" ref="V977:Z977" ca="1">MMULT(H977:L977,TRANSPOSE(racar))</f>
        <v>8.015398536399854E-4</v>
      </c>
      <c r="W977" s="23">
        <f ca="1"/>
        <v>2.7818388072355289E-3</v>
      </c>
      <c r="X977" s="23">
        <f ca="1"/>
        <v>-3.1616129639143319E-3</v>
      </c>
      <c r="Y977" s="23">
        <f ca="1"/>
        <v>1.3695893571381767E-2</v>
      </c>
      <c r="Z977" s="23">
        <f ca="1"/>
        <v>2.0872773538191908E-3</v>
      </c>
      <c r="AA977" s="6">
        <f t="array" aca="1" ref="AA977" ca="1">SUMPRODUCT($V$9:$Z$9,V977:Z977)</f>
        <v>33072.041945985729</v>
      </c>
      <c r="AB977" s="6">
        <f t="shared" ca="1" si="65"/>
        <v>51070.524063389916</v>
      </c>
    </row>
    <row r="978" spans="1:28" ht="13.8">
      <c r="A978" s="4">
        <v>968</v>
      </c>
      <c r="B978" s="120">
        <v>0.88523090992226783</v>
      </c>
      <c r="C978" s="120">
        <v>0.74752000000000007</v>
      </c>
      <c r="D978" s="120">
        <v>0.40316534777176172</v>
      </c>
      <c r="E978" s="120">
        <v>6.0105184072126224E-3</v>
      </c>
      <c r="F978" s="120">
        <v>0.51706873008648169</v>
      </c>
      <c r="H978" s="142">
        <v>1.2015493376750488</v>
      </c>
      <c r="I978" s="142">
        <v>0.6667059147155977</v>
      </c>
      <c r="J978" s="142">
        <v>-0.24516239095862799</v>
      </c>
      <c r="K978" s="142">
        <v>-2.5115261827103752</v>
      </c>
      <c r="L978" s="142">
        <v>4.2798023172700449E-2</v>
      </c>
      <c r="M978" s="141">
        <f t="array" ref="M978:Q978">MMULT(H978:L978,TRANSPOSE(chol))</f>
        <v>7.0797537091231095E-3</v>
      </c>
      <c r="N978" s="141">
        <v>6.6410936376460235E-3</v>
      </c>
      <c r="O978" s="141">
        <v>2.5490643678279337E-4</v>
      </c>
      <c r="P978" s="141">
        <v>-1.0688145365442461E-2</v>
      </c>
      <c r="Q978" s="141">
        <v>-1.5272362299228171E-4</v>
      </c>
      <c r="R978" s="6">
        <f t="shared" si="62"/>
        <v>-48636.961345105941</v>
      </c>
      <c r="S978" s="6">
        <f t="shared" si="63"/>
        <v>-48031.302122780842</v>
      </c>
      <c r="T978" s="6">
        <f t="shared" si="64"/>
        <v>48031.302122780842</v>
      </c>
      <c r="V978" s="23">
        <f t="array" aca="1" ref="V978:Z978" ca="1">MMULT(H978:L978,TRANSPOSE(racar))</f>
        <v>6.9203173354267632E-3</v>
      </c>
      <c r="W978" s="23">
        <f ca="1"/>
        <v>3.1202007011337358E-3</v>
      </c>
      <c r="X978" s="23">
        <f ca="1"/>
        <v>-1.6334881410076905E-3</v>
      </c>
      <c r="Y978" s="23">
        <f ca="1"/>
        <v>-1.2053781711598228E-2</v>
      </c>
      <c r="Z978" s="23">
        <f ca="1"/>
        <v>-4.9230374990689291E-4</v>
      </c>
      <c r="AA978" s="6">
        <f t="array" aca="1" ref="AA978" ca="1">SUMPRODUCT($V$9:$Z$9,V978:Z978)</f>
        <v>-40392.949217481699</v>
      </c>
      <c r="AB978" s="6">
        <f t="shared" ca="1" si="65"/>
        <v>-52395.498628479596</v>
      </c>
    </row>
    <row r="979" spans="1:28" ht="13.8">
      <c r="A979" s="4">
        <v>969</v>
      </c>
      <c r="B979" s="120">
        <v>0.32967535436671241</v>
      </c>
      <c r="C979" s="120">
        <v>0.94752000000000003</v>
      </c>
      <c r="D979" s="120">
        <v>0.54602249062890462</v>
      </c>
      <c r="E979" s="120">
        <v>9.6919609316303529E-2</v>
      </c>
      <c r="F979" s="120">
        <v>0.59399180700955867</v>
      </c>
      <c r="H979" s="142">
        <v>-0.44080978546267618</v>
      </c>
      <c r="I979" s="142">
        <v>1.6212688151350585</v>
      </c>
      <c r="J979" s="142">
        <v>0.11561835063121868</v>
      </c>
      <c r="K979" s="142">
        <v>-1.2993051763685983</v>
      </c>
      <c r="L979" s="142">
        <v>0.23782556950222694</v>
      </c>
      <c r="M979" s="141">
        <f t="array" ref="M979:Q979">MMULT(H979:L979,TRANSPOSE(chol))</f>
        <v>-2.5973338054397486E-3</v>
      </c>
      <c r="N979" s="141">
        <v>8.2493453610697799E-3</v>
      </c>
      <c r="O979" s="141">
        <v>6.8531399117510803E-4</v>
      </c>
      <c r="P979" s="141">
        <v>-4.2213526976165577E-3</v>
      </c>
      <c r="Q979" s="141">
        <v>1.3258378212384217E-4</v>
      </c>
      <c r="R979" s="6">
        <f t="shared" si="62"/>
        <v>-72150.749803302315</v>
      </c>
      <c r="S979" s="6">
        <f t="shared" si="63"/>
        <v>-20038.74671841706</v>
      </c>
      <c r="T979" s="6">
        <f t="shared" si="64"/>
        <v>20038.74671841706</v>
      </c>
      <c r="V979" s="23">
        <f t="array" aca="1" ref="V979:Z979" ca="1">MMULT(H979:L979,TRANSPOSE(racar))</f>
        <v>-6.3397073470609216E-4</v>
      </c>
      <c r="W979" s="23">
        <f ca="1"/>
        <v>8.3809305916789957E-3</v>
      </c>
      <c r="X979" s="23">
        <f ca="1"/>
        <v>6.3853654408021088E-4</v>
      </c>
      <c r="Y979" s="23">
        <f ca="1"/>
        <v>-5.0331814416519237E-3</v>
      </c>
      <c r="Z979" s="23">
        <f ca="1"/>
        <v>1.2488225173051845E-3</v>
      </c>
      <c r="AA979" s="6">
        <f t="array" aca="1" ref="AA979" ca="1">SUMPRODUCT($V$9:$Z$9,V979:Z979)</f>
        <v>-73821.328662626547</v>
      </c>
      <c r="AB979" s="6">
        <f t="shared" ca="1" si="65"/>
        <v>-29934.002666728251</v>
      </c>
    </row>
    <row r="980" spans="1:28" ht="13.8">
      <c r="A980" s="4">
        <v>970</v>
      </c>
      <c r="B980" s="120">
        <v>0.66300868770004573</v>
      </c>
      <c r="C980" s="120">
        <v>0.18751999999999999</v>
      </c>
      <c r="D980" s="120">
        <v>0.68887963348604753</v>
      </c>
      <c r="E980" s="120">
        <v>0.18782870022539444</v>
      </c>
      <c r="F980" s="120">
        <v>0.67091488393263554</v>
      </c>
      <c r="H980" s="142">
        <v>0.42068841120332745</v>
      </c>
      <c r="I980" s="142">
        <v>-0.8870722559423837</v>
      </c>
      <c r="J980" s="142">
        <v>0.49267713938844077</v>
      </c>
      <c r="K980" s="142">
        <v>-0.88592600761782414</v>
      </c>
      <c r="L980" s="142">
        <v>0.44244083901021691</v>
      </c>
      <c r="M980" s="141">
        <f t="array" ref="M980:Q980">MMULT(H980:L980,TRANSPOSE(chol))</f>
        <v>2.4787749002174943E-3</v>
      </c>
      <c r="N980" s="141">
        <v>-4.0918905042674307E-3</v>
      </c>
      <c r="O980" s="141">
        <v>3.433461213102442E-3</v>
      </c>
      <c r="P980" s="141">
        <v>-5.169483379549776E-3</v>
      </c>
      <c r="Q980" s="141">
        <v>1.0108279071513264E-3</v>
      </c>
      <c r="R980" s="6">
        <f t="shared" si="62"/>
        <v>11097.949656444564</v>
      </c>
      <c r="S980" s="6">
        <f t="shared" si="63"/>
        <v>-29239.086720522275</v>
      </c>
      <c r="T980" s="6">
        <f t="shared" si="64"/>
        <v>29239.086720522275</v>
      </c>
      <c r="V980" s="23">
        <f t="array" aca="1" ref="V980:Z980" ca="1">MMULT(H980:L980,TRANSPOSE(racar))</f>
        <v>2.1230516497864776E-3</v>
      </c>
      <c r="W980" s="23">
        <f ca="1"/>
        <v>-4.9499108792335142E-3</v>
      </c>
      <c r="X980" s="23">
        <f ca="1"/>
        <v>3.151982737850553E-3</v>
      </c>
      <c r="Y980" s="23">
        <f ca="1"/>
        <v>-4.4790393622345555E-3</v>
      </c>
      <c r="Z980" s="23">
        <f ca="1"/>
        <v>1.6898336369920279E-3</v>
      </c>
      <c r="AA980" s="6">
        <f t="array" aca="1" ref="AA980" ca="1">SUMPRODUCT($V$9:$Z$9,V980:Z980)</f>
        <v>12541.416496280326</v>
      </c>
      <c r="AB980" s="6">
        <f t="shared" ca="1" si="65"/>
        <v>-29842.611244942826</v>
      </c>
    </row>
    <row r="981" spans="1:28" ht="13.8">
      <c r="A981" s="4">
        <v>971</v>
      </c>
      <c r="B981" s="120">
        <v>0.99634202103337899</v>
      </c>
      <c r="C981" s="120">
        <v>0.38751999999999998</v>
      </c>
      <c r="D981" s="120">
        <v>0.83173677634319032</v>
      </c>
      <c r="E981" s="120">
        <v>0.27873779113448532</v>
      </c>
      <c r="F981" s="120">
        <v>0.74783796085571241</v>
      </c>
      <c r="H981" s="142">
        <v>2.6821091774605232</v>
      </c>
      <c r="I981" s="142">
        <v>-0.28578865225531469</v>
      </c>
      <c r="J981" s="142">
        <v>0.9610511552775568</v>
      </c>
      <c r="K981" s="142">
        <v>-0.58659523707852201</v>
      </c>
      <c r="L981" s="142">
        <v>0.66770161597111077</v>
      </c>
      <c r="M981" s="141">
        <f t="array" ref="M981:Q981">MMULT(H981:L981,TRANSPOSE(chol))</f>
        <v>1.5803489546373197E-2</v>
      </c>
      <c r="N981" s="141">
        <v>4.6645608735359501E-3</v>
      </c>
      <c r="O981" s="141">
        <v>9.6656438841157231E-3</v>
      </c>
      <c r="P981" s="141">
        <v>-7.463477459943072E-4</v>
      </c>
      <c r="Q981" s="141">
        <v>1.074133098806296E-2</v>
      </c>
      <c r="R981" s="6">
        <f t="shared" si="62"/>
        <v>9035.6891765444161</v>
      </c>
      <c r="S981" s="6">
        <f t="shared" si="63"/>
        <v>-62908.25823807843</v>
      </c>
      <c r="T981" s="6">
        <f t="shared" si="64"/>
        <v>62908.25823807843</v>
      </c>
      <c r="V981" s="23">
        <f t="array" aca="1" ref="V981:Z981" ca="1">MMULT(H981:L981,TRANSPOSE(racar))</f>
        <v>1.6067235264491431E-2</v>
      </c>
      <c r="W981" s="23">
        <f ca="1"/>
        <v>1.616279135091922E-3</v>
      </c>
      <c r="X981" s="23">
        <f ca="1"/>
        <v>7.8629202843318209E-3</v>
      </c>
      <c r="Y981" s="23">
        <f ca="1"/>
        <v>-1.6208404617333305E-3</v>
      </c>
      <c r="Z981" s="23">
        <f ca="1"/>
        <v>7.3646457440127719E-3</v>
      </c>
      <c r="AA981" s="6">
        <f t="array" aca="1" ref="AA981" ca="1">SUMPRODUCT($V$9:$Z$9,V981:Z981)</f>
        <v>36096.5845483394</v>
      </c>
      <c r="AB981" s="6">
        <f t="shared" ca="1" si="65"/>
        <v>-48204.209975773294</v>
      </c>
    </row>
    <row r="982" spans="1:28" ht="13.8">
      <c r="A982" s="4">
        <v>972</v>
      </c>
      <c r="B982" s="120">
        <v>1.8289894833104709E-3</v>
      </c>
      <c r="C982" s="120">
        <v>0.58752000000000004</v>
      </c>
      <c r="D982" s="120">
        <v>0.97459391920033323</v>
      </c>
      <c r="E982" s="120">
        <v>0.36964688204357626</v>
      </c>
      <c r="F982" s="120">
        <v>0.8247610377787894</v>
      </c>
      <c r="H982" s="142">
        <v>-2.9062424482509837</v>
      </c>
      <c r="I982" s="142">
        <v>0.22117008653632309</v>
      </c>
      <c r="J982" s="142">
        <v>1.9530627379370049</v>
      </c>
      <c r="K982" s="142">
        <v>-0.33278873251093999</v>
      </c>
      <c r="L982" s="142">
        <v>0.93366267466333974</v>
      </c>
      <c r="M982" s="141">
        <f t="array" ref="M982:Q982">MMULT(H982:L982,TRANSPOSE(chol))</f>
        <v>-1.7124124750822704E-2</v>
      </c>
      <c r="N982" s="141">
        <v>-5.5612018900864221E-3</v>
      </c>
      <c r="O982" s="141">
        <v>8.716033953554499E-3</v>
      </c>
      <c r="P982" s="141">
        <v>-2.3823619985473008E-3</v>
      </c>
      <c r="Q982" s="141">
        <v>-2.1223851249545711E-3</v>
      </c>
      <c r="R982" s="6">
        <f t="shared" si="62"/>
        <v>-28608.769076592951</v>
      </c>
      <c r="S982" s="6">
        <f t="shared" si="63"/>
        <v>861.06857251794281</v>
      </c>
      <c r="T982" s="6">
        <f t="shared" si="64"/>
        <v>-861.06857251794281</v>
      </c>
      <c r="V982" s="23">
        <f t="array" aca="1" ref="V982:Z982" ca="1">MMULT(H982:L982,TRANSPOSE(racar))</f>
        <v>-1.3860574225905576E-2</v>
      </c>
      <c r="W982" s="23">
        <f ca="1"/>
        <v>-4.6736652235959231E-4</v>
      </c>
      <c r="X982" s="23">
        <f ca="1"/>
        <v>1.1630871779020641E-2</v>
      </c>
      <c r="Y982" s="23">
        <f ca="1"/>
        <v>-2.4627434504397461E-4</v>
      </c>
      <c r="Z982" s="23">
        <f ca="1"/>
        <v>3.2262008470872955E-3</v>
      </c>
      <c r="AA982" s="6">
        <f t="array" aca="1" ref="AA982" ca="1">SUMPRODUCT($V$9:$Z$9,V982:Z982)</f>
        <v>-52360.269369227317</v>
      </c>
      <c r="AB982" s="6">
        <f t="shared" ca="1" si="65"/>
        <v>-18995.832698040649</v>
      </c>
    </row>
    <row r="983" spans="1:28" ht="13.8">
      <c r="A983" s="4">
        <v>973</v>
      </c>
      <c r="B983" s="120">
        <v>0.33516232281664382</v>
      </c>
      <c r="C983" s="120">
        <v>0.78752000000000011</v>
      </c>
      <c r="D983" s="120">
        <v>0.13785922532278216</v>
      </c>
      <c r="E983" s="120">
        <v>0.4605559729526672</v>
      </c>
      <c r="F983" s="120">
        <v>0.90168411470186638</v>
      </c>
      <c r="H983" s="142">
        <v>-0.42570249247117187</v>
      </c>
      <c r="I983" s="142">
        <v>0.79784576445977917</v>
      </c>
      <c r="J983" s="142">
        <v>-1.0899879533979981</v>
      </c>
      <c r="K983" s="142">
        <v>-9.903315462270558E-2</v>
      </c>
      <c r="L983" s="142">
        <v>1.2912073976996019</v>
      </c>
      <c r="M983" s="141">
        <f t="array" ref="M983:Q983">MMULT(H983:L983,TRANSPOSE(chol))</f>
        <v>-2.5083188060237714E-3</v>
      </c>
      <c r="N983" s="141">
        <v>3.569112436433158E-3</v>
      </c>
      <c r="O983" s="141">
        <v>-7.3031401548692108E-3</v>
      </c>
      <c r="P983" s="141">
        <v>-2.2408422308028313E-4</v>
      </c>
      <c r="Q983" s="141">
        <v>5.8432507540261708E-3</v>
      </c>
      <c r="R983" s="6">
        <f t="shared" si="62"/>
        <v>-80470.141205748703</v>
      </c>
      <c r="S983" s="6">
        <f t="shared" si="63"/>
        <v>-33389.941228844618</v>
      </c>
      <c r="T983" s="6">
        <f t="shared" si="64"/>
        <v>33389.941228844618</v>
      </c>
      <c r="V983" s="23">
        <f t="array" aca="1" ref="V983:Z983" ca="1">MMULT(H983:L983,TRANSPOSE(racar))</f>
        <v>-4.852970233194798E-4</v>
      </c>
      <c r="W983" s="23">
        <f ca="1"/>
        <v>5.298228756104412E-3</v>
      </c>
      <c r="X983" s="23">
        <f ca="1"/>
        <v>-6.2780241185568181E-3</v>
      </c>
      <c r="Y983" s="23">
        <f ca="1"/>
        <v>1.1675058919716713E-3</v>
      </c>
      <c r="Z983" s="23">
        <f ca="1"/>
        <v>7.6128945117339758E-3</v>
      </c>
      <c r="AA983" s="6">
        <f t="array" aca="1" ref="AA983" ca="1">SUMPRODUCT($V$9:$Z$9,V983:Z983)</f>
        <v>-80947.81398815196</v>
      </c>
      <c r="AB983" s="6">
        <f t="shared" ca="1" si="65"/>
        <v>-36828.040553405306</v>
      </c>
    </row>
    <row r="984" spans="1:28" ht="13.8">
      <c r="A984" s="4">
        <v>974</v>
      </c>
      <c r="B984" s="120">
        <v>0.66849565614997708</v>
      </c>
      <c r="C984" s="120">
        <v>0.98752000000000006</v>
      </c>
      <c r="D984" s="120">
        <v>0.28071636817992496</v>
      </c>
      <c r="E984" s="120">
        <v>0.55146506386175809</v>
      </c>
      <c r="F984" s="120">
        <v>0.97860719162494325</v>
      </c>
      <c r="H984" s="142">
        <v>0.43576300507911075</v>
      </c>
      <c r="I984" s="142">
        <v>2.2420212336989738</v>
      </c>
      <c r="J984" s="142">
        <v>-0.58071472424979909</v>
      </c>
      <c r="K984" s="142">
        <v>0.12936369647240037</v>
      </c>
      <c r="L984" s="142">
        <v>2.0257967536421186</v>
      </c>
      <c r="M984" s="141">
        <f t="array" ref="M984:Q984">MMULT(H984:L984,TRANSPOSE(chol))</f>
        <v>2.5675972303201506E-3</v>
      </c>
      <c r="N984" s="141">
        <v>1.3863774279406254E-2</v>
      </c>
      <c r="O984" s="141">
        <v>-2.4057324955712653E-3</v>
      </c>
      <c r="P984" s="141">
        <v>4.1064409645306943E-3</v>
      </c>
      <c r="Q984" s="141">
        <v>1.5412456283307823E-2</v>
      </c>
      <c r="R984" s="6">
        <f t="shared" si="62"/>
        <v>-130887.09921102825</v>
      </c>
      <c r="S984" s="6">
        <f t="shared" si="63"/>
        <v>-66589.211779881283</v>
      </c>
      <c r="T984" s="6">
        <f t="shared" si="64"/>
        <v>66589.211779881283</v>
      </c>
      <c r="V984" s="23">
        <f t="array" aca="1" ref="V984:Z984" ca="1">MMULT(H984:L984,TRANSPOSE(racar))</f>
        <v>7.1531177363655515E-3</v>
      </c>
      <c r="W984" s="23">
        <f ca="1"/>
        <v>1.5902888051073094E-2</v>
      </c>
      <c r="X984" s="23">
        <f ca="1"/>
        <v>-1.5310648439843969E-3</v>
      </c>
      <c r="Y984" s="23">
        <f ca="1"/>
        <v>4.7118251886382493E-3</v>
      </c>
      <c r="Z984" s="23">
        <f ca="1"/>
        <v>1.5521170867476237E-2</v>
      </c>
      <c r="AA984" s="6">
        <f t="array" aca="1" ref="AA984" ca="1">SUMPRODUCT($V$9:$Z$9,V984:Z984)</f>
        <v>-115941.03249538102</v>
      </c>
      <c r="AB984" s="6">
        <f t="shared" ca="1" si="65"/>
        <v>-64422.930266314797</v>
      </c>
    </row>
    <row r="985" spans="1:28" ht="13.8">
      <c r="A985" s="4">
        <v>975</v>
      </c>
      <c r="B985" s="120">
        <v>0.11294010059442157</v>
      </c>
      <c r="C985" s="120">
        <v>3.5520000000000003E-2</v>
      </c>
      <c r="D985" s="120">
        <v>0.42357351103706781</v>
      </c>
      <c r="E985" s="120">
        <v>0.64237415477084903</v>
      </c>
      <c r="F985" s="120">
        <v>6.1447428311333645E-2</v>
      </c>
      <c r="H985" s="142">
        <v>-1.2110396702781256</v>
      </c>
      <c r="I985" s="142">
        <v>-1.8052216779588488</v>
      </c>
      <c r="J985" s="142">
        <v>-0.19275988408939182</v>
      </c>
      <c r="K985" s="142">
        <v>0.36481207555113082</v>
      </c>
      <c r="L985" s="142">
        <v>-1.5427359455250651</v>
      </c>
      <c r="M985" s="141">
        <f t="array" ref="M985:Q985">MMULT(H985:L985,TRANSPOSE(chol))</f>
        <v>-7.1356725260544674E-3</v>
      </c>
      <c r="N985" s="141">
        <v>-1.3183644453372161E-2</v>
      </c>
      <c r="O985" s="141">
        <v>-3.4529196720796667E-3</v>
      </c>
      <c r="P985" s="141">
        <v>-2.0192451509579157E-3</v>
      </c>
      <c r="Q985" s="141">
        <v>-1.4130076123383769E-2</v>
      </c>
      <c r="R985" s="6">
        <f t="shared" si="62"/>
        <v>94911.795197542</v>
      </c>
      <c r="S985" s="6">
        <f t="shared" si="63"/>
        <v>69031.044724974126</v>
      </c>
      <c r="T985" s="6">
        <f t="shared" si="64"/>
        <v>-69031.044724974126</v>
      </c>
      <c r="V985" s="23">
        <f t="array" aca="1" ref="V985:Z985" ca="1">MMULT(H985:L985,TRANSPOSE(racar))</f>
        <v>-1.0756778983224925E-2</v>
      </c>
      <c r="W985" s="23">
        <f ca="1"/>
        <v>-1.3406965932212814E-2</v>
      </c>
      <c r="X985" s="23">
        <f ca="1"/>
        <v>-3.2990778801005724E-3</v>
      </c>
      <c r="Y985" s="23">
        <f ca="1"/>
        <v>-1.7012232748469117E-3</v>
      </c>
      <c r="Z985" s="23">
        <f ca="1"/>
        <v>-1.2958651992532363E-2</v>
      </c>
      <c r="AA985" s="6">
        <f t="array" aca="1" ref="AA985" ca="1">SUMPRODUCT($V$9:$Z$9,V985:Z985)</f>
        <v>74772.074282356974</v>
      </c>
      <c r="AB985" s="6">
        <f t="shared" ca="1" si="65"/>
        <v>63996.96450416134</v>
      </c>
    </row>
    <row r="986" spans="1:28" ht="13.8">
      <c r="A986" s="4">
        <v>976</v>
      </c>
      <c r="B986" s="120">
        <v>0.44627343392775493</v>
      </c>
      <c r="C986" s="120">
        <v>0.23552000000000001</v>
      </c>
      <c r="D986" s="120">
        <v>0.56643065389421077</v>
      </c>
      <c r="E986" s="120">
        <v>0.73328324567993997</v>
      </c>
      <c r="F986" s="120">
        <v>0.13837050523441055</v>
      </c>
      <c r="H986" s="142">
        <v>-0.13508221981201513</v>
      </c>
      <c r="I986" s="142">
        <v>-0.7207879343957313</v>
      </c>
      <c r="J986" s="142">
        <v>0.16729404156997496</v>
      </c>
      <c r="K986" s="142">
        <v>0.62277329650955859</v>
      </c>
      <c r="L986" s="142">
        <v>-1.0876695599746511</v>
      </c>
      <c r="M986" s="141">
        <f t="array" ref="M986:Q986">MMULT(H986:L986,TRANSPOSE(chol))</f>
        <v>-7.9592973568708798E-4</v>
      </c>
      <c r="N986" s="141">
        <v>-4.4452945877282799E-3</v>
      </c>
      <c r="O986" s="141">
        <v>6.5561848682518017E-4</v>
      </c>
      <c r="P986" s="141">
        <v>1.9771752079075738E-3</v>
      </c>
      <c r="Q986" s="141">
        <v>-6.0634978387379152E-3</v>
      </c>
      <c r="R986" s="6">
        <f t="shared" si="62"/>
        <v>63091.782196131971</v>
      </c>
      <c r="S986" s="6">
        <f t="shared" si="63"/>
        <v>42626.808351979926</v>
      </c>
      <c r="T986" s="6">
        <f t="shared" si="64"/>
        <v>-42626.808351979926</v>
      </c>
      <c r="V986" s="23">
        <f t="array" aca="1" ref="V986:Z986" ca="1">MMULT(H986:L986,TRANSPOSE(racar))</f>
        <v>-2.7330954359736179E-3</v>
      </c>
      <c r="W986" s="23">
        <f ca="1"/>
        <v>-5.0318971893660953E-3</v>
      </c>
      <c r="X986" s="23">
        <f ca="1"/>
        <v>3.2489654525985482E-4</v>
      </c>
      <c r="Y986" s="23">
        <f ca="1"/>
        <v>1.3581879928157381E-3</v>
      </c>
      <c r="Z986" s="23">
        <f ca="1"/>
        <v>-6.9833949635708381E-3</v>
      </c>
      <c r="AA986" s="6">
        <f t="array" aca="1" ref="AA986" ca="1">SUMPRODUCT($V$9:$Z$9,V986:Z986)</f>
        <v>58656.388670807588</v>
      </c>
      <c r="AB986" s="6">
        <f t="shared" ca="1" si="65"/>
        <v>44891.381055316451</v>
      </c>
    </row>
    <row r="987" spans="1:28" ht="13.8">
      <c r="A987" s="4">
        <v>977</v>
      </c>
      <c r="B987" s="120">
        <v>0.77960676726108813</v>
      </c>
      <c r="C987" s="120">
        <v>0.43552000000000002</v>
      </c>
      <c r="D987" s="120">
        <v>0.70928779675135367</v>
      </c>
      <c r="E987" s="120">
        <v>0.82419233658903091</v>
      </c>
      <c r="F987" s="120">
        <v>0.21529358215748748</v>
      </c>
      <c r="H987" s="142">
        <v>0.77086582521980063</v>
      </c>
      <c r="I987" s="142">
        <v>-0.16233760869372685</v>
      </c>
      <c r="J987" s="142">
        <v>0.55130529912382531</v>
      </c>
      <c r="K987" s="142">
        <v>0.93146065700559944</v>
      </c>
      <c r="L987" s="142">
        <v>-0.78818728682226624</v>
      </c>
      <c r="M987" s="141">
        <f t="array" ref="M987:Q987">MMULT(H987:L987,TRANSPOSE(chol))</f>
        <v>4.5420858005683377E-3</v>
      </c>
      <c r="N987" s="141">
        <v>8.8134496114370602E-4</v>
      </c>
      <c r="O987" s="141">
        <v>4.5171636875482582E-3</v>
      </c>
      <c r="P987" s="141">
        <v>5.2956484718517001E-3</v>
      </c>
      <c r="Q987" s="141">
        <v>-2.7347610870332231E-5</v>
      </c>
      <c r="R987" s="6">
        <f t="shared" si="62"/>
        <v>51536.993509915847</v>
      </c>
      <c r="S987" s="6">
        <f t="shared" si="63"/>
        <v>24368.642022844509</v>
      </c>
      <c r="T987" s="6">
        <f t="shared" si="64"/>
        <v>-24368.642022844509</v>
      </c>
      <c r="V987" s="23">
        <f t="array" aca="1" ref="V987:Z987" ca="1">MMULT(H987:L987,TRANSPOSE(racar))</f>
        <v>3.6021380120157846E-3</v>
      </c>
      <c r="W987" s="23">
        <f ca="1"/>
        <v>-7.8900772591349532E-5</v>
      </c>
      <c r="X987" s="23">
        <f ca="1"/>
        <v>3.7813576169420751E-3</v>
      </c>
      <c r="Y987" s="23">
        <f ca="1"/>
        <v>4.0393163129838457E-3</v>
      </c>
      <c r="Z987" s="23">
        <f ca="1"/>
        <v>-2.7030198622625774E-3</v>
      </c>
      <c r="AA987" s="6">
        <f t="array" aca="1" ref="AA987" ca="1">SUMPRODUCT($V$9:$Z$9,V987:Z987)</f>
        <v>59411.157598588572</v>
      </c>
      <c r="AB987" s="6">
        <f t="shared" ca="1" si="65"/>
        <v>33443.683836659024</v>
      </c>
    </row>
    <row r="988" spans="1:28" ht="13.8">
      <c r="A988" s="4">
        <v>978</v>
      </c>
      <c r="B988" s="120">
        <v>0.22405121170553269</v>
      </c>
      <c r="C988" s="120">
        <v>0.63552000000000008</v>
      </c>
      <c r="D988" s="120">
        <v>0.85214493960849647</v>
      </c>
      <c r="E988" s="120">
        <v>0.91510142749812184</v>
      </c>
      <c r="F988" s="120">
        <v>0.29221665908056443</v>
      </c>
      <c r="H988" s="142">
        <v>-0.75858236800277601</v>
      </c>
      <c r="I988" s="142">
        <v>0.34650929499343847</v>
      </c>
      <c r="J988" s="142">
        <v>1.0456771396489049</v>
      </c>
      <c r="K988" s="142">
        <v>1.3728559115685652</v>
      </c>
      <c r="L988" s="142">
        <v>-0.54692054806334622</v>
      </c>
      <c r="M988" s="141">
        <f t="array" ref="M988:Q988">MMULT(H988:L988,TRANSPOSE(chol))</f>
        <v>-4.4697093703492032E-3</v>
      </c>
      <c r="N988" s="141">
        <v>2.022605827206197E-4</v>
      </c>
      <c r="O988" s="141">
        <v>5.8094884372928909E-3</v>
      </c>
      <c r="P988" s="141">
        <v>7.4025215266311818E-3</v>
      </c>
      <c r="Q988" s="141">
        <v>-1.1825634801549819E-3</v>
      </c>
      <c r="R988" s="6">
        <f t="shared" si="62"/>
        <v>32778.755875503244</v>
      </c>
      <c r="S988" s="6">
        <f t="shared" si="63"/>
        <v>40402.066703257449</v>
      </c>
      <c r="T988" s="6">
        <f t="shared" si="64"/>
        <v>-40402.066703257449</v>
      </c>
      <c r="V988" s="23">
        <f t="array" aca="1" ref="V988:Z988" ca="1">MMULT(H988:L988,TRANSPOSE(racar))</f>
        <v>-3.7901920419026579E-3</v>
      </c>
      <c r="W988" s="23">
        <f ca="1"/>
        <v>2.1006271265696305E-3</v>
      </c>
      <c r="X988" s="23">
        <f ca="1"/>
        <v>6.6084588838739508E-3</v>
      </c>
      <c r="Y988" s="23">
        <f ca="1"/>
        <v>6.8900643363965126E-3</v>
      </c>
      <c r="Z988" s="23">
        <f ca="1"/>
        <v>-1.8010889483501529E-3</v>
      </c>
      <c r="AA988" s="6">
        <f t="array" aca="1" ref="AA988" ca="1">SUMPRODUCT($V$9:$Z$9,V988:Z988)</f>
        <v>29260.787209665774</v>
      </c>
      <c r="AB988" s="6">
        <f t="shared" ca="1" si="65"/>
        <v>41484.536279451197</v>
      </c>
    </row>
    <row r="989" spans="1:28" ht="13.8">
      <c r="A989" s="4">
        <v>979</v>
      </c>
      <c r="B989" s="120">
        <v>0.55738454503886603</v>
      </c>
      <c r="C989" s="120">
        <v>0.83552000000000004</v>
      </c>
      <c r="D989" s="120">
        <v>0.99500208246563937</v>
      </c>
      <c r="E989" s="120">
        <v>1.4274981217129978E-2</v>
      </c>
      <c r="F989" s="120">
        <v>0.36913973600364136</v>
      </c>
      <c r="H989" s="142">
        <v>0.14434137237510428</v>
      </c>
      <c r="I989" s="142">
        <v>0.97621082490390376</v>
      </c>
      <c r="J989" s="142">
        <v>2.5759733484327167</v>
      </c>
      <c r="K989" s="142">
        <v>-2.1896454178023506</v>
      </c>
      <c r="L989" s="142">
        <v>-0.33413263857229286</v>
      </c>
      <c r="M989" s="141">
        <f t="array" ref="M989:Q989">MMULT(H989:L989,TRANSPOSE(chol))</f>
        <v>8.5048639653025298E-4</v>
      </c>
      <c r="N989" s="141">
        <v>5.9298489873786967E-3</v>
      </c>
      <c r="O989" s="141">
        <v>1.7047404332007181E-2</v>
      </c>
      <c r="P989" s="141">
        <v>-7.7536316959513109E-3</v>
      </c>
      <c r="Q989" s="141">
        <v>-1.8300236502983879E-3</v>
      </c>
      <c r="R989" s="6">
        <f t="shared" si="62"/>
        <v>-10706.695381712525</v>
      </c>
      <c r="S989" s="6">
        <f t="shared" si="63"/>
        <v>-25321.277673734319</v>
      </c>
      <c r="T989" s="6">
        <f t="shared" si="64"/>
        <v>25321.277673734319</v>
      </c>
      <c r="V989" s="23">
        <f t="array" aca="1" ref="V989:Z989" ca="1">MMULT(H989:L989,TRANSPOSE(racar))</f>
        <v>2.4250871995033186E-3</v>
      </c>
      <c r="W989" s="23">
        <f ca="1"/>
        <v>4.4915311156480389E-3</v>
      </c>
      <c r="X989" s="23">
        <f ca="1"/>
        <v>1.6054702653460207E-2</v>
      </c>
      <c r="Y989" s="23">
        <f ca="1"/>
        <v>-9.7531019751252012E-3</v>
      </c>
      <c r="Z989" s="23">
        <f ca="1"/>
        <v>-1.6942706682937033E-3</v>
      </c>
      <c r="AA989" s="6">
        <f t="array" aca="1" ref="AA989" ca="1">SUMPRODUCT($V$9:$Z$9,V989:Z989)</f>
        <v>-8461.3170372645018</v>
      </c>
      <c r="AB989" s="6">
        <f t="shared" ca="1" si="65"/>
        <v>-35216.840415032369</v>
      </c>
    </row>
    <row r="990" spans="1:28" ht="13.8">
      <c r="A990" s="4">
        <v>980</v>
      </c>
      <c r="B990" s="120">
        <v>0.89071787837219929</v>
      </c>
      <c r="C990" s="120">
        <v>7.5520000000000004E-2</v>
      </c>
      <c r="D990" s="120">
        <v>1.8325697625989172E-2</v>
      </c>
      <c r="E990" s="120">
        <v>0.10518407212622088</v>
      </c>
      <c r="F990" s="120">
        <v>0.44606281292671829</v>
      </c>
      <c r="H990" s="142">
        <v>1.2303548756929386</v>
      </c>
      <c r="I990" s="142">
        <v>-1.4358676686107648</v>
      </c>
      <c r="J990" s="142">
        <v>-2.08962615388364</v>
      </c>
      <c r="K990" s="142">
        <v>-1.2525537809512917</v>
      </c>
      <c r="L990" s="142">
        <v>-0.13561502640024975</v>
      </c>
      <c r="M990" s="141">
        <f t="array" ref="M990:Q990">MMULT(H990:L990,TRANSPOSE(chol))</f>
        <v>7.2494813334752235E-3</v>
      </c>
      <c r="N990" s="141">
        <v>-5.3326237641819294E-3</v>
      </c>
      <c r="O990" s="141">
        <v>-1.223641340973371E-2</v>
      </c>
      <c r="P990" s="141">
        <v>-8.7455743340842315E-3</v>
      </c>
      <c r="Q990" s="141">
        <v>-3.4452146773528767E-3</v>
      </c>
      <c r="R990" s="6">
        <f t="shared" si="62"/>
        <v>10103.271052668744</v>
      </c>
      <c r="S990" s="6">
        <f t="shared" si="63"/>
        <v>-20911.076562694037</v>
      </c>
      <c r="T990" s="6">
        <f t="shared" si="64"/>
        <v>20911.076562694037</v>
      </c>
      <c r="V990" s="23">
        <f t="array" aca="1" ref="V990:Z990" ca="1">MMULT(H990:L990,TRANSPOSE(racar))</f>
        <v>3.8515603240120268E-3</v>
      </c>
      <c r="W990" s="23">
        <f ca="1"/>
        <v>-9.0009527493295736E-3</v>
      </c>
      <c r="X990" s="23">
        <f ca="1"/>
        <v>-1.3832039051245025E-2</v>
      </c>
      <c r="Y990" s="23">
        <f ca="1"/>
        <v>-8.2614061840865557E-3</v>
      </c>
      <c r="Z990" s="23">
        <f ca="1"/>
        <v>-3.6048620472039329E-3</v>
      </c>
      <c r="AA990" s="6">
        <f t="array" aca="1" ref="AA990" ca="1">SUMPRODUCT($V$9:$Z$9,V990:Z990)</f>
        <v>12406.463372541344</v>
      </c>
      <c r="AB990" s="6">
        <f t="shared" ca="1" si="65"/>
        <v>-17812.689214202132</v>
      </c>
    </row>
    <row r="991" spans="1:28" ht="13.8">
      <c r="A991" s="4">
        <v>981</v>
      </c>
      <c r="B991" s="120">
        <v>3.8866026520347506E-2</v>
      </c>
      <c r="C991" s="120">
        <v>0.27551999999999999</v>
      </c>
      <c r="D991" s="120">
        <v>0.16118284048313203</v>
      </c>
      <c r="E991" s="120">
        <v>0.1960931630353118</v>
      </c>
      <c r="F991" s="120">
        <v>0.52298588984979522</v>
      </c>
      <c r="H991" s="142">
        <v>-1.7639995613785253</v>
      </c>
      <c r="I991" s="142">
        <v>-0.59620243370513337</v>
      </c>
      <c r="J991" s="142">
        <v>-0.98960815802362867</v>
      </c>
      <c r="K991" s="142">
        <v>-0.8556591785197194</v>
      </c>
      <c r="L991" s="142">
        <v>5.7648997348851851E-2</v>
      </c>
      <c r="M991" s="141">
        <f t="array" ref="M991:Q991">MMULT(H991:L991,TRANSPOSE(chol))</f>
        <v>-1.0393815756019031E-2</v>
      </c>
      <c r="N991" s="141">
        <v>-7.5587253026819937E-3</v>
      </c>
      <c r="O991" s="141">
        <v>-8.9097546546175466E-3</v>
      </c>
      <c r="P991" s="141">
        <v>-7.1098591939161484E-3</v>
      </c>
      <c r="Q991" s="141">
        <v>-8.2219196357119443E-3</v>
      </c>
      <c r="R991" s="6">
        <f t="shared" si="62"/>
        <v>-17620.574881529988</v>
      </c>
      <c r="S991" s="6">
        <f t="shared" si="63"/>
        <v>13026.803718869465</v>
      </c>
      <c r="T991" s="6">
        <f t="shared" si="64"/>
        <v>-13026.803718869465</v>
      </c>
      <c r="V991" s="23">
        <f t="array" aca="1" ref="V991:Z991" ca="1">MMULT(H991:L991,TRANSPOSE(racar))</f>
        <v>-1.1161487060797167E-2</v>
      </c>
      <c r="W991" s="23">
        <f ca="1"/>
        <v>-6.314626522600765E-3</v>
      </c>
      <c r="X991" s="23">
        <f ca="1"/>
        <v>-7.8365543753292286E-3</v>
      </c>
      <c r="Y991" s="23">
        <f ca="1"/>
        <v>-5.4607086471869827E-3</v>
      </c>
      <c r="Z991" s="23">
        <f ca="1"/>
        <v>-4.2177550797775753E-3</v>
      </c>
      <c r="AA991" s="6">
        <f t="array" aca="1" ref="AA991" ca="1">SUMPRODUCT($V$9:$Z$9,V991:Z991)</f>
        <v>-39520.305151209257</v>
      </c>
      <c r="AB991" s="6">
        <f t="shared" ca="1" si="65"/>
        <v>-1610.2568484447766</v>
      </c>
    </row>
    <row r="992" spans="1:28" ht="13.8">
      <c r="A992" s="4">
        <v>982</v>
      </c>
      <c r="B992" s="120">
        <v>0.37219935985368086</v>
      </c>
      <c r="C992" s="120">
        <v>0.47551999999999994</v>
      </c>
      <c r="D992" s="120">
        <v>0.30403998334027482</v>
      </c>
      <c r="E992" s="120">
        <v>0.28700225394440265</v>
      </c>
      <c r="F992" s="120">
        <v>0.5999089667728722</v>
      </c>
      <c r="H992" s="142">
        <v>-0.3260338828816462</v>
      </c>
      <c r="I992" s="142">
        <v>-6.1400819156409145E-2</v>
      </c>
      <c r="J992" s="142">
        <v>-0.51281609983287302</v>
      </c>
      <c r="K992" s="142">
        <v>-0.56216367529732247</v>
      </c>
      <c r="L992" s="142">
        <v>0.25311148188512822</v>
      </c>
      <c r="M992" s="141">
        <f t="array" ref="M992:Q992">MMULT(H992:L992,TRANSPOSE(chol))</f>
        <v>-1.921052693597666E-3</v>
      </c>
      <c r="N992" s="141">
        <v>-1.1176152680363815E-3</v>
      </c>
      <c r="O992" s="141">
        <v>-3.7480988567695976E-3</v>
      </c>
      <c r="P992" s="141">
        <v>-3.4426352466200572E-3</v>
      </c>
      <c r="Q992" s="141">
        <v>-1.1736192705831313E-3</v>
      </c>
      <c r="R992" s="6">
        <f t="shared" si="62"/>
        <v>-21352.449927470763</v>
      </c>
      <c r="S992" s="6">
        <f t="shared" si="63"/>
        <v>-9242.7158889678649</v>
      </c>
      <c r="T992" s="6">
        <f t="shared" si="64"/>
        <v>9242.7158889678649</v>
      </c>
      <c r="V992" s="23">
        <f t="array" aca="1" ref="V992:Z992" ca="1">MMULT(H992:L992,TRANSPOSE(racar))</f>
        <v>-1.9493125076015065E-3</v>
      </c>
      <c r="W992" s="23">
        <f ca="1"/>
        <v>-1.0424113100849523E-3</v>
      </c>
      <c r="X992" s="23">
        <f ca="1"/>
        <v>-3.5649410004367148E-3</v>
      </c>
      <c r="Y992" s="23">
        <f ca="1"/>
        <v>-2.8665726764117274E-3</v>
      </c>
      <c r="Z992" s="23">
        <f ca="1"/>
        <v>1.2018899058710499E-4</v>
      </c>
      <c r="AA992" s="6">
        <f t="array" aca="1" ref="AA992" ca="1">SUMPRODUCT($V$9:$Z$9,V992:Z992)</f>
        <v>-25957.155810889617</v>
      </c>
      <c r="AB992" s="6">
        <f t="shared" ca="1" si="65"/>
        <v>-13774.641719621413</v>
      </c>
    </row>
    <row r="993" spans="1:28" ht="13.8">
      <c r="A993" s="4">
        <v>983</v>
      </c>
      <c r="B993" s="120">
        <v>0.70553269318701417</v>
      </c>
      <c r="C993" s="120">
        <v>0.67552000000000012</v>
      </c>
      <c r="D993" s="120">
        <v>0.44689712619741767</v>
      </c>
      <c r="E993" s="120">
        <v>0.37791134485349359</v>
      </c>
      <c r="F993" s="120">
        <v>0.67683204369594907</v>
      </c>
      <c r="H993" s="142">
        <v>0.5403805569535497</v>
      </c>
      <c r="I993" s="142">
        <v>0.45520745179569799</v>
      </c>
      <c r="J993" s="142">
        <v>-0.13350469378933577</v>
      </c>
      <c r="K993" s="142">
        <v>-0.31097097146330249</v>
      </c>
      <c r="L993" s="142">
        <v>0.45885831814844624</v>
      </c>
      <c r="M993" s="141">
        <f t="array" ref="M993:Q993">MMULT(H993:L993,TRANSPOSE(chol))</f>
        <v>3.1840234374666664E-3</v>
      </c>
      <c r="N993" s="141">
        <v>3.876516705836797E-3</v>
      </c>
      <c r="O993" s="141">
        <v>1.6573524798744804E-5</v>
      </c>
      <c r="P993" s="141">
        <v>-5.0793478499874356E-4</v>
      </c>
      <c r="Q993" s="141">
        <v>4.0640356964542932E-3</v>
      </c>
      <c r="R993" s="6">
        <f t="shared" si="62"/>
        <v>-29853.044032863443</v>
      </c>
      <c r="S993" s="6">
        <f t="shared" si="63"/>
        <v>-24833.099746316409</v>
      </c>
      <c r="T993" s="6">
        <f t="shared" si="64"/>
        <v>24833.099746316409</v>
      </c>
      <c r="V993" s="23">
        <f t="array" aca="1" ref="V993:Z993" ca="1">MMULT(H993:L993,TRANSPOSE(racar))</f>
        <v>3.9844156112378683E-3</v>
      </c>
      <c r="W993" s="23">
        <f ca="1"/>
        <v>3.4707432444098067E-3</v>
      </c>
      <c r="X993" s="23">
        <f ca="1"/>
        <v>-2.54932763371155E-4</v>
      </c>
      <c r="Y993" s="23">
        <f ca="1"/>
        <v>-6.2934709532668366E-4</v>
      </c>
      <c r="Z993" s="23">
        <f ca="1"/>
        <v>3.6436682071533987E-3</v>
      </c>
      <c r="AA993" s="6">
        <f t="array" aca="1" ref="AA993" ca="1">SUMPRODUCT($V$9:$Z$9,V993:Z993)</f>
        <v>-23000.864982269315</v>
      </c>
      <c r="AB993" s="6">
        <f t="shared" ca="1" si="65"/>
        <v>-23059.947444238063</v>
      </c>
    </row>
    <row r="994" spans="1:28" ht="13.8">
      <c r="A994" s="4">
        <v>984</v>
      </c>
      <c r="B994" s="120">
        <v>0.14997713763145862</v>
      </c>
      <c r="C994" s="120">
        <v>0.87552000000000008</v>
      </c>
      <c r="D994" s="120">
        <v>0.58975426905456063</v>
      </c>
      <c r="E994" s="120">
        <v>0.46882043576258453</v>
      </c>
      <c r="F994" s="120">
        <v>0.75375512061902594</v>
      </c>
      <c r="H994" s="142">
        <v>-1.0365314494117739</v>
      </c>
      <c r="I994" s="142">
        <v>1.1528791283284257</v>
      </c>
      <c r="J994" s="142">
        <v>0.2269129116233139</v>
      </c>
      <c r="K994" s="142">
        <v>-7.8235314073941589E-2</v>
      </c>
      <c r="L994" s="142">
        <v>0.68635423102713033</v>
      </c>
      <c r="M994" s="141">
        <f t="array" ref="M994:Q994">MMULT(H994:L994,TRANSPOSE(chol))</f>
        <v>-6.1074374089334135E-3</v>
      </c>
      <c r="N994" s="141">
        <v>4.1673175655841301E-3</v>
      </c>
      <c r="O994" s="141">
        <v>4.4774900995961289E-4</v>
      </c>
      <c r="P994" s="141">
        <v>7.3822287164647339E-4</v>
      </c>
      <c r="Q994" s="141">
        <v>2.4795212580000997E-3</v>
      </c>
      <c r="R994" s="6">
        <f t="shared" si="62"/>
        <v>-58431.808648361803</v>
      </c>
      <c r="S994" s="6">
        <f t="shared" si="63"/>
        <v>-10357.910550045794</v>
      </c>
      <c r="T994" s="6">
        <f t="shared" si="64"/>
        <v>10357.910550045794</v>
      </c>
      <c r="V994" s="23">
        <f t="array" aca="1" ref="V994:Z994" ca="1">MMULT(H994:L994,TRANSPOSE(racar))</f>
        <v>-3.6057391947387106E-3</v>
      </c>
      <c r="W994" s="23">
        <f ca="1"/>
        <v>6.4975228038158797E-3</v>
      </c>
      <c r="X994" s="23">
        <f ca="1"/>
        <v>1.6434272109497302E-3</v>
      </c>
      <c r="Y994" s="23">
        <f ca="1"/>
        <v>1.2425987566989467E-3</v>
      </c>
      <c r="Z994" s="23">
        <f ca="1"/>
        <v>4.2718633345147864E-3</v>
      </c>
      <c r="AA994" s="6">
        <f t="array" aca="1" ref="AA994" ca="1">SUMPRODUCT($V$9:$Z$9,V994:Z994)</f>
        <v>-63537.838570999513</v>
      </c>
      <c r="AB994" s="6">
        <f t="shared" ca="1" si="65"/>
        <v>-17978.992105181351</v>
      </c>
    </row>
    <row r="995" spans="1:28" ht="13.8">
      <c r="A995" s="4">
        <v>985</v>
      </c>
      <c r="B995" s="120">
        <v>0.48331047096479196</v>
      </c>
      <c r="C995" s="120">
        <v>0.11552</v>
      </c>
      <c r="D995" s="120">
        <v>0.73261141191170343</v>
      </c>
      <c r="E995" s="120">
        <v>0.55972952667167541</v>
      </c>
      <c r="F995" s="120">
        <v>0.83067819754210293</v>
      </c>
      <c r="H995" s="142">
        <v>-4.1846655405799467E-2</v>
      </c>
      <c r="I995" s="142">
        <v>-1.1976841553626434</v>
      </c>
      <c r="J995" s="142">
        <v>0.6207301686244141</v>
      </c>
      <c r="K995" s="142">
        <v>0.15028350453902212</v>
      </c>
      <c r="L995" s="142">
        <v>0.95684874452047464</v>
      </c>
      <c r="M995" s="141">
        <f t="array" ref="M995:Q995">MMULT(H995:L995,TRANSPOSE(chol))</f>
        <v>-2.4656833018348186E-4</v>
      </c>
      <c r="N995" s="141">
        <v>-6.9574238503347001E-3</v>
      </c>
      <c r="O995" s="141">
        <v>3.5337251891994844E-3</v>
      </c>
      <c r="P995" s="141">
        <v>-7.7359154887832106E-4</v>
      </c>
      <c r="Q995" s="141">
        <v>4.012699535750076E-3</v>
      </c>
      <c r="R995" s="6">
        <f t="shared" si="62"/>
        <v>16848.772091756447</v>
      </c>
      <c r="S995" s="6">
        <f t="shared" si="63"/>
        <v>-25763.610448914966</v>
      </c>
      <c r="T995" s="6">
        <f t="shared" si="64"/>
        <v>25763.610448914966</v>
      </c>
      <c r="V995" s="23">
        <f t="array" aca="1" ref="V995:Z995" ca="1">MMULT(H995:L995,TRANSPOSE(racar))</f>
        <v>1.2736552151676982E-4</v>
      </c>
      <c r="W995" s="23">
        <f ca="1"/>
        <v>-5.8337457004540901E-3</v>
      </c>
      <c r="X995" s="23">
        <f ca="1"/>
        <v>4.3585647600235351E-3</v>
      </c>
      <c r="Y995" s="23">
        <f ca="1"/>
        <v>1.0924664374957231E-3</v>
      </c>
      <c r="Z995" s="23">
        <f ca="1"/>
        <v>5.2704255706039647E-3</v>
      </c>
      <c r="AA995" s="6">
        <f t="array" aca="1" ref="AA995" ca="1">SUMPRODUCT($V$9:$Z$9,V995:Z995)</f>
        <v>16405.136247427123</v>
      </c>
      <c r="AB995" s="6">
        <f t="shared" ca="1" si="65"/>
        <v>-24196.490912854868</v>
      </c>
    </row>
    <row r="996" spans="1:28" ht="13.8">
      <c r="A996" s="4">
        <v>986</v>
      </c>
      <c r="B996" s="120">
        <v>0.81664380429812511</v>
      </c>
      <c r="C996" s="120">
        <v>0.31552000000000002</v>
      </c>
      <c r="D996" s="120">
        <v>0.87546855476884633</v>
      </c>
      <c r="E996" s="120">
        <v>0.65063861758076635</v>
      </c>
      <c r="F996" s="120">
        <v>0.90760127446517991</v>
      </c>
      <c r="H996" s="142">
        <v>0.90264866171355151</v>
      </c>
      <c r="I996" s="142">
        <v>-0.48026355519264263</v>
      </c>
      <c r="J996" s="142">
        <v>1.1526285235793732</v>
      </c>
      <c r="K996" s="142">
        <v>0.38704517439781733</v>
      </c>
      <c r="L996" s="142">
        <v>1.3261275528732641</v>
      </c>
      <c r="M996" s="141">
        <f t="array" ref="M996:Q996">MMULT(H996:L996,TRANSPOSE(chol))</f>
        <v>5.3185749518758459E-3</v>
      </c>
      <c r="N996" s="141">
        <v>-6.2980327206148658E-4</v>
      </c>
      <c r="O996" s="141">
        <v>8.4483584734484207E-3</v>
      </c>
      <c r="P996" s="141">
        <v>2.5497965932233819E-3</v>
      </c>
      <c r="Q996" s="141">
        <v>1.0772190157092335E-2</v>
      </c>
      <c r="R996" s="6">
        <f t="shared" si="62"/>
        <v>-205.60418441063666</v>
      </c>
      <c r="S996" s="6">
        <f t="shared" si="63"/>
        <v>-48005.81290546641</v>
      </c>
      <c r="T996" s="6">
        <f t="shared" si="64"/>
        <v>48005.81290546641</v>
      </c>
      <c r="V996" s="23">
        <f t="array" aca="1" ref="V996:Z996" ca="1">MMULT(H996:L996,TRANSPOSE(racar))</f>
        <v>7.0058752894327746E-3</v>
      </c>
      <c r="W996" s="23">
        <f ca="1"/>
        <v>1.6062563265624181E-4</v>
      </c>
      <c r="X996" s="23">
        <f ca="1"/>
        <v>8.8599950203448186E-3</v>
      </c>
      <c r="Y996" s="23">
        <f ca="1"/>
        <v>3.6804166388190998E-3</v>
      </c>
      <c r="Z996" s="23">
        <f ca="1"/>
        <v>1.0226671065838324E-2</v>
      </c>
      <c r="AA996" s="6">
        <f t="array" aca="1" ref="AA996" ca="1">SUMPRODUCT($V$9:$Z$9,V996:Z996)</f>
        <v>12700.224078179752</v>
      </c>
      <c r="AB996" s="6">
        <f t="shared" ca="1" si="65"/>
        <v>-39813.874899425507</v>
      </c>
    </row>
    <row r="997" spans="1:28" ht="13.8">
      <c r="A997" s="4">
        <v>987</v>
      </c>
      <c r="B997" s="120">
        <v>0.26108824874256975</v>
      </c>
      <c r="C997" s="120">
        <v>0.51551999999999998</v>
      </c>
      <c r="D997" s="120">
        <v>3.8733860891295289E-2</v>
      </c>
      <c r="E997" s="120">
        <v>0.74154770848985729</v>
      </c>
      <c r="F997" s="120">
        <v>0.98452435138825678</v>
      </c>
      <c r="H997" s="142">
        <v>-0.6399940040841896</v>
      </c>
      <c r="I997" s="142">
        <v>3.891268884061147E-2</v>
      </c>
      <c r="J997" s="142">
        <v>-1.7655717570347256</v>
      </c>
      <c r="K997" s="142">
        <v>0.64812426178343463</v>
      </c>
      <c r="L997" s="142">
        <v>2.1576982871086012</v>
      </c>
      <c r="M997" s="141">
        <f t="array" ref="M997:Q997">MMULT(H997:L997,TRANSPOSE(chol))</f>
        <v>-3.7709645223548624E-3</v>
      </c>
      <c r="N997" s="141">
        <v>-1.2807304421221198E-3</v>
      </c>
      <c r="O997" s="141">
        <v>-1.2175817808318739E-2</v>
      </c>
      <c r="P997" s="141">
        <v>1.7559171994090358E-3</v>
      </c>
      <c r="Q997" s="141">
        <v>9.5652540503329032E-3</v>
      </c>
      <c r="R997" s="6">
        <f t="shared" si="62"/>
        <v>-84882.730477956706</v>
      </c>
      <c r="S997" s="6">
        <f t="shared" si="63"/>
        <v>-44951.146634911005</v>
      </c>
      <c r="T997" s="6">
        <f t="shared" si="64"/>
        <v>44951.146634911005</v>
      </c>
      <c r="V997" s="23">
        <f t="array" aca="1" ref="V997:Z997" ca="1">MMULT(H997:L997,TRANSPOSE(racar))</f>
        <v>-1.5915159232599827E-3</v>
      </c>
      <c r="W997" s="23">
        <f ca="1"/>
        <v>1.9282799751692576E-3</v>
      </c>
      <c r="X997" s="23">
        <f ca="1"/>
        <v>-1.0150350495638458E-2</v>
      </c>
      <c r="Y997" s="23">
        <f ca="1"/>
        <v>5.0528562232350126E-3</v>
      </c>
      <c r="Z997" s="23">
        <f ca="1"/>
        <v>1.2395169187393376E-2</v>
      </c>
      <c r="AA997" s="6">
        <f t="array" aca="1" ref="AA997" ca="1">SUMPRODUCT($V$9:$Z$9,V997:Z997)</f>
        <v>-86914.926277877981</v>
      </c>
      <c r="AB997" s="6">
        <f t="shared" ca="1" si="65"/>
        <v>-45548.765691327135</v>
      </c>
    </row>
    <row r="998" spans="1:28" ht="13.8">
      <c r="A998" s="4">
        <v>988</v>
      </c>
      <c r="B998" s="120">
        <v>0.59442158207590301</v>
      </c>
      <c r="C998" s="120">
        <v>0.71552000000000004</v>
      </c>
      <c r="D998" s="120">
        <v>0.18159100374843815</v>
      </c>
      <c r="E998" s="120">
        <v>0.83245679939894823</v>
      </c>
      <c r="F998" s="120">
        <v>6.7364588074647264E-2</v>
      </c>
      <c r="H998" s="142">
        <v>0.2389339032087448</v>
      </c>
      <c r="I998" s="142">
        <v>0.56958382749003833</v>
      </c>
      <c r="J998" s="142">
        <v>-0.90931853890272041</v>
      </c>
      <c r="K998" s="142">
        <v>0.96391927138527822</v>
      </c>
      <c r="L998" s="142">
        <v>-1.4957102573715868</v>
      </c>
      <c r="M998" s="141">
        <f t="array" ref="M998:Q998">MMULT(H998:L998,TRANSPOSE(chol))</f>
        <v>1.4078433023404099E-3</v>
      </c>
      <c r="N998" s="141">
        <v>3.8233380248388709E-3</v>
      </c>
      <c r="O998" s="141">
        <v>-5.3287002488860502E-3</v>
      </c>
      <c r="P998" s="141">
        <v>5.3241963942373873E-3</v>
      </c>
      <c r="Q998" s="141">
        <v>-5.455816068551324E-3</v>
      </c>
      <c r="R998" s="6">
        <f t="shared" si="62"/>
        <v>28881.227948606876</v>
      </c>
      <c r="S998" s="6">
        <f t="shared" si="63"/>
        <v>54566.950867775871</v>
      </c>
      <c r="T998" s="6">
        <f t="shared" si="64"/>
        <v>-54566.950867775871</v>
      </c>
      <c r="V998" s="23">
        <f t="array" aca="1" ref="V998:Z998" ca="1">MMULT(H998:L998,TRANSPOSE(racar))</f>
        <v>-3.4231781311374731E-4</v>
      </c>
      <c r="W998" s="23">
        <f ca="1"/>
        <v>2.5723647970440225E-3</v>
      </c>
      <c r="X998" s="23">
        <f ca="1"/>
        <v>-6.2446710236520485E-3</v>
      </c>
      <c r="Y998" s="23">
        <f ca="1"/>
        <v>3.3680653365942195E-3</v>
      </c>
      <c r="Z998" s="23">
        <f ca="1"/>
        <v>-7.9939827918648759E-3</v>
      </c>
      <c r="AA998" s="6">
        <f t="array" aca="1" ref="AA998" ca="1">SUMPRODUCT($V$9:$Z$9,V998:Z998)</f>
        <v>30121.384953141667</v>
      </c>
      <c r="AB998" s="6">
        <f t="shared" ca="1" si="65"/>
        <v>59680.160673507358</v>
      </c>
    </row>
    <row r="999" spans="1:28" ht="13.8">
      <c r="A999" s="4">
        <v>989</v>
      </c>
      <c r="B999" s="120">
        <v>0.92775491540923627</v>
      </c>
      <c r="C999" s="120">
        <v>0.91552</v>
      </c>
      <c r="D999" s="120">
        <v>0.32444814660558097</v>
      </c>
      <c r="E999" s="120">
        <v>0.92336589030803917</v>
      </c>
      <c r="F999" s="120">
        <v>0.14428766499772416</v>
      </c>
      <c r="H999" s="142">
        <v>1.4592723256014157</v>
      </c>
      <c r="I999" s="142">
        <v>1.375553214049031</v>
      </c>
      <c r="J999" s="142">
        <v>-0.4552960143876042</v>
      </c>
      <c r="K999" s="142">
        <v>1.4280821334774001</v>
      </c>
      <c r="L999" s="142">
        <v>-1.0612521393405154</v>
      </c>
      <c r="M999" s="141">
        <f t="array" ref="M999:Q999">MMULT(H999:L999,TRANSPOSE(chol))</f>
        <v>8.5983058172109435E-3</v>
      </c>
      <c r="N999" s="141">
        <v>1.1306132982948469E-2</v>
      </c>
      <c r="O999" s="141">
        <v>-5.1536399134007949E-4</v>
      </c>
      <c r="P999" s="141">
        <v>1.00807544141986E-2</v>
      </c>
      <c r="Q999" s="141">
        <v>2.9627816305412454E-3</v>
      </c>
      <c r="R999" s="6">
        <f t="shared" si="62"/>
        <v>10543.494171118215</v>
      </c>
      <c r="S999" s="6">
        <f t="shared" si="63"/>
        <v>29689.046552902819</v>
      </c>
      <c r="T999" s="6">
        <f t="shared" si="64"/>
        <v>-29689.046552902819</v>
      </c>
      <c r="V999" s="23">
        <f t="array" aca="1" ref="V999:Z999" ca="1">MMULT(H999:L999,TRANSPOSE(racar))</f>
        <v>8.2622345375606386E-3</v>
      </c>
      <c r="W999" s="23">
        <f ca="1"/>
        <v>9.6192806940057825E-3</v>
      </c>
      <c r="X999" s="23">
        <f ca="1"/>
        <v>-1.946435941254954E-3</v>
      </c>
      <c r="Y999" s="23">
        <f ca="1"/>
        <v>7.2828142770440208E-3</v>
      </c>
      <c r="Z999" s="23">
        <f ca="1"/>
        <v>-1.960592873989528E-3</v>
      </c>
      <c r="AA999" s="6">
        <f t="array" aca="1" ref="AA999" ca="1">SUMPRODUCT($V$9:$Z$9,V999:Z999)</f>
        <v>28608.747110593191</v>
      </c>
      <c r="AB999" s="6">
        <f t="shared" ca="1" si="65"/>
        <v>44164.070770755148</v>
      </c>
    </row>
    <row r="1000" spans="1:28" ht="13.8">
      <c r="A1000" s="4">
        <v>990</v>
      </c>
      <c r="B1000" s="120">
        <v>7.5903063557384534E-2</v>
      </c>
      <c r="C1000" s="120">
        <v>0.15551999999999999</v>
      </c>
      <c r="D1000" s="120">
        <v>0.46730528946272382</v>
      </c>
      <c r="E1000" s="120">
        <v>2.2539444027047335E-2</v>
      </c>
      <c r="F1000" s="120">
        <v>0.22121074192080109</v>
      </c>
      <c r="H1000" s="142">
        <v>-1.4331809680925209</v>
      </c>
      <c r="I1000" s="142">
        <v>-1.0130422094343161</v>
      </c>
      <c r="J1000" s="142">
        <v>-8.2045440518354079E-2</v>
      </c>
      <c r="K1000" s="142">
        <v>-2.0039175985040583</v>
      </c>
      <c r="L1000" s="142">
        <v>-0.76811059343972488</v>
      </c>
      <c r="M1000" s="141">
        <f t="array" ref="M1000:Q1000">MMULT(H1000:L1000,TRANSPOSE(chol))</f>
        <v>-8.4445706526965324E-3</v>
      </c>
      <c r="N1000" s="141">
        <v>-9.1687422568313744E-3</v>
      </c>
      <c r="O1000" s="141">
        <v>-2.7791098851673674E-3</v>
      </c>
      <c r="P1000" s="141">
        <v>-1.2680433718789623E-2</v>
      </c>
      <c r="Q1000" s="141">
        <v>-1.3745443348483445E-2</v>
      </c>
      <c r="R1000" s="6">
        <f t="shared" si="62"/>
        <v>19273.599631046149</v>
      </c>
      <c r="S1000" s="6">
        <f t="shared" si="63"/>
        <v>18146.652107745926</v>
      </c>
      <c r="T1000" s="6">
        <f t="shared" si="64"/>
        <v>-18146.652107745926</v>
      </c>
      <c r="V1000" s="23">
        <f t="array" aca="1" ref="V1000:Z1000" ca="1">MMULT(H1000:L1000,TRANSPOSE(racar))</f>
        <v>-1.0525866223550341E-2</v>
      </c>
      <c r="W1000" s="23">
        <f ca="1"/>
        <v>-1.0031821996050676E-2</v>
      </c>
      <c r="X1000" s="23">
        <f ca="1"/>
        <v>-2.8392289410867594E-3</v>
      </c>
      <c r="Y1000" s="23">
        <f ca="1"/>
        <v>-1.220873808100207E-2</v>
      </c>
      <c r="Z1000" s="23">
        <f ca="1"/>
        <v>-1.0164667726670944E-2</v>
      </c>
      <c r="AA1000" s="6">
        <f t="array" aca="1" ref="AA1000" ca="1">SUMPRODUCT($V$9:$Z$9,V1000:Z1000)</f>
        <v>-3714.0675677510008</v>
      </c>
      <c r="AB1000" s="6">
        <f t="shared" ca="1" si="65"/>
        <v>470.1634630462795</v>
      </c>
    </row>
    <row r="1001" spans="1:28" ht="13.8">
      <c r="A1001" s="4">
        <v>991</v>
      </c>
      <c r="B1001" s="120">
        <v>0.40923639689071789</v>
      </c>
      <c r="C1001" s="120">
        <v>0.35551999999999995</v>
      </c>
      <c r="D1001" s="120">
        <v>0.61016243231986678</v>
      </c>
      <c r="E1001" s="120">
        <v>0.11344853493613824</v>
      </c>
      <c r="F1001" s="120">
        <v>0.29813381884387802</v>
      </c>
      <c r="H1001" s="142">
        <v>-0.22950968524451029</v>
      </c>
      <c r="I1001" s="142">
        <v>-0.37045969813956192</v>
      </c>
      <c r="J1001" s="142">
        <v>0.27974241383521109</v>
      </c>
      <c r="K1001" s="142">
        <v>-1.2083905581624839</v>
      </c>
      <c r="L1001" s="142">
        <v>-0.52977543678872852</v>
      </c>
      <c r="M1001" s="141">
        <f t="array" ref="M1001:Q1001">MMULT(H1001:L1001,TRANSPOSE(chol))</f>
        <v>-1.3523140452422564E-3</v>
      </c>
      <c r="N1001" s="141">
        <v>-2.6608175815608843E-3</v>
      </c>
      <c r="O1001" s="141">
        <v>1.366167060984336E-3</v>
      </c>
      <c r="P1001" s="141">
        <v>-6.5955374891295444E-3</v>
      </c>
      <c r="Q1001" s="141">
        <v>-6.1400079679804166E-3</v>
      </c>
      <c r="R1001" s="6">
        <f t="shared" si="62"/>
        <v>14410.059191416414</v>
      </c>
      <c r="S1001" s="6">
        <f t="shared" si="63"/>
        <v>3847.3069338938985</v>
      </c>
      <c r="T1001" s="6">
        <f t="shared" si="64"/>
        <v>-3847.3069338938985</v>
      </c>
      <c r="V1001" s="23">
        <f t="array" aca="1" ref="V1001:Z1001" ca="1">MMULT(H1001:L1001,TRANSPOSE(racar))</f>
        <v>-2.434066254763913E-3</v>
      </c>
      <c r="W1001" s="23">
        <f ca="1"/>
        <v>-3.9351440292864498E-3</v>
      </c>
      <c r="X1001" s="23">
        <f ca="1"/>
        <v>7.9790379835782493E-4</v>
      </c>
      <c r="Y1001" s="23">
        <f ca="1"/>
        <v>-7.0051669973363127E-3</v>
      </c>
      <c r="Z1001" s="23">
        <f ca="1"/>
        <v>-5.2448161594680345E-3</v>
      </c>
      <c r="AA1001" s="6">
        <f t="array" aca="1" ref="AA1001" ca="1">SUMPRODUCT($V$9:$Z$9,V1001:Z1001)</f>
        <v>7721.1315250141124</v>
      </c>
      <c r="AB1001" s="6">
        <f t="shared" ca="1" si="65"/>
        <v>-2984.3219091691644</v>
      </c>
    </row>
    <row r="1002" spans="1:28" ht="13.8">
      <c r="A1002" s="4">
        <v>992</v>
      </c>
      <c r="B1002" s="120">
        <v>0.74256973022405115</v>
      </c>
      <c r="C1002" s="120">
        <v>0.55552000000000001</v>
      </c>
      <c r="D1002" s="120">
        <v>0.75301957517700957</v>
      </c>
      <c r="E1002" s="120">
        <v>0.20435762584522915</v>
      </c>
      <c r="F1002" s="120">
        <v>0.37505689576695495</v>
      </c>
      <c r="H1002" s="142">
        <v>0.65128808314105269</v>
      </c>
      <c r="I1002" s="142">
        <v>0.13962030081867241</v>
      </c>
      <c r="J1002" s="142">
        <v>0.68402267165234298</v>
      </c>
      <c r="K1002" s="142">
        <v>-0.82615662154557989</v>
      </c>
      <c r="L1002" s="142">
        <v>-0.3184893240884018</v>
      </c>
      <c r="M1002" s="141">
        <f t="array" ref="M1002:Q1002">MMULT(H1002:L1002,TRANSPOSE(chol))</f>
        <v>3.8375113511756199E-3</v>
      </c>
      <c r="N1002" s="141">
        <v>2.3297188803222263E-3</v>
      </c>
      <c r="O1002" s="141">
        <v>5.3082041471409396E-3</v>
      </c>
      <c r="P1002" s="141">
        <v>-2.9933772158872076E-3</v>
      </c>
      <c r="Q1002" s="141">
        <v>-5.7270006185728794E-4</v>
      </c>
      <c r="R1002" s="6">
        <f t="shared" si="62"/>
        <v>7967.1513265683789</v>
      </c>
      <c r="S1002" s="6">
        <f t="shared" si="63"/>
        <v>-10516.677843175956</v>
      </c>
      <c r="T1002" s="6">
        <f t="shared" si="64"/>
        <v>10516.677843175956</v>
      </c>
      <c r="V1002" s="23">
        <f t="array" aca="1" ref="V1002:Z1002" ca="1">MMULT(H1002:L1002,TRANSPOSE(racar))</f>
        <v>3.6181961960334644E-3</v>
      </c>
      <c r="W1002" s="23">
        <f ca="1"/>
        <v>6.7573638280464055E-4</v>
      </c>
      <c r="X1002" s="23">
        <f ca="1"/>
        <v>4.327609915959321E-3</v>
      </c>
      <c r="Y1002" s="23">
        <f ca="1"/>
        <v>-4.0883717263101652E-3</v>
      </c>
      <c r="Z1002" s="23">
        <f ca="1"/>
        <v>-1.507509177658007E-3</v>
      </c>
      <c r="AA1002" s="6">
        <f t="array" aca="1" ref="AA1002" ca="1">SUMPRODUCT($V$9:$Z$9,V1002:Z1002)</f>
        <v>13174.364764554775</v>
      </c>
      <c r="AB1002" s="6">
        <f t="shared" ca="1" si="65"/>
        <v>-10346.305338963783</v>
      </c>
    </row>
    <row r="1003" spans="1:28" ht="13.8">
      <c r="A1003" s="4">
        <v>993</v>
      </c>
      <c r="B1003" s="120">
        <v>0.18701417466849565</v>
      </c>
      <c r="C1003" s="120">
        <v>0.75552000000000008</v>
      </c>
      <c r="D1003" s="120">
        <v>0.89587671803415247</v>
      </c>
      <c r="E1003" s="120">
        <v>0.29526671675432004</v>
      </c>
      <c r="F1003" s="120">
        <v>0.45197997269003187</v>
      </c>
      <c r="H1003" s="142">
        <v>-0.88895298200565243</v>
      </c>
      <c r="I1003" s="142">
        <v>0.69196389981973427</v>
      </c>
      <c r="J1003" s="142">
        <v>1.2584015713165082</v>
      </c>
      <c r="K1003" s="142">
        <v>-0.53806317656253788</v>
      </c>
      <c r="L1003" s="142">
        <v>-0.12066050175706762</v>
      </c>
      <c r="M1003" s="141">
        <f t="array" ref="M1003:Q1003">MMULT(H1003:L1003,TRANSPOSE(chol))</f>
        <v>-5.2378774422766321E-3</v>
      </c>
      <c r="N1003" s="141">
        <v>1.8743826641673222E-3</v>
      </c>
      <c r="O1003" s="141">
        <v>7.1138840787234878E-3</v>
      </c>
      <c r="P1003" s="141">
        <v>-1.542888584269172E-3</v>
      </c>
      <c r="Q1003" s="141">
        <v>-2.1483309379318866E-3</v>
      </c>
      <c r="R1003" s="6">
        <f t="shared" si="62"/>
        <v>-11662.2665548121</v>
      </c>
      <c r="S1003" s="6">
        <f t="shared" si="63"/>
        <v>4843.7181120854348</v>
      </c>
      <c r="T1003" s="6">
        <f t="shared" si="64"/>
        <v>-4843.7181120854348</v>
      </c>
      <c r="V1003" s="23">
        <f t="array" aca="1" ref="V1003:Z1003" ca="1">MMULT(H1003:L1003,TRANSPOSE(racar))</f>
        <v>-3.8293650822872507E-3</v>
      </c>
      <c r="W1003" s="23">
        <f ca="1"/>
        <v>2.9508031431865213E-3</v>
      </c>
      <c r="X1003" s="23">
        <f ca="1"/>
        <v>7.5957286731570019E-3</v>
      </c>
      <c r="Y1003" s="23">
        <f ca="1"/>
        <v>-2.0044865709067591E-3</v>
      </c>
      <c r="Z1003" s="23">
        <f ca="1"/>
        <v>-9.7053941697504236E-4</v>
      </c>
      <c r="AA1003" s="6">
        <f t="array" aca="1" ref="AA1003" ca="1">SUMPRODUCT($V$9:$Z$9,V1003:Z1003)</f>
        <v>-18144.0238227972</v>
      </c>
      <c r="AB1003" s="6">
        <f t="shared" ca="1" si="65"/>
        <v>-3790.8565048918053</v>
      </c>
    </row>
    <row r="1004" spans="1:28" ht="13.8">
      <c r="A1004" s="4">
        <v>994</v>
      </c>
      <c r="B1004" s="120">
        <v>0.52034750800182894</v>
      </c>
      <c r="C1004" s="120">
        <v>0.95552000000000004</v>
      </c>
      <c r="D1004" s="120">
        <v>5.9142024156601414E-2</v>
      </c>
      <c r="E1004" s="120">
        <v>0.38617580766341097</v>
      </c>
      <c r="F1004" s="120">
        <v>0.52890304961310886</v>
      </c>
      <c r="H1004" s="142">
        <v>5.1025772264667368E-2</v>
      </c>
      <c r="I1004" s="142">
        <v>1.7009094065786774</v>
      </c>
      <c r="J1004" s="142">
        <v>-1.5620167273593506</v>
      </c>
      <c r="K1004" s="142">
        <v>-0.28930025744075555</v>
      </c>
      <c r="L1004" s="142">
        <v>7.2512697692525468E-2</v>
      </c>
      <c r="M1004" s="141">
        <f t="array" ref="M1004:Q1004">MMULT(H1004:L1004,TRANSPOSE(chol))</f>
        <v>3.006534056692623E-4</v>
      </c>
      <c r="N1004" s="141">
        <v>9.860948838225754E-3</v>
      </c>
      <c r="O1004" s="141">
        <v>-9.3970985481842892E-3</v>
      </c>
      <c r="P1004" s="141">
        <v>3.1403741290402356E-4</v>
      </c>
      <c r="Q1004" s="141">
        <v>1.2901479343944834E-3</v>
      </c>
      <c r="R1004" s="6">
        <f t="shared" si="62"/>
        <v>-76830.433935087407</v>
      </c>
      <c r="S1004" s="6">
        <f t="shared" si="63"/>
        <v>-5709.9008853572004</v>
      </c>
      <c r="T1004" s="6">
        <f t="shared" si="64"/>
        <v>5709.9008853572004</v>
      </c>
      <c r="V1004" s="23">
        <f t="array" aca="1" ref="V1004:Z1004" ca="1">MMULT(H1004:L1004,TRANSPOSE(racar))</f>
        <v>1.2541027858842984E-3</v>
      </c>
      <c r="W1004" s="23">
        <f ca="1"/>
        <v>9.564545015809077E-3</v>
      </c>
      <c r="X1004" s="23">
        <f ca="1"/>
        <v>-9.6996952268066563E-3</v>
      </c>
      <c r="Y1004" s="23">
        <f ca="1"/>
        <v>-5.4115109262982571E-4</v>
      </c>
      <c r="Z1004" s="23">
        <f ca="1"/>
        <v>9.9472403173167349E-4</v>
      </c>
      <c r="AA1004" s="6">
        <f t="array" aca="1" ref="AA1004" ca="1">SUMPRODUCT($V$9:$Z$9,V1004:Z1004)</f>
        <v>-73953.075790408635</v>
      </c>
      <c r="AB1004" s="6">
        <f t="shared" ca="1" si="65"/>
        <v>-7984.3804610890957</v>
      </c>
    </row>
    <row r="1005" spans="1:28" ht="13.8">
      <c r="A1005" s="4">
        <v>995</v>
      </c>
      <c r="B1005" s="120">
        <v>0.8536808413351622</v>
      </c>
      <c r="C1005" s="120">
        <v>0.19552</v>
      </c>
      <c r="D1005" s="120">
        <v>0.20199916701374426</v>
      </c>
      <c r="E1005" s="120">
        <v>0.47708489857250191</v>
      </c>
      <c r="F1005" s="120">
        <v>0.60582612653618584</v>
      </c>
      <c r="H1005" s="142">
        <v>1.0523514876016586</v>
      </c>
      <c r="I1005" s="142">
        <v>-0.85773284344083367</v>
      </c>
      <c r="J1005" s="142">
        <v>-0.83450169247770989</v>
      </c>
      <c r="K1005" s="142">
        <v>-5.7471262899417036E-2</v>
      </c>
      <c r="L1005" s="142">
        <v>0.26845676935420987</v>
      </c>
      <c r="M1005" s="141">
        <f t="array" ref="M1005:Q1005">MMULT(H1005:L1005,TRANSPOSE(chol))</f>
        <v>6.2006520365324976E-3</v>
      </c>
      <c r="N1005" s="141">
        <v>-2.4398542215115903E-3</v>
      </c>
      <c r="O1005" s="141">
        <v>-4.2290006104698692E-3</v>
      </c>
      <c r="P1005" s="141">
        <v>-1.3019634586952011E-3</v>
      </c>
      <c r="Q1005" s="141">
        <v>2.4084933625984168E-3</v>
      </c>
      <c r="R1005" s="6">
        <f t="shared" si="62"/>
        <v>11397.814143446638</v>
      </c>
      <c r="S1005" s="6">
        <f t="shared" si="63"/>
        <v>-19294.32991922053</v>
      </c>
      <c r="T1005" s="6">
        <f t="shared" si="64"/>
        <v>19294.32991922053</v>
      </c>
      <c r="V1005" s="23">
        <f t="array" aca="1" ref="V1005:Z1005" ca="1">MMULT(H1005:L1005,TRANSPOSE(racar))</f>
        <v>4.8931617590846606E-3</v>
      </c>
      <c r="W1005" s="23">
        <f ca="1"/>
        <v>-3.9809992975439711E-3</v>
      </c>
      <c r="X1005" s="23">
        <f ca="1"/>
        <v>-4.9198631540683093E-3</v>
      </c>
      <c r="Y1005" s="23">
        <f ca="1"/>
        <v>-8.0951836274974188E-4</v>
      </c>
      <c r="Z1005" s="23">
        <f ca="1"/>
        <v>1.5311117180417918E-3</v>
      </c>
      <c r="AA1005" s="6">
        <f t="array" aca="1" ref="AA1005" ca="1">SUMPRODUCT($V$9:$Z$9,V1005:Z1005)</f>
        <v>18676.922024218256</v>
      </c>
      <c r="AB1005" s="6">
        <f t="shared" ca="1" si="65"/>
        <v>-12182.631564724477</v>
      </c>
    </row>
    <row r="1006" spans="1:28" ht="13.8">
      <c r="A1006" s="4">
        <v>996</v>
      </c>
      <c r="B1006" s="120">
        <v>0.29812528577960679</v>
      </c>
      <c r="C1006" s="120">
        <v>0.39551999999999998</v>
      </c>
      <c r="D1006" s="120">
        <v>0.34485630987088706</v>
      </c>
      <c r="E1006" s="120">
        <v>0.56799398948159274</v>
      </c>
      <c r="F1006" s="120">
        <v>0.68274920345926271</v>
      </c>
      <c r="H1006" s="142">
        <v>-0.52980004855398266</v>
      </c>
      <c r="I1006" s="142">
        <v>-0.26496035850307631</v>
      </c>
      <c r="J1006" s="142">
        <v>-0.39924509348238924</v>
      </c>
      <c r="K1006" s="142">
        <v>0.17126929717895303</v>
      </c>
      <c r="L1006" s="142">
        <v>0.47540042292789764</v>
      </c>
      <c r="M1006" s="141">
        <f t="array" ref="M1006:Q1006">MMULT(H1006:L1006,TRANSPOSE(chol))</f>
        <v>-3.1216811005875286E-3</v>
      </c>
      <c r="N1006" s="141">
        <v>-2.7621182973436506E-3</v>
      </c>
      <c r="O1006" s="141">
        <v>-3.3590385021710746E-3</v>
      </c>
      <c r="P1006" s="141">
        <v>-1.9806005354252297E-4</v>
      </c>
      <c r="Q1006" s="141">
        <v>5.9223206750061343E-4</v>
      </c>
      <c r="R1006" s="6">
        <f t="shared" si="62"/>
        <v>-12530.088518226728</v>
      </c>
      <c r="S1006" s="6">
        <f t="shared" si="63"/>
        <v>-4186.0505916267257</v>
      </c>
      <c r="T1006" s="6">
        <f t="shared" si="64"/>
        <v>4186.0505916267257</v>
      </c>
      <c r="V1006" s="23">
        <f t="array" aca="1" ref="V1006:Z1006" ca="1">MMULT(H1006:L1006,TRANSPOSE(racar))</f>
        <v>-2.822886793845597E-3</v>
      </c>
      <c r="W1006" s="23">
        <f ca="1"/>
        <v>-1.5876221887593293E-3</v>
      </c>
      <c r="X1006" s="23">
        <f ca="1"/>
        <v>-2.5825326761530014E-3</v>
      </c>
      <c r="Y1006" s="23">
        <f ca="1"/>
        <v>9.5794905967631948E-4</v>
      </c>
      <c r="Z1006" s="23">
        <f ca="1"/>
        <v>1.9546032778788983E-3</v>
      </c>
      <c r="AA1006" s="6">
        <f t="array" aca="1" ref="AA1006" ca="1">SUMPRODUCT($V$9:$Z$9,V1006:Z1006)</f>
        <v>-17518.407790135097</v>
      </c>
      <c r="AB1006" s="6">
        <f t="shared" ca="1" si="65"/>
        <v>-6445.6262237161172</v>
      </c>
    </row>
    <row r="1007" spans="1:28" ht="13.8">
      <c r="A1007" s="4">
        <v>997</v>
      </c>
      <c r="B1007" s="120">
        <v>0.6314586191129401</v>
      </c>
      <c r="C1007" s="120">
        <v>0.59552000000000005</v>
      </c>
      <c r="D1007" s="120">
        <v>0.48771345272802991</v>
      </c>
      <c r="E1007" s="120">
        <v>0.65890308039068379</v>
      </c>
      <c r="F1007" s="120">
        <v>0.75967228038233958</v>
      </c>
      <c r="H1007" s="142">
        <v>0.3357190197303288</v>
      </c>
      <c r="I1007" s="142">
        <v>0.24176791704142536</v>
      </c>
      <c r="J1007" s="142">
        <v>-3.0802677051573787E-2</v>
      </c>
      <c r="K1007" s="142">
        <v>0.40947127993211685</v>
      </c>
      <c r="L1007" s="142">
        <v>0.70524876425124483</v>
      </c>
      <c r="M1007" s="141">
        <f t="array" ref="M1007:Q1007">MMULT(H1007:L1007,TRANSPOSE(chol))</f>
        <v>1.9781193336247021E-3</v>
      </c>
      <c r="N1007" s="141">
        <v>2.1733276032120654E-3</v>
      </c>
      <c r="O1007" s="141">
        <v>3.31425210250023E-4</v>
      </c>
      <c r="P1007" s="141">
        <v>2.6496313048201886E-3</v>
      </c>
      <c r="Q1007" s="141">
        <v>5.9086520390122087E-3</v>
      </c>
      <c r="R1007" s="6">
        <f t="shared" si="62"/>
        <v>-21768.953360503321</v>
      </c>
      <c r="S1007" s="6">
        <f t="shared" si="63"/>
        <v>-20610.601494099585</v>
      </c>
      <c r="T1007" s="6">
        <f t="shared" si="64"/>
        <v>20610.601494099585</v>
      </c>
      <c r="V1007" s="23">
        <f t="array" aca="1" ref="V1007:Z1007" ca="1">MMULT(H1007:L1007,TRANSPOSE(racar))</f>
        <v>3.1186133427074827E-3</v>
      </c>
      <c r="W1007" s="23">
        <f ca="1"/>
        <v>2.8780515191473418E-3</v>
      </c>
      <c r="X1007" s="23">
        <f ca="1"/>
        <v>6.6477273372343303E-4</v>
      </c>
      <c r="Y1007" s="23">
        <f ca="1"/>
        <v>3.1444708084261224E-3</v>
      </c>
      <c r="Z1007" s="23">
        <f ca="1"/>
        <v>5.5961607905231246E-3</v>
      </c>
      <c r="AA1007" s="6">
        <f t="array" aca="1" ref="AA1007" ca="1">SUMPRODUCT($V$9:$Z$9,V1007:Z1007)</f>
        <v>-15321.58000448344</v>
      </c>
      <c r="AB1007" s="6">
        <f t="shared" ca="1" si="65"/>
        <v>-16616.826347678671</v>
      </c>
    </row>
    <row r="1008" spans="1:28" ht="13.8">
      <c r="A1008" s="4">
        <v>998</v>
      </c>
      <c r="B1008" s="120">
        <v>0.96479195244627336</v>
      </c>
      <c r="C1008" s="120">
        <v>0.79552000000000012</v>
      </c>
      <c r="D1008" s="120">
        <v>0.63057059558517292</v>
      </c>
      <c r="E1008" s="120">
        <v>0.74981217129977462</v>
      </c>
      <c r="F1008" s="120">
        <v>0.83659535730541656</v>
      </c>
      <c r="H1008" s="142">
        <v>1.8092247431601995</v>
      </c>
      <c r="I1008" s="142">
        <v>0.8257251891094618</v>
      </c>
      <c r="J1008" s="142">
        <v>0.333364961209137</v>
      </c>
      <c r="K1008" s="142">
        <v>0.67389879637427874</v>
      </c>
      <c r="L1008" s="142">
        <v>0.9805609779891088</v>
      </c>
      <c r="M1008" s="141">
        <f t="array" ref="M1008:Q1008">MMULT(H1008:L1008,TRANSPOSE(chol))</f>
        <v>1.0660290996298482E-2</v>
      </c>
      <c r="N1008" s="141">
        <v>8.97944770400462E-3</v>
      </c>
      <c r="O1008" s="141">
        <v>4.8340139559757307E-3</v>
      </c>
      <c r="P1008" s="141">
        <v>6.2091953067200598E-3</v>
      </c>
      <c r="Q1008" s="141">
        <v>1.341820036946936E-2</v>
      </c>
      <c r="R1008" s="6">
        <f t="shared" si="62"/>
        <v>-31015.922057888427</v>
      </c>
      <c r="S1008" s="6">
        <f t="shared" si="63"/>
        <v>-45927.260978522434</v>
      </c>
      <c r="T1008" s="6">
        <f t="shared" si="64"/>
        <v>45927.260978522434</v>
      </c>
      <c r="V1008" s="23">
        <f t="array" aca="1" ref="V1008:Z1008" ca="1">MMULT(H1008:L1008,TRANSPOSE(racar))</f>
        <v>1.261914897072974E-2</v>
      </c>
      <c r="W1008" s="23">
        <f ca="1"/>
        <v>8.5102417000404926E-3</v>
      </c>
      <c r="X1008" s="23">
        <f ca="1"/>
        <v>4.2802528104503995E-3</v>
      </c>
      <c r="Y1008" s="23">
        <f ca="1"/>
        <v>5.6885072521624131E-3</v>
      </c>
      <c r="Z1008" s="23">
        <f ca="1"/>
        <v>1.0429464788943667E-2</v>
      </c>
      <c r="AA1008" s="6">
        <f t="array" aca="1" ref="AA1008" ca="1">SUMPRODUCT($V$9:$Z$9,V1008:Z1008)</f>
        <v>-6804.6072488171922</v>
      </c>
      <c r="AB1008" s="6">
        <f t="shared" ca="1" si="65"/>
        <v>-31754.068340674668</v>
      </c>
    </row>
    <row r="1009" spans="1:28" ht="13.8">
      <c r="A1009" s="4">
        <v>999</v>
      </c>
      <c r="B1009" s="120">
        <v>1.4174668495656149E-2</v>
      </c>
      <c r="C1009" s="120">
        <v>0.99552000000000007</v>
      </c>
      <c r="D1009" s="120">
        <v>0.77342773844231572</v>
      </c>
      <c r="E1009" s="120">
        <v>0.84072126220886567</v>
      </c>
      <c r="F1009" s="120">
        <v>0.91351843422849355</v>
      </c>
      <c r="H1009" s="142">
        <v>-2.192418015143994</v>
      </c>
      <c r="I1009" s="142">
        <v>2.6135765853633601</v>
      </c>
      <c r="J1009" s="142">
        <v>0.75018295500118137</v>
      </c>
      <c r="K1009" s="142">
        <v>0.99742661984338099</v>
      </c>
      <c r="L1009" s="142">
        <v>1.3627442347933854</v>
      </c>
      <c r="M1009" s="141">
        <f t="array" ref="M1009:Q1009">MMULT(H1009:L1009,TRANSPOSE(chol))</f>
        <v>-1.2918137514600986E-2</v>
      </c>
      <c r="N1009" s="141">
        <v>9.8170945712645827E-3</v>
      </c>
      <c r="O1009" s="141">
        <v>2.7390216741722973E-3</v>
      </c>
      <c r="P1009" s="141">
        <v>7.7767231288862013E-3</v>
      </c>
      <c r="Q1009" s="141">
        <v>7.4481082340206468E-3</v>
      </c>
      <c r="R1009" s="6">
        <f t="shared" si="62"/>
        <v>-108171.99872115551</v>
      </c>
      <c r="S1009" s="6">
        <f t="shared" si="63"/>
        <v>-5691.1480446728237</v>
      </c>
      <c r="T1009" s="6">
        <f t="shared" si="64"/>
        <v>5691.1480446728237</v>
      </c>
      <c r="V1009" s="23">
        <f t="array" aca="1" ref="V1009:Z1009" ca="1">MMULT(H1009:L1009,TRANSPOSE(racar))</f>
        <v>-7.2011258332081631E-3</v>
      </c>
      <c r="W1009" s="23">
        <f ca="1"/>
        <v>1.5725601742160984E-2</v>
      </c>
      <c r="X1009" s="23">
        <f ca="1"/>
        <v>5.645005145446017E-3</v>
      </c>
      <c r="Y1009" s="23">
        <f ca="1"/>
        <v>8.6879054983388035E-3</v>
      </c>
      <c r="Z1009" s="23">
        <f ca="1"/>
        <v>1.0177915486004132E-2</v>
      </c>
      <c r="AA1009" s="6">
        <f t="array" aca="1" ref="AA1009" ca="1">SUMPRODUCT($V$9:$Z$9,V1009:Z1009)</f>
        <v>-115921.4487292687</v>
      </c>
      <c r="AB1009" s="6">
        <f t="shared" ca="1" si="65"/>
        <v>-16644.419150127025</v>
      </c>
    </row>
    <row r="1010" spans="1:28" ht="13.8">
      <c r="A1010" s="4">
        <v>1000</v>
      </c>
      <c r="B1010" s="120">
        <v>0.3475080018289895</v>
      </c>
      <c r="C1010" s="120">
        <v>5.1200000000000004E-3</v>
      </c>
      <c r="D1010" s="120">
        <v>0.91628488129945862</v>
      </c>
      <c r="E1010" s="120">
        <v>0.9316303531179565</v>
      </c>
      <c r="F1010" s="120">
        <v>0.99044151115157042</v>
      </c>
      <c r="H1010" s="142">
        <v>-0.39205712804357373</v>
      </c>
      <c r="I1010" s="142">
        <v>-2.5676177659099482</v>
      </c>
      <c r="J1010" s="142">
        <v>1.3805081650699889</v>
      </c>
      <c r="K1010" s="142">
        <v>1.4880439868100817</v>
      </c>
      <c r="L1010" s="142">
        <v>2.3432420226161366</v>
      </c>
      <c r="M1010" s="141">
        <f t="array" ref="M1010:Q1010">MMULT(H1010:L1010,TRANSPOSE(chol))</f>
        <v>-2.3100740181218478E-3</v>
      </c>
      <c r="N1010" s="141">
        <v>-1.5625777130242515E-2</v>
      </c>
      <c r="O1010" s="141">
        <v>7.4902623050730598E-3</v>
      </c>
      <c r="P1010" s="141">
        <v>3.939699059919935E-3</v>
      </c>
      <c r="Q1010" s="141">
        <v>1.1527365011964635E-2</v>
      </c>
      <c r="R1010" s="6">
        <f t="shared" si="62"/>
        <v>40749.149296543277</v>
      </c>
      <c r="S1010" s="6">
        <f t="shared" si="63"/>
        <v>-45832.585408961007</v>
      </c>
      <c r="T1010" s="6">
        <f t="shared" si="64"/>
        <v>45832.585408961007</v>
      </c>
      <c r="V1010" s="23">
        <f t="array" aca="1" ref="V1010:Z1010" ca="1">MMULT(H1010:L1010,TRANSPOSE(racar))</f>
        <v>-8.0709661316096144E-4</v>
      </c>
      <c r="W1010" s="23">
        <f ca="1"/>
        <v>-1.1530417239531418E-2</v>
      </c>
      <c r="X1010" s="23">
        <f ca="1"/>
        <v>1.0117856076717089E-2</v>
      </c>
      <c r="Y1010" s="23">
        <f ca="1"/>
        <v>8.575012701681867E-3</v>
      </c>
      <c r="Z1010" s="23">
        <f ca="1"/>
        <v>1.4117942726302317E-2</v>
      </c>
      <c r="AA1010" s="6">
        <f t="array" aca="1" ref="AA1010" ca="1">SUMPRODUCT($V$9:$Z$9,V1010:Z1010)</f>
        <v>40005.952680885108</v>
      </c>
      <c r="AB1010" s="6">
        <f t="shared" ca="1" si="65"/>
        <v>-38984.108749098523</v>
      </c>
    </row>
    <row r="1011" spans="1:28" ht="13.8">
      <c r="A1011" s="4">
        <v>1001</v>
      </c>
      <c r="B1011" s="120">
        <v>0.6808413351623227</v>
      </c>
      <c r="C1011" s="120">
        <v>0.20512</v>
      </c>
      <c r="D1011" s="120">
        <v>7.9550187421907531E-2</v>
      </c>
      <c r="E1011" s="120">
        <v>3.0803906836964691E-2</v>
      </c>
      <c r="F1011" s="120">
        <v>7.3281747837960862E-2</v>
      </c>
      <c r="H1011" s="142">
        <v>0.47005275151888332</v>
      </c>
      <c r="I1011" s="142">
        <v>-0.82347135536291327</v>
      </c>
      <c r="J1011" s="142">
        <v>-1.4081036687758701</v>
      </c>
      <c r="K1011" s="142">
        <v>-1.8691078315082301</v>
      </c>
      <c r="L1011" s="142">
        <v>-1.4517774509704315</v>
      </c>
      <c r="M1011" s="141">
        <f t="array" ref="M1011:Q1011">MMULT(H1011:L1011,TRANSPOSE(chol))</f>
        <v>2.7696388377098295E-3</v>
      </c>
      <c r="N1011" s="141">
        <v>-3.6116744703510815E-3</v>
      </c>
      <c r="O1011" s="141">
        <v>-8.6789080539228184E-3</v>
      </c>
      <c r="P1011" s="141">
        <v>-1.1043619503585084E-2</v>
      </c>
      <c r="Q1011" s="141">
        <v>-1.2428471938775627E-2</v>
      </c>
      <c r="R1011" s="6">
        <f t="shared" si="62"/>
        <v>28590.667572993363</v>
      </c>
      <c r="S1011" s="6">
        <f t="shared" si="63"/>
        <v>18337.278337100179</v>
      </c>
      <c r="T1011" s="6">
        <f t="shared" si="64"/>
        <v>-18337.278337100179</v>
      </c>
      <c r="V1011" s="23">
        <f t="array" aca="1" ref="V1011:Z1011" ca="1">MMULT(H1011:L1011,TRANSPOSE(racar))</f>
        <v>-1.2331144843591262E-3</v>
      </c>
      <c r="W1011" s="23">
        <f ca="1"/>
        <v>-7.8985900559522069E-3</v>
      </c>
      <c r="X1011" s="23">
        <f ca="1"/>
        <v>-1.0746612921701941E-2</v>
      </c>
      <c r="Y1011" s="23">
        <f ca="1"/>
        <v>-1.2293780349132359E-2</v>
      </c>
      <c r="Z1011" s="23">
        <f ca="1"/>
        <v>-1.2499636238372202E-2</v>
      </c>
      <c r="AA1011" s="6">
        <f t="array" aca="1" ref="AA1011" ca="1">SUMPRODUCT($V$9:$Z$9,V1011:Z1011)</f>
        <v>21706.734621326585</v>
      </c>
      <c r="AB1011" s="6">
        <f t="shared" ca="1" si="65"/>
        <v>13014.425775160758</v>
      </c>
    </row>
    <row r="1012" spans="1:28" ht="13.8">
      <c r="A1012" s="4">
        <v>1002</v>
      </c>
      <c r="B1012" s="120">
        <v>0.12528577960676726</v>
      </c>
      <c r="C1012" s="120">
        <v>0.40512000000000004</v>
      </c>
      <c r="D1012" s="120">
        <v>0.22240733027905038</v>
      </c>
      <c r="E1012" s="120">
        <v>0.1217129977460556</v>
      </c>
      <c r="F1012" s="120">
        <v>0.15020482476103778</v>
      </c>
      <c r="H1012" s="142">
        <v>-1.1489622205498538</v>
      </c>
      <c r="I1012" s="142">
        <v>-0.24011642672435829</v>
      </c>
      <c r="J1012" s="142">
        <v>-0.76408823888094402</v>
      </c>
      <c r="K1012" s="142">
        <v>-1.1664662275527029</v>
      </c>
      <c r="L1012" s="142">
        <v>-1.0355553114592213</v>
      </c>
      <c r="M1012" s="141">
        <f t="array" ref="M1012:Q1012">MMULT(H1012:L1012,TRANSPOSE(chol))</f>
        <v>-6.769900567145948E-3</v>
      </c>
      <c r="N1012" s="141">
        <v>-4.0744785230491234E-3</v>
      </c>
      <c r="O1012" s="141">
        <v>-6.5215732259848811E-3</v>
      </c>
      <c r="P1012" s="141">
        <v>-7.502035909226509E-3</v>
      </c>
      <c r="Q1012" s="141">
        <v>-1.2169616148457754E-2</v>
      </c>
      <c r="R1012" s="6">
        <f t="shared" si="62"/>
        <v>7113.550777084507</v>
      </c>
      <c r="S1012" s="6">
        <f t="shared" si="63"/>
        <v>33099.273979327751</v>
      </c>
      <c r="T1012" s="6">
        <f t="shared" si="64"/>
        <v>-33099.273979327751</v>
      </c>
      <c r="V1012" s="23">
        <f t="array" aca="1" ref="V1012:Z1012" ca="1">MMULT(H1012:L1012,TRANSPOSE(racar))</f>
        <v>-8.6923498862745904E-3</v>
      </c>
      <c r="W1012" s="23">
        <f ca="1"/>
        <v>-4.9244072539754219E-3</v>
      </c>
      <c r="X1012" s="23">
        <f ca="1"/>
        <v>-6.7664352140112656E-3</v>
      </c>
      <c r="Y1012" s="23">
        <f ca="1"/>
        <v>-7.8120135729460609E-3</v>
      </c>
      <c r="Z1012" s="23">
        <f ca="1"/>
        <v>-1.0132754616861934E-2</v>
      </c>
      <c r="AA1012" s="6">
        <f t="array" aca="1" ref="AA1012" ca="1">SUMPRODUCT($V$9:$Z$9,V1012:Z1012)</f>
        <v>-10677.418538858677</v>
      </c>
      <c r="AB1012" s="6">
        <f t="shared" ca="1" si="65"/>
        <v>20399.758691571493</v>
      </c>
    </row>
    <row r="1013" spans="1:28" ht="13.8">
      <c r="A1013" s="4">
        <v>1003</v>
      </c>
      <c r="B1013" s="120">
        <v>0.4586191129401006</v>
      </c>
      <c r="C1013" s="120">
        <v>0.6051200000000001</v>
      </c>
      <c r="D1013" s="120">
        <v>0.3652644731361932</v>
      </c>
      <c r="E1013" s="120">
        <v>0.21262208865514651</v>
      </c>
      <c r="F1013" s="120">
        <v>0.2271279016841147</v>
      </c>
      <c r="H1013" s="142">
        <v>-0.10391320737689062</v>
      </c>
      <c r="I1013" s="142">
        <v>0.26662227931681154</v>
      </c>
      <c r="J1013" s="142">
        <v>-0.34442199993099293</v>
      </c>
      <c r="K1013" s="142">
        <v>-0.79735622092100655</v>
      </c>
      <c r="L1013" s="142">
        <v>-0.74833883888609742</v>
      </c>
      <c r="M1013" s="141">
        <f t="array" ref="M1013:Q1013">MMULT(H1013:L1013,TRANSPOSE(chol))</f>
        <v>-6.1227607746589267E-4</v>
      </c>
      <c r="N1013" s="141">
        <v>1.2828093328900057E-3</v>
      </c>
      <c r="O1013" s="141">
        <v>-2.261940630275476E-3</v>
      </c>
      <c r="P1013" s="141">
        <v>-3.8358349727126905E-3</v>
      </c>
      <c r="Q1013" s="141">
        <v>-5.7273161600517389E-3</v>
      </c>
      <c r="R1013" s="6">
        <f t="shared" si="62"/>
        <v>-544.88092682608476</v>
      </c>
      <c r="S1013" s="6">
        <f t="shared" si="63"/>
        <v>14181.653201041674</v>
      </c>
      <c r="T1013" s="6">
        <f t="shared" si="64"/>
        <v>-14181.653201041674</v>
      </c>
      <c r="V1013" s="23">
        <f t="array" aca="1" ref="V1013:Z1013" ca="1">MMULT(H1013:L1013,TRANSPOSE(racar))</f>
        <v>-1.6153296494475055E-3</v>
      </c>
      <c r="W1013" s="23">
        <f ca="1"/>
        <v>-8.5880103329083555E-5</v>
      </c>
      <c r="X1013" s="23">
        <f ca="1"/>
        <v>-3.0021485859298546E-3</v>
      </c>
      <c r="Y1013" s="23">
        <f ca="1"/>
        <v>-4.8422842540286649E-3</v>
      </c>
      <c r="Z1013" s="23">
        <f ca="1"/>
        <v>-5.7106099128302664E-3</v>
      </c>
      <c r="AA1013" s="6">
        <f t="array" aca="1" ref="AA1013" ca="1">SUMPRODUCT($V$9:$Z$9,V1013:Z1013)</f>
        <v>-4669.1408986841343</v>
      </c>
      <c r="AB1013" s="6">
        <f t="shared" ca="1" si="65"/>
        <v>9486.594848701814</v>
      </c>
    </row>
    <row r="1014" spans="1:28" ht="13.8">
      <c r="A1014" s="4">
        <v>1004</v>
      </c>
      <c r="B1014" s="120">
        <v>0.79195244627343386</v>
      </c>
      <c r="C1014" s="120">
        <v>0.80512000000000006</v>
      </c>
      <c r="D1014" s="120">
        <v>0.50812161599333616</v>
      </c>
      <c r="E1014" s="120">
        <v>0.30353117956423742</v>
      </c>
      <c r="F1014" s="120">
        <v>0.30405097860719166</v>
      </c>
      <c r="H1014" s="142">
        <v>0.81321446501134564</v>
      </c>
      <c r="I1014" s="142">
        <v>0.8600526872982982</v>
      </c>
      <c r="J1014" s="142">
        <v>2.0359278684759036E-2</v>
      </c>
      <c r="K1014" s="142">
        <v>-0.51427125029509213</v>
      </c>
      <c r="L1014" s="142">
        <v>-0.51278466597621652</v>
      </c>
      <c r="M1014" s="141">
        <f t="array" ref="M1014:Q1014">MMULT(H1014:L1014,TRANSPOSE(chol))</f>
        <v>4.791611916758161E-3</v>
      </c>
      <c r="N1014" s="141">
        <v>6.8360441150911722E-3</v>
      </c>
      <c r="O1014" s="141">
        <v>1.502666734119392E-3</v>
      </c>
      <c r="P1014" s="141">
        <v>-5.9333882774130313E-4</v>
      </c>
      <c r="Q1014" s="141">
        <v>-1.4303623185801806E-5</v>
      </c>
      <c r="R1014" s="6">
        <f t="shared" si="62"/>
        <v>-11736.427046490431</v>
      </c>
      <c r="S1014" s="6">
        <f t="shared" si="63"/>
        <v>-2634.1306604060742</v>
      </c>
      <c r="T1014" s="6">
        <f t="shared" si="64"/>
        <v>2634.1306604060742</v>
      </c>
      <c r="V1014" s="23">
        <f t="array" aca="1" ref="V1014:Z1014" ca="1">MMULT(H1014:L1014,TRANSPOSE(racar))</f>
        <v>4.7206811490507665E-3</v>
      </c>
      <c r="W1014" s="23">
        <f ca="1"/>
        <v>4.9913710049297169E-3</v>
      </c>
      <c r="X1014" s="23">
        <f ca="1"/>
        <v>2.9397621494521158E-4</v>
      </c>
      <c r="Y1014" s="23">
        <f ca="1"/>
        <v>-2.3410197512789156E-3</v>
      </c>
      <c r="Z1014" s="23">
        <f ca="1"/>
        <v>-1.8231366490333572E-3</v>
      </c>
      <c r="AA1014" s="6">
        <f t="array" aca="1" ref="AA1014" ca="1">SUMPRODUCT($V$9:$Z$9,V1014:Z1014)</f>
        <v>-3570.945544714592</v>
      </c>
      <c r="AB1014" s="6">
        <f t="shared" ca="1" si="65"/>
        <v>-607.38021128101718</v>
      </c>
    </row>
    <row r="1015" spans="1:28" ht="13.8">
      <c r="A1015" s="4">
        <v>1005</v>
      </c>
      <c r="B1015" s="120">
        <v>0.23639689071787837</v>
      </c>
      <c r="C1015" s="120">
        <v>4.512E-2</v>
      </c>
      <c r="D1015" s="120">
        <v>0.65097875885047896</v>
      </c>
      <c r="E1015" s="120">
        <v>0.39444027047332836</v>
      </c>
      <c r="F1015" s="120">
        <v>0.38097405553026858</v>
      </c>
      <c r="H1015" s="142">
        <v>-0.71794081329415482</v>
      </c>
      <c r="I1015" s="142">
        <v>-1.694133067442906</v>
      </c>
      <c r="J1015" s="142">
        <v>0.38796426025867281</v>
      </c>
      <c r="K1015" s="142">
        <v>-0.26776457419976696</v>
      </c>
      <c r="L1015" s="142">
        <v>-0.30292356664812076</v>
      </c>
      <c r="M1015" s="141">
        <f t="array" ref="M1015:Q1015">MMULT(H1015:L1015,TRANSPOSE(chol))</f>
        <v>-4.2302417191500928E-3</v>
      </c>
      <c r="N1015" s="141">
        <v>-1.1388970911688816E-2</v>
      </c>
      <c r="O1015" s="141">
        <v>9.710858200422045E-4</v>
      </c>
      <c r="P1015" s="141">
        <v>-4.275464100442836E-3</v>
      </c>
      <c r="Q1015" s="141">
        <v>-6.5181678326292243E-3</v>
      </c>
      <c r="R1015" s="6">
        <f t="shared" si="62"/>
        <v>57239.778407580845</v>
      </c>
      <c r="S1015" s="6">
        <f t="shared" si="63"/>
        <v>16551.665856683176</v>
      </c>
      <c r="T1015" s="6">
        <f t="shared" si="64"/>
        <v>-16551.665856683176</v>
      </c>
      <c r="V1015" s="23">
        <f t="array" aca="1" ref="V1015:Z1015" ca="1">MMULT(H1015:L1015,TRANSPOSE(racar))</f>
        <v>-6.0427199955601979E-3</v>
      </c>
      <c r="W1015" s="23">
        <f ca="1"/>
        <v>-1.1258785945885762E-2</v>
      </c>
      <c r="X1015" s="23">
        <f ca="1"/>
        <v>1.3571311540376348E-3</v>
      </c>
      <c r="Y1015" s="23">
        <f ca="1"/>
        <v>-3.1018473789483215E-3</v>
      </c>
      <c r="Z1015" s="23">
        <f ca="1"/>
        <v>-4.7238238182999194E-3</v>
      </c>
      <c r="AA1015" s="6">
        <f t="array" aca="1" ref="AA1015" ca="1">SUMPRODUCT($V$9:$Z$9,V1015:Z1015)</f>
        <v>44619.444435692189</v>
      </c>
      <c r="AB1015" s="6">
        <f t="shared" ca="1" si="65"/>
        <v>11979.955061883944</v>
      </c>
    </row>
    <row r="1016" spans="1:28" ht="13.8">
      <c r="A1016" s="4">
        <v>1006</v>
      </c>
      <c r="B1016" s="120">
        <v>0.56973022405121176</v>
      </c>
      <c r="C1016" s="120">
        <v>0.24512</v>
      </c>
      <c r="D1016" s="120">
        <v>0.79383590170762175</v>
      </c>
      <c r="E1016" s="120">
        <v>0.4853493613824193</v>
      </c>
      <c r="F1016" s="120">
        <v>0.45789713245334551</v>
      </c>
      <c r="H1016" s="142">
        <v>0.17568737808083729</v>
      </c>
      <c r="I1016" s="142">
        <v>-0.68992715189610132</v>
      </c>
      <c r="J1016" s="142">
        <v>0.81980339283858161</v>
      </c>
      <c r="K1016" s="142">
        <v>-3.6731963350265864E-2</v>
      </c>
      <c r="L1016" s="142">
        <v>-0.10573291426857048</v>
      </c>
      <c r="M1016" s="141">
        <f t="array" ref="M1016:Q1016">MMULT(H1016:L1016,TRANSPOSE(chol))</f>
        <v>1.03518293224702E-3</v>
      </c>
      <c r="N1016" s="141">
        <v>-3.5384428812972476E-3</v>
      </c>
      <c r="O1016" s="141">
        <v>5.2697920815651233E-3</v>
      </c>
      <c r="P1016" s="141">
        <v>-6.3422069386335025E-4</v>
      </c>
      <c r="Q1016" s="141">
        <v>-4.9226155962191263E-4</v>
      </c>
      <c r="R1016" s="6">
        <f t="shared" si="62"/>
        <v>35129.80870203123</v>
      </c>
      <c r="S1016" s="6">
        <f t="shared" si="63"/>
        <v>-173.7222355634085</v>
      </c>
      <c r="T1016" s="6">
        <f t="shared" si="64"/>
        <v>173.7222355634085</v>
      </c>
      <c r="V1016" s="23">
        <f t="array" aca="1" ref="V1016:Z1016" ca="1">MMULT(H1016:L1016,TRANSPOSE(racar))</f>
        <v>5.6993029062101853E-4</v>
      </c>
      <c r="W1016" s="23">
        <f ca="1"/>
        <v>-3.8315841426953363E-3</v>
      </c>
      <c r="X1016" s="23">
        <f ca="1"/>
        <v>5.1452064289543176E-3</v>
      </c>
      <c r="Y1016" s="23">
        <f ca="1"/>
        <v>-5.491289505431279E-4</v>
      </c>
      <c r="Z1016" s="23">
        <f ca="1"/>
        <v>-6.828889304419007E-4</v>
      </c>
      <c r="AA1016" s="6">
        <f t="array" aca="1" ref="AA1016" ca="1">SUMPRODUCT($V$9:$Z$9,V1016:Z1016)</f>
        <v>35629.84942552133</v>
      </c>
      <c r="AB1016" s="6">
        <f t="shared" ca="1" si="65"/>
        <v>1271.2714194305777</v>
      </c>
    </row>
    <row r="1017" spans="1:28" ht="13.8">
      <c r="A1017" s="4">
        <v>1007</v>
      </c>
      <c r="B1017" s="120">
        <v>0.90306355738454502</v>
      </c>
      <c r="C1017" s="120">
        <v>0.44512000000000002</v>
      </c>
      <c r="D1017" s="120">
        <v>0.93669304456476465</v>
      </c>
      <c r="E1017" s="120">
        <v>0.57625845229151018</v>
      </c>
      <c r="F1017" s="120">
        <v>0.5348202093764225</v>
      </c>
      <c r="H1017" s="142">
        <v>1.2992070426750346</v>
      </c>
      <c r="I1017" s="142">
        <v>-0.1380005283249863</v>
      </c>
      <c r="J1017" s="142">
        <v>1.5275918325702427</v>
      </c>
      <c r="K1017" s="142">
        <v>0.19233079797457373</v>
      </c>
      <c r="L1017" s="142">
        <v>8.739243641122306E-2</v>
      </c>
      <c r="M1017" s="141">
        <f t="array" ref="M1017:Q1017">MMULT(H1017:L1017,TRANSPOSE(chol))</f>
        <v>7.6551711951298989E-3</v>
      </c>
      <c r="N1017" s="141">
        <v>2.2619917497580309E-3</v>
      </c>
      <c r="O1017" s="141">
        <v>1.1498571794383352E-2</v>
      </c>
      <c r="P1017" s="141">
        <v>2.6348823754946652E-3</v>
      </c>
      <c r="Q1017" s="141">
        <v>5.7209228982020299E-3</v>
      </c>
      <c r="R1017" s="6">
        <f t="shared" si="62"/>
        <v>31508.947065051532</v>
      </c>
      <c r="S1017" s="6">
        <f t="shared" si="63"/>
        <v>-19638.235374997159</v>
      </c>
      <c r="T1017" s="6">
        <f t="shared" si="64"/>
        <v>19638.235374997159</v>
      </c>
      <c r="V1017" s="23">
        <f t="array" aca="1" ref="V1017:Z1017" ca="1">MMULT(H1017:L1017,TRANSPOSE(racar))</f>
        <v>8.1459355437285691E-3</v>
      </c>
      <c r="W1017" s="23">
        <f ca="1"/>
        <v>1.2203594868024823E-3</v>
      </c>
      <c r="X1017" s="23">
        <f ca="1"/>
        <v>1.0722860166911248E-2</v>
      </c>
      <c r="Y1017" s="23">
        <f ca="1"/>
        <v>1.7563609139221493E-3</v>
      </c>
      <c r="Z1017" s="23">
        <f ca="1"/>
        <v>3.3253770753564997E-3</v>
      </c>
      <c r="AA1017" s="6">
        <f t="array" aca="1" ref="AA1017" ca="1">SUMPRODUCT($V$9:$Z$9,V1017:Z1017)</f>
        <v>46437.821831666253</v>
      </c>
      <c r="AB1017" s="6">
        <f t="shared" ca="1" si="65"/>
        <v>-10387.046429381426</v>
      </c>
    </row>
    <row r="1018" spans="1:28" ht="13.8">
      <c r="A1018" s="4">
        <v>1008</v>
      </c>
      <c r="B1018" s="120">
        <v>5.1211705532693184E-2</v>
      </c>
      <c r="C1018" s="120">
        <v>0.64512000000000014</v>
      </c>
      <c r="D1018" s="120">
        <v>9.9958350687213648E-2</v>
      </c>
      <c r="E1018" s="120">
        <v>0.66716754320060112</v>
      </c>
      <c r="F1018" s="120">
        <v>0.61174328629949948</v>
      </c>
      <c r="H1018" s="142">
        <v>-1.6332167847245125</v>
      </c>
      <c r="I1018" s="142">
        <v>0.37217843641621573</v>
      </c>
      <c r="J1018" s="142">
        <v>-1.2817889219204486</v>
      </c>
      <c r="K1018" s="142">
        <v>0.4321052576531319</v>
      </c>
      <c r="L1018" s="142">
        <v>0.28386553780094254</v>
      </c>
      <c r="M1018" s="141">
        <f t="array" ref="M1018:Q1018">MMULT(H1018:L1018,TRANSPOSE(chol))</f>
        <v>-9.6232191445662987E-3</v>
      </c>
      <c r="N1018" s="141">
        <v>-1.7055724471375083E-3</v>
      </c>
      <c r="O1018" s="141">
        <v>-1.0291185361047407E-2</v>
      </c>
      <c r="P1018" s="141">
        <v>7.2377587443449558E-4</v>
      </c>
      <c r="Q1018" s="141">
        <v>-2.9544183691682358E-3</v>
      </c>
      <c r="R1018" s="6">
        <f t="shared" si="62"/>
        <v>-40431.743191334775</v>
      </c>
      <c r="S1018" s="6">
        <f t="shared" si="63"/>
        <v>19674.085456541805</v>
      </c>
      <c r="T1018" s="6">
        <f t="shared" si="64"/>
        <v>-19674.085456541805</v>
      </c>
      <c r="V1018" s="23">
        <f t="array" aca="1" ref="V1018:Z1018" ca="1">MMULT(H1018:L1018,TRANSPOSE(racar))</f>
        <v>-9.0438113845033863E-3</v>
      </c>
      <c r="W1018" s="23">
        <f ca="1"/>
        <v>8.0490309216146719E-4</v>
      </c>
      <c r="X1018" s="23">
        <f ca="1"/>
        <v>-8.7744766090202281E-3</v>
      </c>
      <c r="Y1018" s="23">
        <f ca="1"/>
        <v>2.0722048382319511E-3</v>
      </c>
      <c r="Z1018" s="23">
        <f ca="1"/>
        <v>-2.8958249183109346E-4</v>
      </c>
      <c r="AA1018" s="6">
        <f t="array" aca="1" ref="AA1018" ca="1">SUMPRODUCT($V$9:$Z$9,V1018:Z1018)</f>
        <v>-55472.368373988858</v>
      </c>
      <c r="AB1018" s="6">
        <f t="shared" ca="1" si="65"/>
        <v>11080.226836146217</v>
      </c>
    </row>
    <row r="1019" spans="1:28" ht="13.8">
      <c r="A1019" s="4">
        <v>1009</v>
      </c>
      <c r="B1019" s="120">
        <v>0.38454503886602653</v>
      </c>
      <c r="C1019" s="120">
        <v>0.84512000000000009</v>
      </c>
      <c r="D1019" s="120">
        <v>0.2428154935443565</v>
      </c>
      <c r="E1019" s="120">
        <v>0.75807663410969206</v>
      </c>
      <c r="F1019" s="120">
        <v>0.68866636322257635</v>
      </c>
      <c r="H1019" s="142">
        <v>-0.29356532201232233</v>
      </c>
      <c r="I1019" s="142">
        <v>1.0157257548955654</v>
      </c>
      <c r="J1019" s="142">
        <v>-0.6972745577644065</v>
      </c>
      <c r="K1019" s="142">
        <v>0.70012902368188512</v>
      </c>
      <c r="L1019" s="142">
        <v>0.49207365781015866</v>
      </c>
      <c r="M1019" s="141">
        <f t="array" ref="M1019:Q1019">MMULT(H1019:L1019,TRANSPOSE(chol))</f>
        <v>-1.7297418526385478E-3</v>
      </c>
      <c r="N1019" s="141">
        <v>5.1273453774482924E-3</v>
      </c>
      <c r="O1019" s="141">
        <v>-4.5340207448969763E-3</v>
      </c>
      <c r="P1019" s="141">
        <v>4.421049636226056E-3</v>
      </c>
      <c r="Q1019" s="141">
        <v>4.0841304222372617E-3</v>
      </c>
      <c r="R1019" s="6">
        <f t="shared" si="62"/>
        <v>-47191.125827429583</v>
      </c>
      <c r="S1019" s="6">
        <f t="shared" si="63"/>
        <v>-2404.0023912521901</v>
      </c>
      <c r="T1019" s="6">
        <f t="shared" si="64"/>
        <v>2404.0023912521901</v>
      </c>
      <c r="V1019" s="23">
        <f t="array" aca="1" ref="V1019:Z1019" ca="1">MMULT(H1019:L1019,TRANSPOSE(racar))</f>
        <v>-1.9843851758462967E-4</v>
      </c>
      <c r="W1019" s="23">
        <f ca="1"/>
        <v>6.642416357338244E-3</v>
      </c>
      <c r="X1019" s="23">
        <f ca="1"/>
        <v>-3.8285109487123316E-3</v>
      </c>
      <c r="Y1019" s="23">
        <f ca="1"/>
        <v>4.6630823978154132E-3</v>
      </c>
      <c r="Z1019" s="23">
        <f ca="1"/>
        <v>4.1586652214416269E-3</v>
      </c>
      <c r="AA1019" s="6">
        <f t="array" aca="1" ref="AA1019" ca="1">SUMPRODUCT($V$9:$Z$9,V1019:Z1019)</f>
        <v>-45470.850187110438</v>
      </c>
      <c r="AB1019" s="6">
        <f t="shared" ca="1" si="65"/>
        <v>-1710.0199909585499</v>
      </c>
    </row>
    <row r="1020" spans="1:28" ht="13.8">
      <c r="A1020" s="4">
        <v>1010</v>
      </c>
      <c r="B1020" s="120">
        <v>0.7178783721993599</v>
      </c>
      <c r="C1020" s="120">
        <v>8.5120000000000001E-2</v>
      </c>
      <c r="D1020" s="120">
        <v>0.38567263640149929</v>
      </c>
      <c r="E1020" s="120">
        <v>0.848985725018783</v>
      </c>
      <c r="F1020" s="120">
        <v>0.76558944014565322</v>
      </c>
      <c r="H1020" s="142">
        <v>0.57655033808206113</v>
      </c>
      <c r="I1020" s="142">
        <v>-1.3714330519921807</v>
      </c>
      <c r="J1020" s="142">
        <v>-0.29061567180774311</v>
      </c>
      <c r="K1020" s="142">
        <v>1.0320930059748628</v>
      </c>
      <c r="L1020" s="142">
        <v>0.72439850126238692</v>
      </c>
      <c r="M1020" s="141">
        <f t="array" ref="M1020:Q1020">MMULT(H1020:L1020,TRANSPOSE(chol))</f>
        <v>3.3971425613124181E-3</v>
      </c>
      <c r="N1020" s="141">
        <v>-6.4996367417603186E-3</v>
      </c>
      <c r="O1020" s="141">
        <v>-1.5444775796440982E-3</v>
      </c>
      <c r="P1020" s="141">
        <v>3.279589888496413E-3</v>
      </c>
      <c r="Q1020" s="141">
        <v>5.1950596340753531E-3</v>
      </c>
      <c r="R1020" s="6">
        <f t="shared" si="62"/>
        <v>31072.442108252257</v>
      </c>
      <c r="S1020" s="6">
        <f t="shared" si="63"/>
        <v>-13777.262307317944</v>
      </c>
      <c r="T1020" s="6">
        <f t="shared" si="64"/>
        <v>13777.262307317944</v>
      </c>
      <c r="V1020" s="23">
        <f t="array" aca="1" ref="V1020:Z1020" ca="1">MMULT(H1020:L1020,TRANSPOSE(racar))</f>
        <v>2.772108331990509E-3</v>
      </c>
      <c r="W1020" s="23">
        <f ca="1"/>
        <v>-5.9888600796118348E-3</v>
      </c>
      <c r="X1020" s="23">
        <f ca="1"/>
        <v>-1.0961063461449217E-3</v>
      </c>
      <c r="Y1020" s="23">
        <f ca="1"/>
        <v>4.947480147438902E-3</v>
      </c>
      <c r="Z1020" s="23">
        <f ca="1"/>
        <v>4.8418046398779916E-3</v>
      </c>
      <c r="AA1020" s="6">
        <f t="array" aca="1" ref="AA1020" ca="1">SUMPRODUCT($V$9:$Z$9,V1020:Z1020)</f>
        <v>36272.189359805168</v>
      </c>
      <c r="AB1020" s="6">
        <f t="shared" ca="1" si="65"/>
        <v>-4193.3029095493439</v>
      </c>
    </row>
    <row r="1021" spans="1:28" ht="13.8">
      <c r="A1021" s="4">
        <v>1011</v>
      </c>
      <c r="B1021" s="120">
        <v>0.1623228166438043</v>
      </c>
      <c r="C1021" s="120">
        <v>0.28512000000000004</v>
      </c>
      <c r="D1021" s="120">
        <v>0.52852977925864231</v>
      </c>
      <c r="E1021" s="120">
        <v>0.93989481592787394</v>
      </c>
      <c r="F1021" s="120">
        <v>0.8425125170687302</v>
      </c>
      <c r="H1021" s="142">
        <v>-0.9849561037121346</v>
      </c>
      <c r="I1021" s="142">
        <v>-0.56769807338599931</v>
      </c>
      <c r="J1021" s="142">
        <v>7.1574616333508825E-2</v>
      </c>
      <c r="K1021" s="142">
        <v>1.5538912126743791</v>
      </c>
      <c r="L1021" s="142">
        <v>1.0048377858673576</v>
      </c>
      <c r="M1021" s="141">
        <f t="array" ref="M1021:Q1021">MMULT(H1021:L1021,TRANSPOSE(chol))</f>
        <v>-5.8035458136678694E-3</v>
      </c>
      <c r="N1021" s="141">
        <v>-5.56522033704981E-3</v>
      </c>
      <c r="O1021" s="141">
        <v>-1.0463909779086281E-3</v>
      </c>
      <c r="P1021" s="141">
        <v>6.1407885773337063E-3</v>
      </c>
      <c r="Q1021" s="141">
        <v>4.6496866926921451E-3</v>
      </c>
      <c r="R1021" s="6">
        <f t="shared" si="62"/>
        <v>1435.5963634267573</v>
      </c>
      <c r="S1021" s="6">
        <f t="shared" si="63"/>
        <v>2327.8565088143587</v>
      </c>
      <c r="T1021" s="6">
        <f t="shared" si="64"/>
        <v>-2327.8565088143587</v>
      </c>
      <c r="V1021" s="23">
        <f t="array" aca="1" ref="V1021:Z1021" ca="1">MMULT(H1021:L1021,TRANSPOSE(racar))</f>
        <v>-4.497977209084454E-3</v>
      </c>
      <c r="W1021" s="23">
        <f ca="1"/>
        <v>-2.0189167162017584E-3</v>
      </c>
      <c r="X1021" s="23">
        <f ca="1"/>
        <v>9.9192788471752242E-4</v>
      </c>
      <c r="Y1021" s="23">
        <f ca="1"/>
        <v>8.4427050027156628E-3</v>
      </c>
      <c r="Z1021" s="23">
        <f ca="1"/>
        <v>6.2716781696863034E-3</v>
      </c>
      <c r="AA1021" s="6">
        <f t="array" aca="1" ref="AA1021" ca="1">SUMPRODUCT($V$9:$Z$9,V1021:Z1021)</f>
        <v>-4143.9073851334979</v>
      </c>
      <c r="AB1021" s="6">
        <f t="shared" ca="1" si="65"/>
        <v>3870.5395120083704</v>
      </c>
    </row>
    <row r="1022" spans="1:28" ht="13.8">
      <c r="A1022" s="4">
        <v>1012</v>
      </c>
      <c r="B1022" s="120">
        <v>0.49565614997713764</v>
      </c>
      <c r="C1022" s="120">
        <v>0.48512000000000005</v>
      </c>
      <c r="D1022" s="120">
        <v>0.6713869221157851</v>
      </c>
      <c r="E1022" s="120">
        <v>3.9068369646882047E-2</v>
      </c>
      <c r="F1022" s="120">
        <v>0.91943559399180719</v>
      </c>
      <c r="H1022" s="142">
        <v>-1.0888632447818064E-2</v>
      </c>
      <c r="I1022" s="142">
        <v>-3.7307281172283678E-2</v>
      </c>
      <c r="J1022" s="142">
        <v>0.44374610794940433</v>
      </c>
      <c r="K1022" s="142">
        <v>-1.7616009738284588</v>
      </c>
      <c r="L1022" s="142">
        <v>1.4012851769390609</v>
      </c>
      <c r="M1022" s="141">
        <f t="array" ref="M1022:Q1022">MMULT(H1022:L1022,TRANSPOSE(chol))</f>
        <v>-6.4157861473156051E-5</v>
      </c>
      <c r="N1022" s="141">
        <v>-2.3923939512082221E-4</v>
      </c>
      <c r="O1022" s="141">
        <v>2.8211489434107023E-3</v>
      </c>
      <c r="P1022" s="141">
        <v>-8.5680712523428116E-3</v>
      </c>
      <c r="Q1022" s="141">
        <v>4.5384629717102037E-3</v>
      </c>
      <c r="R1022" s="6">
        <f t="shared" si="62"/>
        <v>-56650.663534244624</v>
      </c>
      <c r="S1022" s="6">
        <f t="shared" si="63"/>
        <v>-64320.162664602183</v>
      </c>
      <c r="T1022" s="6">
        <f t="shared" si="64"/>
        <v>64320.162664602183</v>
      </c>
      <c r="V1022" s="23">
        <f t="array" aca="1" ref="V1022:Z1022" ca="1">MMULT(H1022:L1022,TRANSPOSE(racar))</f>
        <v>1.6589507461997953E-3</v>
      </c>
      <c r="W1022" s="23">
        <f ca="1"/>
        <v>-6.1896788977558936E-5</v>
      </c>
      <c r="X1022" s="23">
        <f ca="1"/>
        <v>3.1419636241766568E-3</v>
      </c>
      <c r="Y1022" s="23">
        <f ca="1"/>
        <v>-7.2243630570004531E-3</v>
      </c>
      <c r="Z1022" s="23">
        <f ca="1"/>
        <v>7.0459511545429791E-3</v>
      </c>
      <c r="AA1022" s="6">
        <f t="array" aca="1" ref="AA1022" ca="1">SUMPRODUCT($V$9:$Z$9,V1022:Z1022)</f>
        <v>-56624.231265067036</v>
      </c>
      <c r="AB1022" s="6">
        <f t="shared" ca="1" si="65"/>
        <v>-72064.075945574616</v>
      </c>
    </row>
    <row r="1023" spans="1:28" ht="13.8">
      <c r="A1023" s="4">
        <v>1013</v>
      </c>
      <c r="B1023" s="120">
        <v>0.82898948331047084</v>
      </c>
      <c r="C1023" s="120">
        <v>0.68512000000000006</v>
      </c>
      <c r="D1023" s="120">
        <v>0.81424406497292789</v>
      </c>
      <c r="E1023" s="120">
        <v>0.12997746055597295</v>
      </c>
      <c r="F1023" s="120">
        <v>0.99635867091488406</v>
      </c>
      <c r="H1023" s="142">
        <v>0.95017953900001351</v>
      </c>
      <c r="I1023" s="142">
        <v>0.48206467932566927</v>
      </c>
      <c r="J1023" s="142">
        <v>0.89364498371134216</v>
      </c>
      <c r="K1023" s="142">
        <v>-1.126497682183804</v>
      </c>
      <c r="L1023" s="142">
        <v>2.6836349288137962</v>
      </c>
      <c r="M1023" s="141">
        <f t="array" ref="M1023:Q1023">MMULT(H1023:L1023,TRANSPOSE(chol))</f>
        <v>5.5986357818521102E-3</v>
      </c>
      <c r="N1023" s="141">
        <v>4.9930967804047797E-3</v>
      </c>
      <c r="O1023" s="141">
        <v>7.16651768586604E-3</v>
      </c>
      <c r="P1023" s="141">
        <v>-3.605422654985725E-3</v>
      </c>
      <c r="Q1023" s="141">
        <v>1.665373700473009E-2</v>
      </c>
      <c r="R1023" s="6">
        <f t="shared" si="62"/>
        <v>-91232.852833863144</v>
      </c>
      <c r="S1023" s="6">
        <f t="shared" si="63"/>
        <v>-108731.13864241044</v>
      </c>
      <c r="T1023" s="6">
        <f t="shared" si="64"/>
        <v>108731.13864241044</v>
      </c>
      <c r="V1023" s="23">
        <f t="array" aca="1" ref="V1023:Z1023" ca="1">MMULT(H1023:L1023,TRANSPOSE(racar))</f>
        <v>9.6425466436747993E-3</v>
      </c>
      <c r="W1023" s="23">
        <f ca="1"/>
        <v>6.0626881045299508E-3</v>
      </c>
      <c r="X1023" s="23">
        <f ca="1"/>
        <v>7.8105447815966242E-3</v>
      </c>
      <c r="Y1023" s="23">
        <f ca="1"/>
        <v>-1.7499235837734979E-3</v>
      </c>
      <c r="Z1023" s="23">
        <f ca="1"/>
        <v>1.7971975104476304E-2</v>
      </c>
      <c r="AA1023" s="6">
        <f t="array" aca="1" ref="AA1023" ca="1">SUMPRODUCT($V$9:$Z$9,V1023:Z1023)</f>
        <v>-75387.712725580015</v>
      </c>
      <c r="AB1023" s="6">
        <f t="shared" ca="1" si="65"/>
        <v>-107547.47579231046</v>
      </c>
    </row>
    <row r="1024" spans="1:28" ht="13.8">
      <c r="A1024" s="4">
        <v>1014</v>
      </c>
      <c r="B1024" s="120">
        <v>0.27343392775491543</v>
      </c>
      <c r="C1024" s="120">
        <v>0.88512000000000002</v>
      </c>
      <c r="D1024" s="120">
        <v>0.9571012078300708</v>
      </c>
      <c r="E1024" s="120">
        <v>0.22088655146506386</v>
      </c>
      <c r="F1024" s="120">
        <v>2.730996813837051E-3</v>
      </c>
      <c r="H1024" s="142">
        <v>-0.60246018923025846</v>
      </c>
      <c r="I1024" s="142">
        <v>1.2009773178332568</v>
      </c>
      <c r="J1024" s="142">
        <v>1.7179946871721234</v>
      </c>
      <c r="K1024" s="142">
        <v>-0.76920250609677743</v>
      </c>
      <c r="L1024" s="142">
        <v>-2.7784439461990322</v>
      </c>
      <c r="M1024" s="141">
        <f t="array" ref="M1024:Q1024">MMULT(H1024:L1024,TRANSPOSE(chol))</f>
        <v>-3.5498082563592964E-3</v>
      </c>
      <c r="N1024" s="141">
        <v>5.462568713902446E-3</v>
      </c>
      <c r="O1024" s="141">
        <v>1.0614748984023689E-2</v>
      </c>
      <c r="P1024" s="141">
        <v>-1.4149864433383383E-3</v>
      </c>
      <c r="Q1024" s="141">
        <v>-1.4927037076252354E-2</v>
      </c>
      <c r="R1024" s="6">
        <f t="shared" si="62"/>
        <v>57621.693088800326</v>
      </c>
      <c r="S1024" s="6">
        <f t="shared" si="63"/>
        <v>76208.627844587332</v>
      </c>
      <c r="T1024" s="6">
        <f t="shared" si="64"/>
        <v>-76208.627844587332</v>
      </c>
      <c r="V1024" s="23">
        <f t="array" aca="1" ref="V1024:Z1024" ca="1">MMULT(H1024:L1024,TRANSPOSE(racar))</f>
        <v>-4.9473628802893677E-3</v>
      </c>
      <c r="W1024" s="23">
        <f ca="1"/>
        <v>3.3524409928721334E-3</v>
      </c>
      <c r="X1024" s="23">
        <f ca="1"/>
        <v>9.0480644333502756E-3</v>
      </c>
      <c r="Y1024" s="23">
        <f ca="1"/>
        <v>-5.5968950809027578E-3</v>
      </c>
      <c r="Z1024" s="23">
        <f ca="1"/>
        <v>-1.6769628990806151E-2</v>
      </c>
      <c r="AA1024" s="6">
        <f t="array" aca="1" ref="AA1024" ca="1">SUMPRODUCT($V$9:$Z$9,V1024:Z1024)</f>
        <v>49248.239164715793</v>
      </c>
      <c r="AB1024" s="6">
        <f t="shared" ca="1" si="65"/>
        <v>67290.565939715758</v>
      </c>
    </row>
    <row r="1025" spans="1:28" ht="13.8">
      <c r="A1025" s="4">
        <v>1015</v>
      </c>
      <c r="B1025" s="120">
        <v>0.60676726108824874</v>
      </c>
      <c r="C1025" s="120">
        <v>0.12511999999999998</v>
      </c>
      <c r="D1025" s="120">
        <v>0.12036651395251977</v>
      </c>
      <c r="E1025" s="120">
        <v>0.31179564237415475</v>
      </c>
      <c r="F1025" s="120">
        <v>7.965407373691398E-2</v>
      </c>
      <c r="H1025" s="142">
        <v>0.27090320775106347</v>
      </c>
      <c r="I1025" s="142">
        <v>-1.1497666369580422</v>
      </c>
      <c r="J1025" s="142">
        <v>-1.1731565615156656</v>
      </c>
      <c r="K1025" s="142">
        <v>-0.49076695467797832</v>
      </c>
      <c r="L1025" s="142">
        <v>-1.4074022396379031</v>
      </c>
      <c r="M1025" s="141">
        <f t="array" ref="M1025:Q1025">MMULT(H1025:L1025,TRANSPOSE(chol))</f>
        <v>1.5962124315261625E-3</v>
      </c>
      <c r="N1025" s="141">
        <v>-5.9482362205284323E-3</v>
      </c>
      <c r="O1025" s="141">
        <v>-7.5450528623603645E-3</v>
      </c>
      <c r="P1025" s="141">
        <v>-4.7059396064732641E-3</v>
      </c>
      <c r="Q1025" s="141">
        <v>-1.0482679964294875E-2</v>
      </c>
      <c r="R1025" s="6">
        <f t="shared" si="62"/>
        <v>55978.176933992647</v>
      </c>
      <c r="S1025" s="6">
        <f t="shared" si="63"/>
        <v>36542.134624165832</v>
      </c>
      <c r="T1025" s="6">
        <f t="shared" si="64"/>
        <v>-36542.134624165832</v>
      </c>
      <c r="V1025" s="23">
        <f t="array" aca="1" ref="V1025:Z1025" ca="1">MMULT(H1025:L1025,TRANSPOSE(racar))</f>
        <v>-2.2592499703787548E-3</v>
      </c>
      <c r="W1025" s="23">
        <f ca="1"/>
        <v>-8.791743226922881E-3</v>
      </c>
      <c r="X1025" s="23">
        <f ca="1"/>
        <v>-8.8890993512964686E-3</v>
      </c>
      <c r="Y1025" s="23">
        <f ca="1"/>
        <v>-5.4483065481727216E-3</v>
      </c>
      <c r="Z1025" s="23">
        <f ca="1"/>
        <v>-1.1091444763741728E-2</v>
      </c>
      <c r="AA1025" s="6">
        <f t="array" aca="1" ref="AA1025" ca="1">SUMPRODUCT($V$9:$Z$9,V1025:Z1025)</f>
        <v>49480.213079268578</v>
      </c>
      <c r="AB1025" s="6">
        <f t="shared" ca="1" si="65"/>
        <v>36519.156314478678</v>
      </c>
    </row>
    <row r="1026" spans="1:28" ht="13.8">
      <c r="A1026" s="4">
        <v>1016</v>
      </c>
      <c r="B1026" s="120">
        <v>0.940100594421582</v>
      </c>
      <c r="C1026" s="120">
        <v>0.32512000000000002</v>
      </c>
      <c r="D1026" s="120">
        <v>0.26322365680966259</v>
      </c>
      <c r="E1026" s="120">
        <v>0.40270473328324569</v>
      </c>
      <c r="F1026" s="120">
        <v>0.15657715065999089</v>
      </c>
      <c r="H1026" s="142">
        <v>1.5556186082227716</v>
      </c>
      <c r="I1026" s="142">
        <v>-0.45342880292332166</v>
      </c>
      <c r="J1026" s="142">
        <v>-0.63343852527598299</v>
      </c>
      <c r="K1026" s="142">
        <v>-0.2463523788103224</v>
      </c>
      <c r="L1026" s="142">
        <v>-1.0086254412046229</v>
      </c>
      <c r="M1026" s="141">
        <f t="array" ref="M1026:Q1026">MMULT(H1026:L1026,TRANSPOSE(chol))</f>
        <v>9.1659961569756174E-3</v>
      </c>
      <c r="N1026" s="141">
        <v>1.057946593034256E-3</v>
      </c>
      <c r="O1026" s="141">
        <v>-2.1315867349001928E-3</v>
      </c>
      <c r="P1026" s="141">
        <v>-1.1126950488172952E-3</v>
      </c>
      <c r="Q1026" s="141">
        <v>-2.5773115796147157E-3</v>
      </c>
      <c r="R1026" s="6">
        <f t="shared" si="62"/>
        <v>40756.194927808821</v>
      </c>
      <c r="S1026" s="6">
        <f t="shared" si="63"/>
        <v>9187.0886302211165</v>
      </c>
      <c r="T1026" s="6">
        <f t="shared" si="64"/>
        <v>-9187.0886302211165</v>
      </c>
      <c r="V1026" s="23">
        <f t="array" aca="1" ref="V1026:Z1026" ca="1">MMULT(H1026:L1026,TRANSPOSE(racar))</f>
        <v>6.5530103779646203E-3</v>
      </c>
      <c r="W1026" s="23">
        <f ca="1"/>
        <v>-2.525233594971788E-3</v>
      </c>
      <c r="X1026" s="23">
        <f ca="1"/>
        <v>-4.1330522168457002E-3</v>
      </c>
      <c r="Y1026" s="23">
        <f ca="1"/>
        <v>-2.7408987034097236E-3</v>
      </c>
      <c r="Z1026" s="23">
        <f ca="1"/>
        <v>-5.5132726225735548E-3</v>
      </c>
      <c r="AA1026" s="6">
        <f t="array" aca="1" ref="AA1026" ca="1">SUMPRODUCT($V$9:$Z$9,V1026:Z1026)</f>
        <v>50973.949224366646</v>
      </c>
      <c r="AB1026" s="6">
        <f t="shared" ca="1" si="65"/>
        <v>18003.264727021589</v>
      </c>
    </row>
    <row r="1027" spans="1:28" ht="13.8">
      <c r="A1027" s="4">
        <v>1017</v>
      </c>
      <c r="B1027" s="120">
        <v>8.8248742569730212E-2</v>
      </c>
      <c r="C1027" s="120">
        <v>0.52512000000000003</v>
      </c>
      <c r="D1027" s="120">
        <v>0.40608079966680544</v>
      </c>
      <c r="E1027" s="120">
        <v>0.49361382419233663</v>
      </c>
      <c r="F1027" s="120">
        <v>0.23350022758306782</v>
      </c>
      <c r="H1027" s="142">
        <v>-1.3516181997336201</v>
      </c>
      <c r="I1027" s="142">
        <v>6.3008168155264124E-2</v>
      </c>
      <c r="J1027" s="142">
        <v>-0.23763835525725358</v>
      </c>
      <c r="K1027" s="142">
        <v>-1.6008452569137754E-2</v>
      </c>
      <c r="L1027" s="142">
        <v>-0.72736815808545741</v>
      </c>
      <c r="M1027" s="141">
        <f t="array" ref="M1027:Q1027">MMULT(H1027:L1027,TRANSPOSE(chol))</f>
        <v>-7.963987547442937E-3</v>
      </c>
      <c r="N1027" s="141">
        <v>-2.8146045190647825E-3</v>
      </c>
      <c r="O1027" s="141">
        <v>-3.3143826745691829E-3</v>
      </c>
      <c r="P1027" s="141">
        <v>-1.1542536962643971E-3</v>
      </c>
      <c r="Q1027" s="141">
        <v>-8.0264275439991244E-3</v>
      </c>
      <c r="R1027" s="6">
        <f t="shared" si="62"/>
        <v>9001.3246812160723</v>
      </c>
      <c r="S1027" s="6">
        <f t="shared" si="63"/>
        <v>39179.162465774396</v>
      </c>
      <c r="T1027" s="6">
        <f t="shared" si="64"/>
        <v>-39179.162465774396</v>
      </c>
      <c r="V1027" s="23">
        <f t="array" aca="1" ref="V1027:Z1027" ca="1">MMULT(H1027:L1027,TRANSPOSE(racar))</f>
        <v>-8.6129393699774497E-3</v>
      </c>
      <c r="W1027" s="23">
        <f ca="1"/>
        <v>-1.9060747726007618E-3</v>
      </c>
      <c r="X1027" s="23">
        <f ca="1"/>
        <v>-2.7539579354509576E-3</v>
      </c>
      <c r="Y1027" s="23">
        <f ca="1"/>
        <v>-1.195744547236637E-3</v>
      </c>
      <c r="Z1027" s="23">
        <f ca="1"/>
        <v>-6.4593768086762581E-3</v>
      </c>
      <c r="AA1027" s="6">
        <f t="array" aca="1" ref="AA1027" ca="1">SUMPRODUCT($V$9:$Z$9,V1027:Z1027)</f>
        <v>-6111.3277147226036</v>
      </c>
      <c r="AB1027" s="6">
        <f t="shared" ca="1" si="65"/>
        <v>30309.68204146612</v>
      </c>
    </row>
    <row r="1028" spans="1:28" ht="13.8">
      <c r="A1028" s="4">
        <v>1018</v>
      </c>
      <c r="B1028" s="120">
        <v>0.42158207590306357</v>
      </c>
      <c r="C1028" s="120">
        <v>0.7251200000000001</v>
      </c>
      <c r="D1028" s="120">
        <v>0.54893794252394834</v>
      </c>
      <c r="E1028" s="120">
        <v>0.58452291510142751</v>
      </c>
      <c r="F1028" s="120">
        <v>0.31042330450614475</v>
      </c>
      <c r="H1028" s="142">
        <v>-0.19784779296919663</v>
      </c>
      <c r="I1028" s="142">
        <v>0.59811979943583093</v>
      </c>
      <c r="J1028" s="142">
        <v>0.12297851045596965</v>
      </c>
      <c r="K1028" s="142">
        <v>0.21347797087154813</v>
      </c>
      <c r="L1028" s="142">
        <v>-0.49465083911410035</v>
      </c>
      <c r="M1028" s="141">
        <f t="array" ref="M1028:Q1028">MMULT(H1028:L1028,TRANSPOSE(chol))</f>
        <v>-1.1657562467021266E-3</v>
      </c>
      <c r="N1028" s="141">
        <v>2.9606012025257542E-3</v>
      </c>
      <c r="O1028" s="141">
        <v>7.2118952424243929E-4</v>
      </c>
      <c r="P1028" s="141">
        <v>1.9095697466603697E-3</v>
      </c>
      <c r="Q1028" s="141">
        <v>-1.8284449569154729E-3</v>
      </c>
      <c r="R1028" s="6">
        <f t="shared" si="62"/>
        <v>223.49413239755631</v>
      </c>
      <c r="S1028" s="6">
        <f t="shared" si="63"/>
        <v>18860.100849414055</v>
      </c>
      <c r="T1028" s="6">
        <f t="shared" si="64"/>
        <v>-18860.100849414055</v>
      </c>
      <c r="V1028" s="23">
        <f t="array" aca="1" ref="V1028:Z1028" ca="1">MMULT(H1028:L1028,TRANSPOSE(racar))</f>
        <v>-1.0241363975843523E-3</v>
      </c>
      <c r="W1028" s="23">
        <f ca="1"/>
        <v>3.0245261136084621E-3</v>
      </c>
      <c r="X1028" s="23">
        <f ca="1"/>
        <v>6.0797999525153703E-4</v>
      </c>
      <c r="Y1028" s="23">
        <f ca="1"/>
        <v>1.0222160933778465E-3</v>
      </c>
      <c r="Z1028" s="23">
        <f ca="1"/>
        <v>-2.4076055287139994E-3</v>
      </c>
      <c r="AA1028" s="6">
        <f t="array" aca="1" ref="AA1028" ca="1">SUMPRODUCT($V$9:$Z$9,V1028:Z1028)</f>
        <v>-572.12548100859931</v>
      </c>
      <c r="AB1028" s="6">
        <f t="shared" ca="1" si="65"/>
        <v>18010.118833277083</v>
      </c>
    </row>
    <row r="1029" spans="1:28" ht="13.8">
      <c r="A1029" s="4">
        <v>1019</v>
      </c>
      <c r="B1029" s="120">
        <v>0.75491540923639688</v>
      </c>
      <c r="C1029" s="120">
        <v>0.92512000000000005</v>
      </c>
      <c r="D1029" s="120">
        <v>0.69179508538109125</v>
      </c>
      <c r="E1029" s="120">
        <v>0.67543200601051845</v>
      </c>
      <c r="F1029" s="120">
        <v>0.38734638142922168</v>
      </c>
      <c r="H1029" s="142">
        <v>0.69003976406940426</v>
      </c>
      <c r="I1029" s="142">
        <v>1.4403797132140863</v>
      </c>
      <c r="J1029" s="142">
        <v>0.50094500287353383</v>
      </c>
      <c r="K1029" s="142">
        <v>0.45496281900169983</v>
      </c>
      <c r="L1029" s="142">
        <v>-0.28624201914025893</v>
      </c>
      <c r="M1029" s="141">
        <f t="array" ref="M1029:Q1029">MMULT(H1029:L1029,TRANSPOSE(chol))</f>
        <v>4.0658435121488125E-3</v>
      </c>
      <c r="N1029" s="141">
        <v>9.8701812013322534E-3</v>
      </c>
      <c r="O1029" s="141">
        <v>4.6131535436148077E-3</v>
      </c>
      <c r="P1029" s="141">
        <v>5.3159027091964472E-3</v>
      </c>
      <c r="Q1029" s="141">
        <v>3.9669193955286976E-3</v>
      </c>
      <c r="R1029" s="6">
        <f t="shared" si="62"/>
        <v>-18039.678246911608</v>
      </c>
      <c r="S1029" s="6">
        <f t="shared" si="63"/>
        <v>2337.4091952442614</v>
      </c>
      <c r="T1029" s="6">
        <f t="shared" si="64"/>
        <v>-2337.4091952442614</v>
      </c>
      <c r="V1029" s="23">
        <f t="array" aca="1" ref="V1029:Z1029" ca="1">MMULT(H1029:L1029,TRANSPOSE(racar))</f>
        <v>5.3731003192272475E-3</v>
      </c>
      <c r="W1029" s="23">
        <f ca="1"/>
        <v>9.4893807232697726E-3</v>
      </c>
      <c r="X1029" s="23">
        <f ca="1"/>
        <v>4.009478743486985E-3</v>
      </c>
      <c r="Y1029" s="23">
        <f ca="1"/>
        <v>3.4861972693608478E-3</v>
      </c>
      <c r="Z1029" s="23">
        <f ca="1"/>
        <v>1.4989817013197695E-3</v>
      </c>
      <c r="AA1029" s="6">
        <f t="array" aca="1" ref="AA1029" ca="1">SUMPRODUCT($V$9:$Z$9,V1029:Z1029)</f>
        <v>-6255.2590596065056</v>
      </c>
      <c r="AB1029" s="6">
        <f t="shared" ca="1" si="65"/>
        <v>7639.7755544901411</v>
      </c>
    </row>
    <row r="1030" spans="1:28" ht="13.8">
      <c r="A1030" s="4">
        <v>1020</v>
      </c>
      <c r="B1030" s="120">
        <v>0.19935985368084133</v>
      </c>
      <c r="C1030" s="120">
        <v>0.16511999999999999</v>
      </c>
      <c r="D1030" s="120">
        <v>0.83465222823823404</v>
      </c>
      <c r="E1030" s="120">
        <v>0.76634109691960939</v>
      </c>
      <c r="F1030" s="120">
        <v>0.4642694583522986</v>
      </c>
      <c r="H1030" s="142">
        <v>-0.84390998634466341</v>
      </c>
      <c r="I1030" s="142">
        <v>-0.97363057403698905</v>
      </c>
      <c r="J1030" s="142">
        <v>0.97271384247791215</v>
      </c>
      <c r="K1030" s="142">
        <v>0.72685007087395337</v>
      </c>
      <c r="L1030" s="142">
        <v>-8.9683262781180953E-2</v>
      </c>
      <c r="M1030" s="141">
        <f t="array" ref="M1030:Q1030">MMULT(H1030:L1030,TRANSPOSE(chol))</f>
        <v>-4.9724756767378581E-3</v>
      </c>
      <c r="N1030" s="141">
        <v>-7.5586172814649478E-3</v>
      </c>
      <c r="O1030" s="141">
        <v>4.7924952540789349E-3</v>
      </c>
      <c r="P1030" s="141">
        <v>2.0363260315966769E-3</v>
      </c>
      <c r="Q1030" s="141">
        <v>-2.2662883489334481E-3</v>
      </c>
      <c r="R1030" s="6">
        <f t="shared" si="62"/>
        <v>48865.423184033185</v>
      </c>
      <c r="S1030" s="6">
        <f t="shared" si="63"/>
        <v>21864.933231594336</v>
      </c>
      <c r="T1030" s="6">
        <f t="shared" si="64"/>
        <v>-21864.933231594336</v>
      </c>
      <c r="V1030" s="23">
        <f t="array" aca="1" ref="V1030:Z1030" ca="1">MMULT(H1030:L1030,TRANSPOSE(racar))</f>
        <v>-5.2142596526466413E-3</v>
      </c>
      <c r="W1030" s="23">
        <f ca="1"/>
        <v>-5.8953640911242298E-3</v>
      </c>
      <c r="X1030" s="23">
        <f ca="1"/>
        <v>5.786687885355371E-3</v>
      </c>
      <c r="Y1030" s="23">
        <f ca="1"/>
        <v>2.9928645290792969E-3</v>
      </c>
      <c r="Z1030" s="23">
        <f ca="1"/>
        <v>-1.240821657024609E-3</v>
      </c>
      <c r="AA1030" s="6">
        <f t="array" aca="1" ref="AA1030" ca="1">SUMPRODUCT($V$9:$Z$9,V1030:Z1030)</f>
        <v>40393.815022079063</v>
      </c>
      <c r="AB1030" s="6">
        <f t="shared" ca="1" si="65"/>
        <v>20559.253556992695</v>
      </c>
    </row>
    <row r="1031" spans="1:28" ht="13.8">
      <c r="A1031" s="4">
        <v>1021</v>
      </c>
      <c r="B1031" s="120">
        <v>0.53269318701417456</v>
      </c>
      <c r="C1031" s="120">
        <v>0.36512</v>
      </c>
      <c r="D1031" s="120">
        <v>0.97750937109537694</v>
      </c>
      <c r="E1031" s="120">
        <v>0.85725018782870033</v>
      </c>
      <c r="F1031" s="120">
        <v>0.54119253527537559</v>
      </c>
      <c r="H1031" s="142">
        <v>8.2041608737822111E-2</v>
      </c>
      <c r="I1031" s="142">
        <v>-0.34480629534939772</v>
      </c>
      <c r="J1031" s="142">
        <v>2.0048296855472638</v>
      </c>
      <c r="K1031" s="142">
        <v>1.0680463062406405</v>
      </c>
      <c r="L1031" s="142">
        <v>0.10343853525582784</v>
      </c>
      <c r="M1031" s="141">
        <f t="array" ref="M1031:Q1031">MMULT(H1031:L1031,TRANSPOSE(chol))</f>
        <v>4.834045224376012E-4</v>
      </c>
      <c r="N1031" s="141">
        <v>-1.7819519300486979E-3</v>
      </c>
      <c r="O1031" s="141">
        <v>1.2863586903558441E-2</v>
      </c>
      <c r="P1031" s="141">
        <v>6.0224492490422755E-3</v>
      </c>
      <c r="Q1031" s="141">
        <v>3.9697910886341038E-3</v>
      </c>
      <c r="R1031" s="6">
        <f t="shared" si="62"/>
        <v>47586.849662211695</v>
      </c>
      <c r="S1031" s="6">
        <f t="shared" si="63"/>
        <v>5552.5626154072561</v>
      </c>
      <c r="T1031" s="6">
        <f t="shared" si="64"/>
        <v>-5552.5626154072561</v>
      </c>
      <c r="V1031" s="23">
        <f t="array" aca="1" ref="V1031:Z1031" ca="1">MMULT(H1031:L1031,TRANSPOSE(racar))</f>
        <v>1.5312891682624597E-3</v>
      </c>
      <c r="W1031" s="23">
        <f ca="1"/>
        <v>-4.1128324471975176E-4</v>
      </c>
      <c r="X1031" s="23">
        <f ca="1"/>
        <v>1.3423263774563094E-2</v>
      </c>
      <c r="Y1031" s="23">
        <f ca="1"/>
        <v>6.0155846867015611E-3</v>
      </c>
      <c r="Z1031" s="23">
        <f ca="1"/>
        <v>2.9339384754559169E-3</v>
      </c>
      <c r="AA1031" s="6">
        <f t="array" aca="1" ref="AA1031" ca="1">SUMPRODUCT($V$9:$Z$9,V1031:Z1031)</f>
        <v>52485.736843286089</v>
      </c>
      <c r="AB1031" s="6">
        <f t="shared" ca="1" si="65"/>
        <v>11258.657536519924</v>
      </c>
    </row>
    <row r="1032" spans="1:28" ht="13.8">
      <c r="A1032" s="4">
        <v>1022</v>
      </c>
      <c r="B1032" s="120">
        <v>0.86602652034750782</v>
      </c>
      <c r="C1032" s="120">
        <v>0.56512000000000007</v>
      </c>
      <c r="D1032" s="120">
        <v>0.14077467721782591</v>
      </c>
      <c r="E1032" s="120">
        <v>0.94815927873779127</v>
      </c>
      <c r="F1032" s="120">
        <v>0.61811561219845246</v>
      </c>
      <c r="H1032" s="142">
        <v>1.1078028724254916</v>
      </c>
      <c r="I1032" s="142">
        <v>0.1639633445969397</v>
      </c>
      <c r="J1032" s="142">
        <v>-1.0768453654802808</v>
      </c>
      <c r="K1032" s="142">
        <v>1.6272621051555811</v>
      </c>
      <c r="L1032" s="142">
        <v>0.30053542984550474</v>
      </c>
      <c r="M1032" s="141">
        <f t="array" ref="M1032:Q1032">MMULT(H1032:L1032,TRANSPOSE(chol))</f>
        <v>6.5273819801752401E-3</v>
      </c>
      <c r="N1032" s="141">
        <v>3.5416529842877699E-3</v>
      </c>
      <c r="O1032" s="141">
        <v>-5.3739013511038191E-3</v>
      </c>
      <c r="P1032" s="141">
        <v>8.5608266318305867E-3</v>
      </c>
      <c r="Q1032" s="141">
        <v>7.2772385636932207E-3</v>
      </c>
      <c r="R1032" s="6">
        <f t="shared" si="62"/>
        <v>-2045.9209741863597</v>
      </c>
      <c r="S1032" s="6">
        <f t="shared" si="63"/>
        <v>-1158.9877063746681</v>
      </c>
      <c r="T1032" s="6">
        <f t="shared" si="64"/>
        <v>1158.9877063746681</v>
      </c>
      <c r="V1032" s="23">
        <f t="array" aca="1" ref="V1032:Z1032" ca="1">MMULT(H1032:L1032,TRANSPOSE(racar))</f>
        <v>6.4886485223945856E-3</v>
      </c>
      <c r="W1032" s="23">
        <f ca="1"/>
        <v>3.5099607142423323E-3</v>
      </c>
      <c r="X1032" s="23">
        <f ca="1"/>
        <v>-5.5436038470810184E-3</v>
      </c>
      <c r="Y1032" s="23">
        <f ca="1"/>
        <v>8.5691826479214507E-3</v>
      </c>
      <c r="Z1032" s="23">
        <f ca="1"/>
        <v>4.6834799862545086E-3</v>
      </c>
      <c r="AA1032" s="6">
        <f t="array" aca="1" ref="AA1032" ca="1">SUMPRODUCT($V$9:$Z$9,V1032:Z1032)</f>
        <v>11935.921510917964</v>
      </c>
      <c r="AB1032" s="6">
        <f t="shared" ca="1" si="65"/>
        <v>13245.800863564065</v>
      </c>
    </row>
    <row r="1033" spans="1:28" ht="13.8">
      <c r="A1033" s="4">
        <v>1023</v>
      </c>
      <c r="B1033" s="120">
        <v>0.31047096479195246</v>
      </c>
      <c r="C1033" s="120">
        <v>0.76512000000000013</v>
      </c>
      <c r="D1033" s="120">
        <v>0.28363182007496868</v>
      </c>
      <c r="E1033" s="120">
        <v>4.7332832456799402E-2</v>
      </c>
      <c r="F1033" s="120">
        <v>0.69503868912152933</v>
      </c>
      <c r="H1033" s="142">
        <v>-0.49451582985802472</v>
      </c>
      <c r="I1033" s="142">
        <v>0.72286960324376681</v>
      </c>
      <c r="J1033" s="142">
        <v>-0.57208610794811321</v>
      </c>
      <c r="K1033" s="142">
        <v>-1.6712836470881798</v>
      </c>
      <c r="L1033" s="142">
        <v>0.51018391245856964</v>
      </c>
      <c r="M1033" s="141">
        <f t="array" ref="M1033:Q1033">MMULT(H1033:L1033,TRANSPOSE(chol))</f>
        <v>-2.9137798764317401E-3</v>
      </c>
      <c r="N1033" s="141">
        <v>2.9780576520219795E-3</v>
      </c>
      <c r="O1033" s="141">
        <v>-4.0960147970894503E-3</v>
      </c>
      <c r="P1033" s="141">
        <v>-7.9091112005263212E-3</v>
      </c>
      <c r="Q1033" s="141">
        <v>-1.2124453150200287E-3</v>
      </c>
      <c r="R1033" s="6">
        <f t="shared" si="62"/>
        <v>-67720.974952084172</v>
      </c>
      <c r="S1033" s="6">
        <f t="shared" si="63"/>
        <v>-29452.996591385996</v>
      </c>
      <c r="T1033" s="6">
        <f t="shared" si="64"/>
        <v>29452.996591385996</v>
      </c>
      <c r="V1033" s="23">
        <f t="array" aca="1" ref="V1033:Z1033" ca="1">MMULT(H1033:L1033,TRANSPOSE(racar))</f>
        <v>-1.9688123630246723E-3</v>
      </c>
      <c r="W1033" s="23">
        <f ca="1"/>
        <v>2.7815651944680239E-3</v>
      </c>
      <c r="X1033" s="23">
        <f ca="1"/>
        <v>-4.0614271064481891E-3</v>
      </c>
      <c r="Y1033" s="23">
        <f ca="1"/>
        <v>-7.6178425243233778E-3</v>
      </c>
      <c r="Z1033" s="23">
        <f ca="1"/>
        <v>1.0498041071328183E-3</v>
      </c>
      <c r="AA1033" s="6">
        <f t="array" aca="1" ref="AA1033" ca="1">SUMPRODUCT($V$9:$Z$9,V1033:Z1033)</f>
        <v>-73506.381642039662</v>
      </c>
      <c r="AB1033" s="6">
        <f t="shared" ca="1" si="65"/>
        <v>-40651.395124942785</v>
      </c>
    </row>
    <row r="1034" spans="1:28" ht="13.8">
      <c r="A1034" s="4">
        <v>1024</v>
      </c>
      <c r="B1034" s="120">
        <v>0.64380429812528572</v>
      </c>
      <c r="C1034" s="120">
        <v>0.96512000000000009</v>
      </c>
      <c r="D1034" s="120">
        <v>0.42648896293211153</v>
      </c>
      <c r="E1034" s="120">
        <v>0.13824192336589031</v>
      </c>
      <c r="F1034" s="120">
        <v>0.77196176604460631</v>
      </c>
      <c r="H1034" s="142">
        <v>0.36864626820911189</v>
      </c>
      <c r="I1034" s="142">
        <v>1.8134658573777518</v>
      </c>
      <c r="J1034" s="142">
        <v>-0.18532016081481481</v>
      </c>
      <c r="K1034" s="142">
        <v>-1.0882520626070886</v>
      </c>
      <c r="L1034" s="142">
        <v>0.74532302027343889</v>
      </c>
      <c r="M1034" s="141">
        <f t="array" ref="M1034:Q1034">MMULT(H1034:L1034,TRANSPOSE(chol))</f>
        <v>2.1721328478761892E-3</v>
      </c>
      <c r="N1034" s="141">
        <v>1.1251765116981786E-2</v>
      </c>
      <c r="O1034" s="141">
        <v>-9.8959155908023714E-5</v>
      </c>
      <c r="P1034" s="141">
        <v>-2.4328285099305793E-3</v>
      </c>
      <c r="Q1034" s="141">
        <v>5.6857779433458003E-3</v>
      </c>
      <c r="R1034" s="6">
        <f t="shared" si="62"/>
        <v>-89962.30169518097</v>
      </c>
      <c r="S1034" s="6">
        <f t="shared" si="63"/>
        <v>-42618.371440747142</v>
      </c>
      <c r="T1034" s="6">
        <f t="shared" si="64"/>
        <v>42618.371440747142</v>
      </c>
      <c r="V1034" s="23">
        <f t="array" aca="1" ref="V1034:Z1034" ca="1">MMULT(H1034:L1034,TRANSPOSE(racar))</f>
        <v>4.6514098424009099E-3</v>
      </c>
      <c r="W1034" s="23">
        <f ca="1"/>
        <v>1.1009923346183998E-2</v>
      </c>
      <c r="X1034" s="23">
        <f ca="1"/>
        <v>-4.0541438053901143E-4</v>
      </c>
      <c r="Y1034" s="23">
        <f ca="1"/>
        <v>-3.1804381193097052E-3</v>
      </c>
      <c r="Z1034" s="23">
        <f ca="1"/>
        <v>5.7583729374458799E-3</v>
      </c>
      <c r="AA1034" s="6">
        <f t="array" aca="1" ref="AA1034" ca="1">SUMPRODUCT($V$9:$Z$9,V1034:Z1034)</f>
        <v>-81919.913710132867</v>
      </c>
      <c r="AB1034" s="6">
        <f t="shared" ca="1" si="65"/>
        <v>-46439.310196991675</v>
      </c>
    </row>
    <row r="1035" spans="1:28" ht="13.8">
      <c r="A1035" s="4">
        <v>1025</v>
      </c>
      <c r="B1035" s="120">
        <v>0.97713763145861898</v>
      </c>
      <c r="C1035" s="120">
        <v>1.3120000000000001E-2</v>
      </c>
      <c r="D1035" s="120">
        <v>0.56934610578925449</v>
      </c>
      <c r="E1035" s="120">
        <v>0.22915101427498122</v>
      </c>
      <c r="F1035" s="120">
        <v>0.8488848429676833</v>
      </c>
      <c r="H1035" s="142">
        <v>1.9979255048096816</v>
      </c>
      <c r="I1035" s="142">
        <v>-2.2226412553486155</v>
      </c>
      <c r="J1035" s="142">
        <v>0.1747096453903243</v>
      </c>
      <c r="K1035" s="142">
        <v>-0.7416456975847211</v>
      </c>
      <c r="L1035" s="142">
        <v>1.031662364312361</v>
      </c>
      <c r="M1035" s="141">
        <f t="array" ref="M1035:Q1035">MMULT(H1035:L1035,TRANSPOSE(chol))</f>
        <v>1.1772151221520109E-2</v>
      </c>
      <c r="N1035" s="141">
        <v>-8.0351514287486173E-3</v>
      </c>
      <c r="O1035" s="141">
        <v>3.0652437114602801E-3</v>
      </c>
      <c r="P1035" s="141">
        <v>-5.5027564364218857E-3</v>
      </c>
      <c r="Q1035" s="141">
        <v>6.7729543216590348E-3</v>
      </c>
      <c r="R1035" s="6">
        <f t="shared" si="62"/>
        <v>39396.557056258418</v>
      </c>
      <c r="S1035" s="6">
        <f t="shared" si="63"/>
        <v>-62679.012086216942</v>
      </c>
      <c r="T1035" s="6">
        <f t="shared" si="64"/>
        <v>62679.012086216942</v>
      </c>
      <c r="V1035" s="23">
        <f t="array" aca="1" ref="V1035:Z1035" ca="1">MMULT(H1035:L1035,TRANSPOSE(racar))</f>
        <v>1.020407304766534E-2</v>
      </c>
      <c r="W1035" s="23">
        <f ca="1"/>
        <v>-1.0563538310012345E-2</v>
      </c>
      <c r="X1035" s="23">
        <f ca="1"/>
        <v>2.0268795725793664E-3</v>
      </c>
      <c r="Y1035" s="23">
        <f ca="1"/>
        <v>-4.0056598204167857E-3</v>
      </c>
      <c r="Z1035" s="23">
        <f ca="1"/>
        <v>5.9867495948109205E-3</v>
      </c>
      <c r="AA1035" s="6">
        <f t="array" aca="1" ref="AA1035" ca="1">SUMPRODUCT($V$9:$Z$9,V1035:Z1035)</f>
        <v>53745.66023019165</v>
      </c>
      <c r="AB1035" s="6">
        <f t="shared" ca="1" si="65"/>
        <v>-51478.030945544946</v>
      </c>
    </row>
    <row r="1036" spans="1:28" ht="13.8">
      <c r="A1036" s="4">
        <v>1026</v>
      </c>
      <c r="B1036" s="120">
        <v>2.6520347508001824E-2</v>
      </c>
      <c r="C1036" s="120">
        <v>0.21312</v>
      </c>
      <c r="D1036" s="120">
        <v>0.71220324864639739</v>
      </c>
      <c r="E1036" s="120">
        <v>0.32006010518407207</v>
      </c>
      <c r="F1036" s="120">
        <v>0.92580791989076017</v>
      </c>
      <c r="H1036" s="142">
        <v>-1.9345894553901615</v>
      </c>
      <c r="I1036" s="142">
        <v>-0.7956422534267088</v>
      </c>
      <c r="J1036" s="142">
        <v>0.55983277953745858</v>
      </c>
      <c r="K1036" s="142">
        <v>-0.46753073149193231</v>
      </c>
      <c r="L1036" s="142">
        <v>1.4452625236486807</v>
      </c>
      <c r="M1036" s="141">
        <f t="array" ref="M1036:Q1036">MMULT(H1036:L1036,TRANSPOSE(chol))</f>
        <v>-1.1398963357535518E-2</v>
      </c>
      <c r="N1036" s="141">
        <v>-9.1016914603364932E-3</v>
      </c>
      <c r="O1036" s="141">
        <v>7.4064523349596763E-4</v>
      </c>
      <c r="P1036" s="141">
        <v>-4.7057418166020206E-3</v>
      </c>
      <c r="Q1036" s="141">
        <v>5.0184706435647299E-4</v>
      </c>
      <c r="R1036" s="6">
        <f t="shared" ref="R1036:R1099" si="66">SUMPRODUCT($M$9:$Q$9,M1036:Q1036)</f>
        <v>-28639.282633974901</v>
      </c>
      <c r="S1036" s="6">
        <f t="shared" ref="S1036:S1099" si="67">P1036*$P$9+Q1036*$Q$9</f>
        <v>-24299.186696667326</v>
      </c>
      <c r="T1036" s="6">
        <f t="shared" ref="T1036:T1099" si="68">-S1036</f>
        <v>24299.186696667326</v>
      </c>
      <c r="V1036" s="23">
        <f t="array" aca="1" ref="V1036:Z1036" ca="1">MMULT(H1036:L1036,TRANSPOSE(racar))</f>
        <v>-9.5918922208299302E-3</v>
      </c>
      <c r="W1036" s="23">
        <f ca="1"/>
        <v>-5.4353548570973357E-3</v>
      </c>
      <c r="X1036" s="23">
        <f ca="1"/>
        <v>3.1266338670871275E-3</v>
      </c>
      <c r="Y1036" s="23">
        <f ca="1"/>
        <v>-1.5196231895009329E-3</v>
      </c>
      <c r="Z1036" s="23">
        <f ca="1"/>
        <v>5.5578065964696308E-3</v>
      </c>
      <c r="AA1036" s="6">
        <f t="array" aca="1" ref="AA1036" ca="1">SUMPRODUCT($V$9:$Z$9,V1036:Z1036)</f>
        <v>-46672.737031860932</v>
      </c>
      <c r="AB1036" s="6">
        <f t="shared" ref="AB1036:AB1099" ca="1" si="69">Y1036*$Y$9+Z1036*$Z$9</f>
        <v>-37733.434086165973</v>
      </c>
    </row>
    <row r="1037" spans="1:28" ht="13.8">
      <c r="A1037" s="4">
        <v>1027</v>
      </c>
      <c r="B1037" s="120">
        <v>0.35985368084133518</v>
      </c>
      <c r="C1037" s="120">
        <v>0.41312000000000004</v>
      </c>
      <c r="D1037" s="120">
        <v>0.85506039150354018</v>
      </c>
      <c r="E1037" s="120">
        <v>0.41096919609316301</v>
      </c>
      <c r="F1037" s="120">
        <v>8.6481565771506612E-3</v>
      </c>
      <c r="H1037" s="142">
        <v>-0.35884992531715987</v>
      </c>
      <c r="I1037" s="142">
        <v>-0.21952642201351247</v>
      </c>
      <c r="J1037" s="142">
        <v>1.0583866198106082</v>
      </c>
      <c r="K1037" s="142">
        <v>-0.22505255191288129</v>
      </c>
      <c r="L1037" s="142">
        <v>-2.3803476152816745</v>
      </c>
      <c r="M1037" s="141">
        <f t="array" ref="M1037:Q1037">MMULT(H1037:L1037,TRANSPOSE(chol))</f>
        <v>-2.1144109610168947E-3</v>
      </c>
      <c r="N1037" s="141">
        <v>-2.1002941043387108E-3</v>
      </c>
      <c r="O1037" s="141">
        <v>6.240057340566119E-3</v>
      </c>
      <c r="P1037" s="141">
        <v>-1.1102935781517756E-3</v>
      </c>
      <c r="Q1037" s="141">
        <v>-1.3775059208600478E-2</v>
      </c>
      <c r="R1037" s="6">
        <f t="shared" si="66"/>
        <v>87108.135566945988</v>
      </c>
      <c r="S1037" s="6">
        <f t="shared" si="67"/>
        <v>71221.304598169154</v>
      </c>
      <c r="T1037" s="6">
        <f t="shared" si="68"/>
        <v>-71221.304598169154</v>
      </c>
      <c r="V1037" s="23">
        <f t="array" aca="1" ref="V1037:Z1037" ca="1">MMULT(H1037:L1037,TRANSPOSE(racar))</f>
        <v>-4.8151293259994787E-3</v>
      </c>
      <c r="W1037" s="23">
        <f ca="1"/>
        <v>-4.1348052902858163E-3</v>
      </c>
      <c r="X1037" s="23">
        <f ca="1"/>
        <v>4.9668288980221562E-3</v>
      </c>
      <c r="Y1037" s="23">
        <f ca="1"/>
        <v>-3.7432267863995866E-3</v>
      </c>
      <c r="Z1037" s="23">
        <f ca="1"/>
        <v>-1.5276717124384845E-2</v>
      </c>
      <c r="AA1037" s="6">
        <f t="array" aca="1" ref="AA1037" ca="1">SUMPRODUCT($V$9:$Z$9,V1037:Z1037)</f>
        <v>78272.118183883358</v>
      </c>
      <c r="AB1037" s="6">
        <f t="shared" ca="1" si="69"/>
        <v>67498.355602242882</v>
      </c>
    </row>
    <row r="1038" spans="1:28" ht="13.8">
      <c r="A1038" s="4">
        <v>1028</v>
      </c>
      <c r="B1038" s="120">
        <v>0.69318701417466844</v>
      </c>
      <c r="C1038" s="120">
        <v>0.61312000000000011</v>
      </c>
      <c r="D1038" s="120">
        <v>0.99791753436068309</v>
      </c>
      <c r="E1038" s="120">
        <v>0.50187828700225401</v>
      </c>
      <c r="F1038" s="120">
        <v>8.5571233500227592E-2</v>
      </c>
      <c r="H1038" s="142">
        <v>0.50490441697317423</v>
      </c>
      <c r="I1038" s="142">
        <v>0.28746016376560884</v>
      </c>
      <c r="J1038" s="142">
        <v>2.8653921418843193</v>
      </c>
      <c r="K1038" s="142">
        <v>4.7081847020548472E-3</v>
      </c>
      <c r="L1038" s="142">
        <v>-1.3685420566763851</v>
      </c>
      <c r="M1038" s="141">
        <f t="array" ref="M1038:Q1038">MMULT(H1038:L1038,TRANSPOSE(chol))</f>
        <v>2.974991377162407E-3</v>
      </c>
      <c r="N1038" s="141">
        <v>2.8324851393477018E-3</v>
      </c>
      <c r="O1038" s="141">
        <v>1.9161085941433224E-2</v>
      </c>
      <c r="P1038" s="141">
        <v>2.5416292329287975E-3</v>
      </c>
      <c r="Q1038" s="141">
        <v>-3.0434724738788704E-3</v>
      </c>
      <c r="R1038" s="6">
        <f t="shared" si="66"/>
        <v>73605.269556592044</v>
      </c>
      <c r="S1038" s="6">
        <f t="shared" si="67"/>
        <v>28480.447798150031</v>
      </c>
      <c r="T1038" s="6">
        <f t="shared" si="68"/>
        <v>-28480.447798150031</v>
      </c>
      <c r="V1038" s="23">
        <f t="array" aca="1" ref="V1038:Z1038" ca="1">MMULT(H1038:L1038,TRANSPOSE(racar))</f>
        <v>2.9301491164526895E-3</v>
      </c>
      <c r="W1038" s="23">
        <f ca="1"/>
        <v>1.5630976096259869E-3</v>
      </c>
      <c r="X1038" s="23">
        <f ca="1"/>
        <v>1.8063210375435797E-2</v>
      </c>
      <c r="Y1038" s="23">
        <f ca="1"/>
        <v>-1.7520328412930783E-4</v>
      </c>
      <c r="Z1038" s="23">
        <f ca="1"/>
        <v>-5.7717122926489919E-3</v>
      </c>
      <c r="AA1038" s="6">
        <f t="array" aca="1" ref="AA1038" ca="1">SUMPRODUCT($V$9:$Z$9,V1038:Z1038)</f>
        <v>79898.261514330472</v>
      </c>
      <c r="AB1038" s="6">
        <f t="shared" ca="1" si="69"/>
        <v>31167.742383687793</v>
      </c>
    </row>
    <row r="1039" spans="1:28" ht="13.8">
      <c r="A1039" s="4">
        <v>1029</v>
      </c>
      <c r="B1039" s="120">
        <v>0.13763145861911294</v>
      </c>
      <c r="C1039" s="120">
        <v>0.81312000000000006</v>
      </c>
      <c r="D1039" s="120">
        <v>1.2494793835901709E-3</v>
      </c>
      <c r="E1039" s="120">
        <v>0.59278737791134484</v>
      </c>
      <c r="F1039" s="120">
        <v>0.16249431042330451</v>
      </c>
      <c r="H1039" s="142">
        <v>-1.091022647704055</v>
      </c>
      <c r="I1039" s="142">
        <v>0.88945238915358071</v>
      </c>
      <c r="J1039" s="142">
        <v>-3.0234674904183043</v>
      </c>
      <c r="K1039" s="142">
        <v>0.23472105566567128</v>
      </c>
      <c r="L1039" s="142">
        <v>-0.98425810929404667</v>
      </c>
      <c r="M1039" s="141">
        <f t="array" ref="M1039:Q1039">MMULT(H1039:L1039,TRANSPOSE(chol))</f>
        <v>-6.4285097537202015E-3</v>
      </c>
      <c r="N1039" s="141">
        <v>2.5306585026350055E-3</v>
      </c>
      <c r="O1039" s="141">
        <v>-2.0573179764924572E-2</v>
      </c>
      <c r="P1039" s="141">
        <v>-6.8658681358609811E-5</v>
      </c>
      <c r="Q1039" s="141">
        <v>-9.2584221804135457E-3</v>
      </c>
      <c r="R1039" s="6">
        <f t="shared" si="66"/>
        <v>-40575.637680559463</v>
      </c>
      <c r="S1039" s="6">
        <f t="shared" si="67"/>
        <v>50967.520809992129</v>
      </c>
      <c r="T1039" s="6">
        <f t="shared" si="68"/>
        <v>-50967.520809992129</v>
      </c>
      <c r="V1039" s="23">
        <f t="array" aca="1" ref="V1039:Z1039" ca="1">MMULT(H1039:L1039,TRANSPOSE(racar))</f>
        <v>-8.1072368669679526E-3</v>
      </c>
      <c r="W1039" s="23">
        <f ca="1"/>
        <v>2.4372869192769986E-3</v>
      </c>
      <c r="X1039" s="23">
        <f ca="1"/>
        <v>-2.0544745157332459E-2</v>
      </c>
      <c r="Y1039" s="23">
        <f ca="1"/>
        <v>-5.0078555491291001E-4</v>
      </c>
      <c r="Z1039" s="23">
        <f ca="1"/>
        <v>-8.3910531755412663E-3</v>
      </c>
      <c r="AA1039" s="6">
        <f t="array" aca="1" ref="AA1039" ca="1">SUMPRODUCT($V$9:$Z$9,V1039:Z1039)</f>
        <v>-54513.08223995017</v>
      </c>
      <c r="AB1039" s="6">
        <f t="shared" ca="1" si="69"/>
        <v>44187.118611493126</v>
      </c>
    </row>
    <row r="1040" spans="1:28" ht="13.8">
      <c r="A1040" s="4">
        <v>1030</v>
      </c>
      <c r="B1040" s="120">
        <v>0.47096479195244628</v>
      </c>
      <c r="C1040" s="120">
        <v>5.3120000000000001E-2</v>
      </c>
      <c r="D1040" s="120">
        <v>0.14410662224073301</v>
      </c>
      <c r="E1040" s="120">
        <v>0.68369646882043578</v>
      </c>
      <c r="F1040" s="120">
        <v>0.23941738734638143</v>
      </c>
      <c r="H1040" s="142">
        <v>-7.284484584225373E-2</v>
      </c>
      <c r="I1040" s="142">
        <v>-1.615326536120828</v>
      </c>
      <c r="J1040" s="142">
        <v>-1.0620494329111219</v>
      </c>
      <c r="K1040" s="142">
        <v>0.47806061610347289</v>
      </c>
      <c r="L1040" s="142">
        <v>-0.70817792214673836</v>
      </c>
      <c r="M1040" s="141">
        <f t="array" ref="M1040:Q1040">MMULT(H1040:L1040,TRANSPOSE(chol))</f>
        <v>-4.2921547319904651E-4</v>
      </c>
      <c r="N1040" s="141">
        <v>-9.4220787092127965E-3</v>
      </c>
      <c r="O1040" s="141">
        <v>-7.44547554889218E-3</v>
      </c>
      <c r="P1040" s="141">
        <v>-8.04466912520568E-4</v>
      </c>
      <c r="Q1040" s="141">
        <v>-6.5131405738283422E-3</v>
      </c>
      <c r="R1040" s="6">
        <f t="shared" si="66"/>
        <v>60401.685291066759</v>
      </c>
      <c r="S1040" s="6">
        <f t="shared" si="67"/>
        <v>32396.799176974157</v>
      </c>
      <c r="T1040" s="6">
        <f t="shared" si="68"/>
        <v>-32396.799176974157</v>
      </c>
      <c r="V1040" s="23">
        <f t="array" aca="1" ref="V1040:Z1040" ca="1">MMULT(H1040:L1040,TRANSPOSE(racar))</f>
        <v>-3.5300475285860279E-3</v>
      </c>
      <c r="W1040" s="23">
        <f ca="1"/>
        <v>-1.0333123442416488E-2</v>
      </c>
      <c r="X1040" s="23">
        <f ca="1"/>
        <v>-7.6731628606538961E-3</v>
      </c>
      <c r="Y1040" s="23">
        <f ca="1"/>
        <v>-1.2031091438187013E-4</v>
      </c>
      <c r="Z1040" s="23">
        <f ca="1"/>
        <v>-6.4456511938401802E-3</v>
      </c>
      <c r="AA1040" s="6">
        <f t="array" aca="1" ref="AA1040" ca="1">SUMPRODUCT($V$9:$Z$9,V1040:Z1040)</f>
        <v>53012.080730416892</v>
      </c>
      <c r="AB1040" s="6">
        <f t="shared" ca="1" si="69"/>
        <v>35151.648872032041</v>
      </c>
    </row>
    <row r="1041" spans="1:28" ht="13.8">
      <c r="A1041" s="4">
        <v>1031</v>
      </c>
      <c r="B1041" s="120">
        <v>0.80429812528577949</v>
      </c>
      <c r="C1041" s="120">
        <v>0.25312000000000001</v>
      </c>
      <c r="D1041" s="120">
        <v>0.28696376509787586</v>
      </c>
      <c r="E1041" s="120">
        <v>0.77460555972952672</v>
      </c>
      <c r="F1041" s="120">
        <v>0.31634046426945833</v>
      </c>
      <c r="H1041" s="142">
        <v>0.85707443392354865</v>
      </c>
      <c r="I1041" s="142">
        <v>-0.66470374193170234</v>
      </c>
      <c r="J1041" s="142">
        <v>-0.56227667133959158</v>
      </c>
      <c r="K1041" s="142">
        <v>0.75410049444186533</v>
      </c>
      <c r="L1041" s="142">
        <v>-0.47795683409795103</v>
      </c>
      <c r="M1041" s="141">
        <f t="array" ref="M1041:Q1041">MMULT(H1041:L1041,TRANSPOSE(chol))</f>
        <v>5.0500430671502313E-3</v>
      </c>
      <c r="N1041" s="141">
        <v>-1.7931588410299861E-3</v>
      </c>
      <c r="O1041" s="141">
        <v>-2.6798013065727098E-3</v>
      </c>
      <c r="P1041" s="141">
        <v>3.0454117779831194E-3</v>
      </c>
      <c r="Q1041" s="141">
        <v>-1.4268851940515016E-4</v>
      </c>
      <c r="R1041" s="6">
        <f t="shared" si="66"/>
        <v>40559.377942318708</v>
      </c>
      <c r="S1041" s="6">
        <f t="shared" si="67"/>
        <v>14717.101230259357</v>
      </c>
      <c r="T1041" s="6">
        <f t="shared" si="68"/>
        <v>-14717.101230259357</v>
      </c>
      <c r="V1041" s="23">
        <f t="array" aca="1" ref="V1041:Z1041" ca="1">MMULT(H1041:L1041,TRANSPOSE(racar))</f>
        <v>3.3189756042349867E-3</v>
      </c>
      <c r="W1041" s="23">
        <f ca="1"/>
        <v>-3.0945408922528747E-3</v>
      </c>
      <c r="X1041" s="23">
        <f ca="1"/>
        <v>-3.4007595270576173E-3</v>
      </c>
      <c r="Y1041" s="23">
        <f ca="1"/>
        <v>2.6863982508498951E-3</v>
      </c>
      <c r="Z1041" s="23">
        <f ca="1"/>
        <v>-2.1102742545531118E-3</v>
      </c>
      <c r="AA1041" s="6">
        <f t="array" aca="1" ref="AA1041" ca="1">SUMPRODUCT($V$9:$Z$9,V1041:Z1041)</f>
        <v>46752.663291341174</v>
      </c>
      <c r="AB1041" s="6">
        <f t="shared" ca="1" si="69"/>
        <v>23973.5869638937</v>
      </c>
    </row>
    <row r="1042" spans="1:28" ht="13.8">
      <c r="A1042" s="4">
        <v>1032</v>
      </c>
      <c r="B1042" s="120">
        <v>0.24874256973022404</v>
      </c>
      <c r="C1042" s="120">
        <v>0.45312000000000002</v>
      </c>
      <c r="D1042" s="120">
        <v>0.42982090795501871</v>
      </c>
      <c r="E1042" s="120">
        <v>0.86551465063861766</v>
      </c>
      <c r="F1042" s="120">
        <v>0.39326354119253526</v>
      </c>
      <c r="H1042" s="142">
        <v>-0.67845201382372045</v>
      </c>
      <c r="I1042" s="142">
        <v>-0.11778249494764731</v>
      </c>
      <c r="J1042" s="142">
        <v>-0.17683013732292294</v>
      </c>
      <c r="K1042" s="142">
        <v>1.1054360303129254</v>
      </c>
      <c r="L1042" s="142">
        <v>-0.27082311296989986</v>
      </c>
      <c r="M1042" s="141">
        <f t="array" ref="M1042:Q1042">MMULT(H1042:L1042,TRANSPOSE(chol))</f>
        <v>-3.9975663176883558E-3</v>
      </c>
      <c r="N1042" s="141">
        <v>-2.2684723674192384E-3</v>
      </c>
      <c r="O1042" s="141">
        <v>-2.082179516141495E-3</v>
      </c>
      <c r="P1042" s="141">
        <v>4.6944469054455828E-3</v>
      </c>
      <c r="Q1042" s="141">
        <v>-1.7028998835552614E-3</v>
      </c>
      <c r="R1042" s="6">
        <f t="shared" si="66"/>
        <v>19090.647866076626</v>
      </c>
      <c r="S1042" s="6">
        <f t="shared" si="67"/>
        <v>30900.049352119247</v>
      </c>
      <c r="T1042" s="6">
        <f t="shared" si="68"/>
        <v>-30900.049352119247</v>
      </c>
      <c r="V1042" s="23">
        <f t="array" aca="1" ref="V1042:Z1042" ca="1">MMULT(H1042:L1042,TRANSPOSE(racar))</f>
        <v>-4.1883841702923764E-3</v>
      </c>
      <c r="W1042" s="23">
        <f ca="1"/>
        <v>-8.3666864251296074E-4</v>
      </c>
      <c r="X1042" s="23">
        <f ca="1"/>
        <v>-1.32892457812231E-3</v>
      </c>
      <c r="Y1042" s="23">
        <f ca="1"/>
        <v>5.0302274581101002E-3</v>
      </c>
      <c r="Z1042" s="23">
        <f ca="1"/>
        <v>-1.5656773984038647E-3</v>
      </c>
      <c r="AA1042" s="6">
        <f t="array" aca="1" ref="AA1042" ca="1">SUMPRODUCT($V$9:$Z$9,V1042:Z1042)</f>
        <v>13531.322685997775</v>
      </c>
      <c r="AB1042" s="6">
        <f t="shared" ca="1" si="69"/>
        <v>31675.522346703809</v>
      </c>
    </row>
    <row r="1043" spans="1:28" ht="13.8">
      <c r="A1043" s="4">
        <v>1033</v>
      </c>
      <c r="B1043" s="120">
        <v>0.58207590306355739</v>
      </c>
      <c r="C1043" s="120">
        <v>0.65312000000000014</v>
      </c>
      <c r="D1043" s="120">
        <v>0.57267805081216161</v>
      </c>
      <c r="E1043" s="120">
        <v>0.95642374154770859</v>
      </c>
      <c r="F1043" s="120">
        <v>0.47018661811561219</v>
      </c>
      <c r="H1043" s="142">
        <v>0.20720700879160356</v>
      </c>
      <c r="I1043" s="142">
        <v>0.39375761479803839</v>
      </c>
      <c r="J1043" s="142">
        <v>0.18319642622589136</v>
      </c>
      <c r="K1043" s="142">
        <v>1.7106133282904936</v>
      </c>
      <c r="L1043" s="142">
        <v>-7.48007611183414E-2</v>
      </c>
      <c r="M1043" s="141">
        <f t="array" ref="M1043:Q1043">MMULT(H1043:L1043,TRANSPOSE(chol))</f>
        <v>1.2209024990078217E-3</v>
      </c>
      <c r="N1043" s="141">
        <v>2.7418470001393273E-3</v>
      </c>
      <c r="O1043" s="141">
        <v>1.5828230407248971E-3</v>
      </c>
      <c r="P1043" s="141">
        <v>9.3855793059088241E-3</v>
      </c>
      <c r="Q1043" s="141">
        <v>4.1805633147802982E-3</v>
      </c>
      <c r="R1043" s="6">
        <f t="shared" si="66"/>
        <v>15244.635698024023</v>
      </c>
      <c r="S1043" s="6">
        <f t="shared" si="67"/>
        <v>19764.814824102104</v>
      </c>
      <c r="T1043" s="6">
        <f t="shared" si="68"/>
        <v>-19764.814824102104</v>
      </c>
      <c r="V1043" s="23">
        <f t="array" aca="1" ref="V1043:Z1043" ca="1">MMULT(H1043:L1043,TRANSPOSE(racar))</f>
        <v>1.8884807664241888E-3</v>
      </c>
      <c r="W1043" s="23">
        <f ca="1"/>
        <v>3.9439731898465741E-3</v>
      </c>
      <c r="X1043" s="23">
        <f ca="1"/>
        <v>1.9879231084398729E-3</v>
      </c>
      <c r="Y1043" s="23">
        <f ca="1"/>
        <v>9.0500129879933153E-3</v>
      </c>
      <c r="Z1043" s="23">
        <f ca="1"/>
        <v>2.3106764046090305E-3</v>
      </c>
      <c r="AA1043" s="6">
        <f t="array" aca="1" ref="AA1043" ca="1">SUMPRODUCT($V$9:$Z$9,V1043:Z1043)</f>
        <v>22000.883512117627</v>
      </c>
      <c r="AB1043" s="6">
        <f t="shared" ca="1" si="69"/>
        <v>28587.381099482289</v>
      </c>
    </row>
    <row r="1044" spans="1:28" ht="13.8">
      <c r="A1044" s="4">
        <v>1034</v>
      </c>
      <c r="B1044" s="120">
        <v>0.91540923639689065</v>
      </c>
      <c r="C1044" s="120">
        <v>0.8531200000000001</v>
      </c>
      <c r="D1044" s="120">
        <v>0.7155351936693044</v>
      </c>
      <c r="E1044" s="120">
        <v>5.5597295266716758E-2</v>
      </c>
      <c r="F1044" s="120">
        <v>0.54710969503868923</v>
      </c>
      <c r="H1044" s="142">
        <v>1.3748384742581059</v>
      </c>
      <c r="I1044" s="142">
        <v>1.0499088984364409</v>
      </c>
      <c r="J1044" s="142">
        <v>0.56962862009268578</v>
      </c>
      <c r="K1044" s="142">
        <v>-1.5928466787497793</v>
      </c>
      <c r="L1044" s="142">
        <v>0.11836228241562925</v>
      </c>
      <c r="M1044" s="141">
        <f t="array" ref="M1044:Q1044">MMULT(H1044:L1044,TRANSPOSE(chol))</f>
        <v>8.1008057533517187E-3</v>
      </c>
      <c r="N1044" s="141">
        <v>9.2428088771326928E-3</v>
      </c>
      <c r="O1044" s="141">
        <v>5.8424748393620827E-3</v>
      </c>
      <c r="P1044" s="141">
        <v>-4.9124412308836707E-3</v>
      </c>
      <c r="Q1044" s="141">
        <v>3.766956131599458E-3</v>
      </c>
      <c r="R1044" s="6">
        <f t="shared" si="66"/>
        <v>-39078.793628685526</v>
      </c>
      <c r="S1044" s="6">
        <f t="shared" si="67"/>
        <v>-43329.550840797463</v>
      </c>
      <c r="T1044" s="6">
        <f t="shared" si="68"/>
        <v>43329.550840797463</v>
      </c>
      <c r="V1044" s="23">
        <f t="array" aca="1" ref="V1044:Z1044" ca="1">MMULT(H1044:L1044,TRANSPOSE(racar))</f>
        <v>9.0093559853766537E-3</v>
      </c>
      <c r="W1044" s="23">
        <f ca="1"/>
        <v>6.6465797907960585E-3</v>
      </c>
      <c r="X1044" s="23">
        <f ca="1"/>
        <v>4.2429084643651385E-3</v>
      </c>
      <c r="Y1044" s="23">
        <f ca="1"/>
        <v>-6.6454551625454612E-3</v>
      </c>
      <c r="Z1044" s="23">
        <f ca="1"/>
        <v>2.2147413841869541E-3</v>
      </c>
      <c r="AA1044" s="6">
        <f t="array" aca="1" ref="AA1044" ca="1">SUMPRODUCT($V$9:$Z$9,V1044:Z1044)</f>
        <v>-24899.118479024179</v>
      </c>
      <c r="AB1044" s="6">
        <f t="shared" ca="1" si="69"/>
        <v>-42657.111439944085</v>
      </c>
    </row>
    <row r="1045" spans="1:28" ht="13.8">
      <c r="A1045" s="4">
        <v>1035</v>
      </c>
      <c r="B1045" s="120">
        <v>6.3557384545038856E-2</v>
      </c>
      <c r="C1045" s="120">
        <v>9.3119999999999994E-2</v>
      </c>
      <c r="D1045" s="120">
        <v>0.85839233652644731</v>
      </c>
      <c r="E1045" s="120">
        <v>0.14650638617580766</v>
      </c>
      <c r="F1045" s="120">
        <v>0.6240327719617661</v>
      </c>
      <c r="H1045" s="142">
        <v>-1.5255789046093526</v>
      </c>
      <c r="I1045" s="142">
        <v>-1.3217842633158821</v>
      </c>
      <c r="J1045" s="142">
        <v>1.0731243502995227</v>
      </c>
      <c r="K1045" s="142">
        <v>-1.0515353723916319</v>
      </c>
      <c r="L1045" s="142">
        <v>0.31608965836254221</v>
      </c>
      <c r="M1045" s="141">
        <f t="array" ref="M1045:Q1045">MMULT(H1045:L1045,TRANSPOSE(chol))</f>
        <v>-8.9889965978151281E-3</v>
      </c>
      <c r="N1045" s="141">
        <v>-1.1153978065452553E-2</v>
      </c>
      <c r="O1045" s="141">
        <v>4.4095532879385281E-3</v>
      </c>
      <c r="P1045" s="141">
        <v>-7.8111065332747559E-3</v>
      </c>
      <c r="Q1045" s="141">
        <v>-5.8695681831153548E-3</v>
      </c>
      <c r="R1045" s="6">
        <f t="shared" si="66"/>
        <v>22690.483218339672</v>
      </c>
      <c r="S1045" s="6">
        <f t="shared" si="67"/>
        <v>-3209.4680043500484</v>
      </c>
      <c r="T1045" s="6">
        <f t="shared" si="68"/>
        <v>3209.4680043500484</v>
      </c>
      <c r="V1045" s="23">
        <f t="array" aca="1" ref="V1045:Z1045" ca="1">MMULT(H1045:L1045,TRANSPOSE(racar))</f>
        <v>-9.144069015125357E-3</v>
      </c>
      <c r="W1045" s="23">
        <f ca="1"/>
        <v>-9.6880478074814116E-3</v>
      </c>
      <c r="X1045" s="23">
        <f ca="1"/>
        <v>5.5837855203825764E-3</v>
      </c>
      <c r="Y1045" s="23">
        <f ca="1"/>
        <v>-5.9654017711208733E-3</v>
      </c>
      <c r="Z1045" s="23">
        <f ca="1"/>
        <v>-1.9274767429001199E-3</v>
      </c>
      <c r="AA1045" s="6">
        <f t="array" aca="1" ref="AA1045" ca="1">SUMPRODUCT($V$9:$Z$9,V1045:Z1045)</f>
        <v>3959.4251147658379</v>
      </c>
      <c r="AB1045" s="6">
        <f t="shared" ca="1" si="69"/>
        <v>-16603.863045530576</v>
      </c>
    </row>
    <row r="1046" spans="1:28" ht="13.8">
      <c r="A1046" s="4">
        <v>1036</v>
      </c>
      <c r="B1046" s="120">
        <v>0.39689071787837221</v>
      </c>
      <c r="C1046" s="120">
        <v>0.29312000000000005</v>
      </c>
      <c r="D1046" s="120">
        <v>2.1657642648896292E-2</v>
      </c>
      <c r="E1046" s="120">
        <v>0.23741547708489857</v>
      </c>
      <c r="F1046" s="120">
        <v>0.70095584888484297</v>
      </c>
      <c r="H1046" s="142">
        <v>-0.26140339946875624</v>
      </c>
      <c r="I1046" s="142">
        <v>-0.54429280112647338</v>
      </c>
      <c r="J1046" s="142">
        <v>-2.0206569874900362</v>
      </c>
      <c r="K1046" s="142">
        <v>-0.71464091777371086</v>
      </c>
      <c r="L1046" s="142">
        <v>0.52715162018288741</v>
      </c>
      <c r="M1046" s="141">
        <f t="array" ref="M1046:Q1046">MMULT(H1046:L1046,TRANSPOSE(chol))</f>
        <v>-1.5402377821182895E-3</v>
      </c>
      <c r="N1046" s="141">
        <v>-3.7312860326082047E-3</v>
      </c>
      <c r="O1046" s="141">
        <v>-1.3497943480742422E-2</v>
      </c>
      <c r="P1046" s="141">
        <v>-5.7875892283361704E-3</v>
      </c>
      <c r="Q1046" s="141">
        <v>-1.8034392527446312E-3</v>
      </c>
      <c r="R1046" s="6">
        <f t="shared" si="66"/>
        <v>-36913.59146071595</v>
      </c>
      <c r="S1046" s="6">
        <f t="shared" si="67"/>
        <v>-16477.752302442528</v>
      </c>
      <c r="T1046" s="6">
        <f t="shared" si="68"/>
        <v>16477.752302442528</v>
      </c>
      <c r="V1046" s="23">
        <f t="array" aca="1" ref="V1046:Z1046" ca="1">MMULT(H1046:L1046,TRANSPOSE(racar))</f>
        <v>-2.5934044317396923E-3</v>
      </c>
      <c r="W1046" s="23">
        <f ca="1"/>
        <v>-4.092508778787125E-3</v>
      </c>
      <c r="X1046" s="23">
        <f ca="1"/>
        <v>-1.332784212496459E-2</v>
      </c>
      <c r="Y1046" s="23">
        <f ca="1"/>
        <v>-4.2661588411552348E-3</v>
      </c>
      <c r="Z1046" s="23">
        <f ca="1"/>
        <v>2.4713268663639418E-4</v>
      </c>
      <c r="AA1046" s="6">
        <f t="array" aca="1" ref="AA1046" ca="1">SUMPRODUCT($V$9:$Z$9,V1046:Z1046)</f>
        <v>-43904.672296764686</v>
      </c>
      <c r="AB1046" s="6">
        <f t="shared" ca="1" si="69"/>
        <v>-20878.12184596053</v>
      </c>
    </row>
    <row r="1047" spans="1:28" ht="13.8">
      <c r="A1047" s="4">
        <v>1037</v>
      </c>
      <c r="B1047" s="120">
        <v>0.73022405121170553</v>
      </c>
      <c r="C1047" s="120">
        <v>0.49312000000000006</v>
      </c>
      <c r="D1047" s="120">
        <v>0.16451478550603912</v>
      </c>
      <c r="E1047" s="120">
        <v>0.32832456799398946</v>
      </c>
      <c r="F1047" s="120">
        <v>0.77787892580791995</v>
      </c>
      <c r="H1047" s="142">
        <v>0.61349074936258607</v>
      </c>
      <c r="I1047" s="142">
        <v>-1.7246457456549014E-2</v>
      </c>
      <c r="J1047" s="142">
        <v>-0.97607041520142379</v>
      </c>
      <c r="K1047" s="142">
        <v>-0.44454426101762351</v>
      </c>
      <c r="L1047" s="142">
        <v>0.7650493673624944</v>
      </c>
      <c r="M1047" s="141">
        <f t="array" ref="M1047:Q1047">MMULT(H1047:L1047,TRANSPOSE(chol))</f>
        <v>3.6148023823280731E-3</v>
      </c>
      <c r="N1047" s="141">
        <v>1.3425465238567132E-3</v>
      </c>
      <c r="O1047" s="141">
        <v>-5.4486779054601486E-3</v>
      </c>
      <c r="P1047" s="141">
        <v>-2.3444266088614124E-3</v>
      </c>
      <c r="Q1047" s="141">
        <v>4.2452568789326534E-3</v>
      </c>
      <c r="R1047" s="6">
        <f t="shared" si="66"/>
        <v>-37504.378551608563</v>
      </c>
      <c r="S1047" s="6">
        <f t="shared" si="67"/>
        <v>-34235.200844513529</v>
      </c>
      <c r="T1047" s="6">
        <f t="shared" si="68"/>
        <v>34235.200844513529</v>
      </c>
      <c r="V1047" s="23">
        <f t="array" aca="1" ref="V1047:Z1047" ca="1">MMULT(H1047:L1047,TRANSPOSE(racar))</f>
        <v>3.8110268241436226E-3</v>
      </c>
      <c r="W1047" s="23">
        <f ca="1"/>
        <v>7.2603637845296406E-4</v>
      </c>
      <c r="X1047" s="23">
        <f ca="1"/>
        <v>-5.6631723674292339E-3</v>
      </c>
      <c r="Y1047" s="23">
        <f ca="1"/>
        <v>-1.6427122147918206E-3</v>
      </c>
      <c r="Z1047" s="23">
        <f ca="1"/>
        <v>4.4543972797949716E-3</v>
      </c>
      <c r="AA1047" s="6">
        <f t="array" aca="1" ref="AA1047" ca="1">SUMPRODUCT($V$9:$Z$9,V1047:Z1047)</f>
        <v>-31940.252143097121</v>
      </c>
      <c r="AB1047" s="6">
        <f t="shared" ca="1" si="69"/>
        <v>-32184.647269387468</v>
      </c>
    </row>
    <row r="1048" spans="1:28" ht="13.8">
      <c r="A1048" s="4">
        <v>1038</v>
      </c>
      <c r="B1048" s="120">
        <v>0.17466849565614997</v>
      </c>
      <c r="C1048" s="120">
        <v>0.69312000000000007</v>
      </c>
      <c r="D1048" s="120">
        <v>0.307371928363182</v>
      </c>
      <c r="E1048" s="120">
        <v>0.4192336589030804</v>
      </c>
      <c r="F1048" s="120">
        <v>0.85480200273099693</v>
      </c>
      <c r="H1048" s="142">
        <v>-0.9358760856049988</v>
      </c>
      <c r="I1048" s="142">
        <v>0.50471361067576037</v>
      </c>
      <c r="J1048" s="142">
        <v>-0.50331352804506746</v>
      </c>
      <c r="K1048" s="142">
        <v>-0.20385435195609233</v>
      </c>
      <c r="L1048" s="142">
        <v>1.0572533125817241</v>
      </c>
      <c r="M1048" s="141">
        <f t="array" ref="M1048:Q1048">MMULT(H1048:L1048,TRANSPOSE(chol))</f>
        <v>-5.5143571558719491E-3</v>
      </c>
      <c r="N1048" s="141">
        <v>6.9176469306342792E-4</v>
      </c>
      <c r="O1048" s="141">
        <v>-4.3174374247952844E-3</v>
      </c>
      <c r="P1048" s="141">
        <v>-1.2436207586929292E-3</v>
      </c>
      <c r="Q1048" s="141">
        <v>2.9310247030002222E-3</v>
      </c>
      <c r="R1048" s="6">
        <f t="shared" si="66"/>
        <v>-61049.835632934672</v>
      </c>
      <c r="S1048" s="6">
        <f t="shared" si="67"/>
        <v>-21921.777149180642</v>
      </c>
      <c r="T1048" s="6">
        <f t="shared" si="68"/>
        <v>21921.777149180642</v>
      </c>
      <c r="V1048" s="23">
        <f t="array" aca="1" ref="V1048:Z1048" ca="1">MMULT(H1048:L1048,TRANSPOSE(racar))</f>
        <v>-3.6608901191094805E-3</v>
      </c>
      <c r="W1048" s="23">
        <f ca="1"/>
        <v>2.8451289249508899E-3</v>
      </c>
      <c r="X1048" s="23">
        <f ca="1"/>
        <v>-3.0235540622112881E-3</v>
      </c>
      <c r="Y1048" s="23">
        <f ca="1"/>
        <v>2.4456913828311481E-4</v>
      </c>
      <c r="Z1048" s="23">
        <f ca="1"/>
        <v>5.4205049842128558E-3</v>
      </c>
      <c r="AA1048" s="6">
        <f t="array" aca="1" ref="AA1048" ca="1">SUMPRODUCT($V$9:$Z$9,V1048:Z1048)</f>
        <v>-67359.115390161081</v>
      </c>
      <c r="AB1048" s="6">
        <f t="shared" ca="1" si="69"/>
        <v>-28905.227070930869</v>
      </c>
    </row>
    <row r="1049" spans="1:28" ht="13.8">
      <c r="A1049" s="4">
        <v>1039</v>
      </c>
      <c r="B1049" s="120">
        <v>0.50800182898948332</v>
      </c>
      <c r="C1049" s="120">
        <v>0.89312000000000002</v>
      </c>
      <c r="D1049" s="120">
        <v>0.45022907122032485</v>
      </c>
      <c r="E1049" s="120">
        <v>0.51014274981217145</v>
      </c>
      <c r="F1049" s="120">
        <v>0.93172507965407381</v>
      </c>
      <c r="H1049" s="142">
        <v>2.0058955871918509E-2</v>
      </c>
      <c r="I1049" s="142">
        <v>1.2432926817444545</v>
      </c>
      <c r="J1049" s="142">
        <v>-0.1250826200221794</v>
      </c>
      <c r="K1049" s="142">
        <v>2.5426843041527012E-2</v>
      </c>
      <c r="L1049" s="142">
        <v>1.488762802521876</v>
      </c>
      <c r="M1049" s="141">
        <f t="array" ref="M1049:Q1049">MMULT(H1049:L1049,TRANSPOSE(chol))</f>
        <v>1.1819112439455914E-4</v>
      </c>
      <c r="N1049" s="141">
        <v>7.1674355069769012E-3</v>
      </c>
      <c r="O1049" s="141">
        <v>-3.6677547530968089E-4</v>
      </c>
      <c r="P1049" s="141">
        <v>1.9935635199524893E-3</v>
      </c>
      <c r="Q1049" s="141">
        <v>9.9489611873915789E-3</v>
      </c>
      <c r="R1049" s="6">
        <f t="shared" si="66"/>
        <v>-82678.262816089875</v>
      </c>
      <c r="S1049" s="6">
        <f t="shared" si="67"/>
        <v>-45989.699046959962</v>
      </c>
      <c r="T1049" s="6">
        <f t="shared" si="68"/>
        <v>45989.699046959962</v>
      </c>
      <c r="V1049" s="23">
        <f t="array" aca="1" ref="V1049:Z1049" ca="1">MMULT(H1049:L1049,TRANSPOSE(racar))</f>
        <v>3.2994061837826752E-3</v>
      </c>
      <c r="W1049" s="23">
        <f ca="1"/>
        <v>8.9954043318186752E-3</v>
      </c>
      <c r="X1049" s="23">
        <f ca="1"/>
        <v>5.3055500569350409E-4</v>
      </c>
      <c r="Y1049" s="23">
        <f ca="1"/>
        <v>2.8295121265153457E-3</v>
      </c>
      <c r="Z1049" s="23">
        <f ca="1"/>
        <v>1.0697275001516919E-2</v>
      </c>
      <c r="AA1049" s="6">
        <f t="array" aca="1" ref="AA1049" ca="1">SUMPRODUCT($V$9:$Z$9,V1049:Z1049)</f>
        <v>-75535.50609024585</v>
      </c>
      <c r="AB1049" s="6">
        <f t="shared" ca="1" si="69"/>
        <v>-46311.717260407779</v>
      </c>
    </row>
    <row r="1050" spans="1:28" ht="13.8">
      <c r="A1050" s="4">
        <v>1040</v>
      </c>
      <c r="B1050" s="120">
        <v>0.84133516232281647</v>
      </c>
      <c r="C1050" s="120">
        <v>0.13311999999999999</v>
      </c>
      <c r="D1050" s="120">
        <v>0.59308621407746775</v>
      </c>
      <c r="E1050" s="120">
        <v>0.60105184072126228</v>
      </c>
      <c r="F1050" s="120">
        <v>1.4565316340464271E-2</v>
      </c>
      <c r="H1050" s="142">
        <v>0.99996039373787615</v>
      </c>
      <c r="I1050" s="142">
        <v>-1.1117631494179014</v>
      </c>
      <c r="J1050" s="142">
        <v>0.23549111800859771</v>
      </c>
      <c r="K1050" s="142">
        <v>0.25607060586437241</v>
      </c>
      <c r="L1050" s="142">
        <v>-2.1817141942730625</v>
      </c>
      <c r="M1050" s="141">
        <f t="array" ref="M1050:Q1050">MMULT(H1050:L1050,TRANSPOSE(chol))</f>
        <v>5.8919539003204303E-3</v>
      </c>
      <c r="N1050" s="141">
        <v>-4.0177661982210931E-3</v>
      </c>
      <c r="O1050" s="141">
        <v>2.4845658252118817E-3</v>
      </c>
      <c r="P1050" s="141">
        <v>4.5449515328371414E-4</v>
      </c>
      <c r="Q1050" s="141">
        <v>-9.8746845715551555E-3</v>
      </c>
      <c r="R1050" s="6">
        <f t="shared" si="66"/>
        <v>110116.81279539416</v>
      </c>
      <c r="S1050" s="6">
        <f t="shared" si="67"/>
        <v>56773.337064472078</v>
      </c>
      <c r="T1050" s="6">
        <f t="shared" si="68"/>
        <v>-56773.337064472078</v>
      </c>
      <c r="V1050" s="23">
        <f t="array" aca="1" ref="V1050:Z1050" ca="1">MMULT(H1050:L1050,TRANSPOSE(racar))</f>
        <v>1.7757546912984491E-3</v>
      </c>
      <c r="W1050" s="23">
        <f ca="1"/>
        <v>-7.6248712818099756E-3</v>
      </c>
      <c r="X1050" s="23">
        <f ca="1"/>
        <v>4.324198498895271E-4</v>
      </c>
      <c r="Y1050" s="23">
        <f ca="1"/>
        <v>-1.8612304413328068E-3</v>
      </c>
      <c r="Z1050" s="23">
        <f ca="1"/>
        <v>-1.3195281373352494E-2</v>
      </c>
      <c r="AA1050" s="6">
        <f t="array" aca="1" ref="AA1050" ca="1">SUMPRODUCT($V$9:$Z$9,V1050:Z1050)</f>
        <v>112427.29850605293</v>
      </c>
      <c r="AB1050" s="6">
        <f t="shared" ca="1" si="69"/>
        <v>64575.913825454511</v>
      </c>
    </row>
    <row r="1051" spans="1:28" ht="13.8">
      <c r="A1051" s="4">
        <v>1041</v>
      </c>
      <c r="B1051" s="120">
        <v>0.28577960676726111</v>
      </c>
      <c r="C1051" s="120">
        <v>0.33312000000000003</v>
      </c>
      <c r="D1051" s="120">
        <v>0.73594335693461055</v>
      </c>
      <c r="E1051" s="120">
        <v>0.6919609316303531</v>
      </c>
      <c r="F1051" s="120">
        <v>9.1488393263541204E-2</v>
      </c>
      <c r="H1051" s="142">
        <v>-0.56575665823838206</v>
      </c>
      <c r="I1051" s="142">
        <v>-0.43131409918272706</v>
      </c>
      <c r="J1051" s="142">
        <v>0.6308887225779124</v>
      </c>
      <c r="K1051" s="142">
        <v>0.50141634806905044</v>
      </c>
      <c r="L1051" s="142">
        <v>-1.331645254965609</v>
      </c>
      <c r="M1051" s="141">
        <f t="array" ref="M1051:Q1051">MMULT(H1051:L1051,TRANSPOSE(chol))</f>
        <v>-3.3335441783644178E-3</v>
      </c>
      <c r="N1051" s="141">
        <v>-3.7992978500600697E-3</v>
      </c>
      <c r="O1051" s="141">
        <v>3.149569646458043E-3</v>
      </c>
      <c r="P1051" s="141">
        <v>1.7658610348341062E-3</v>
      </c>
      <c r="Q1051" s="141">
        <v>-8.0374765563201583E-3</v>
      </c>
      <c r="R1051" s="6">
        <f t="shared" si="66"/>
        <v>64112.527244202123</v>
      </c>
      <c r="S1051" s="6">
        <f t="shared" si="67"/>
        <v>52594.137963518202</v>
      </c>
      <c r="T1051" s="6">
        <f t="shared" si="68"/>
        <v>-52594.137963518202</v>
      </c>
      <c r="V1051" s="23">
        <f t="array" aca="1" ref="V1051:Z1051" ca="1">MMULT(H1051:L1051,TRANSPOSE(racar))</f>
        <v>-4.934297658246602E-3</v>
      </c>
      <c r="W1051" s="23">
        <f ca="1"/>
        <v>-3.9988187273265448E-3</v>
      </c>
      <c r="X1051" s="23">
        <f ca="1"/>
        <v>2.9728497445041589E-3</v>
      </c>
      <c r="Y1051" s="23">
        <f ca="1"/>
        <v>7.9149361259316185E-4</v>
      </c>
      <c r="Z1051" s="23">
        <f ca="1"/>
        <v>-8.6082153795674302E-3</v>
      </c>
      <c r="AA1051" s="6">
        <f t="array" aca="1" ref="AA1051" ca="1">SUMPRODUCT($V$9:$Z$9,V1051:Z1051)</f>
        <v>56066.028095023525</v>
      </c>
      <c r="AB1051" s="6">
        <f t="shared" ca="1" si="69"/>
        <v>51299.592012199966</v>
      </c>
    </row>
    <row r="1052" spans="1:28" ht="13.8">
      <c r="A1052" s="4">
        <v>1042</v>
      </c>
      <c r="B1052" s="120">
        <v>0.61911294010059437</v>
      </c>
      <c r="C1052" s="120">
        <v>0.53312000000000004</v>
      </c>
      <c r="D1052" s="120">
        <v>0.87880049979175345</v>
      </c>
      <c r="E1052" s="120">
        <v>0.78287002253944415</v>
      </c>
      <c r="F1052" s="120">
        <v>0.16841147018661812</v>
      </c>
      <c r="H1052" s="142">
        <v>0.30315187847658548</v>
      </c>
      <c r="I1052" s="142">
        <v>8.3115124305692761E-2</v>
      </c>
      <c r="J1052" s="142">
        <v>1.1690114941913097</v>
      </c>
      <c r="K1052" s="142">
        <v>0.78192278266645432</v>
      </c>
      <c r="L1052" s="142">
        <v>-0.96046161586200307</v>
      </c>
      <c r="M1052" s="141">
        <f t="array" ref="M1052:Q1052">MMULT(H1052:L1052,TRANSPOSE(chol))</f>
        <v>1.7862276385796493E-3</v>
      </c>
      <c r="N1052" s="141">
        <v>1.1882143230767593E-3</v>
      </c>
      <c r="O1052" s="141">
        <v>7.9361320795476899E-3</v>
      </c>
      <c r="P1052" s="141">
        <v>4.9384406569483391E-3</v>
      </c>
      <c r="Q1052" s="141">
        <v>-1.7133818783811941E-3</v>
      </c>
      <c r="R1052" s="6">
        <f t="shared" si="66"/>
        <v>53228.179010613414</v>
      </c>
      <c r="S1052" s="6">
        <f t="shared" si="67"/>
        <v>32073.899166063795</v>
      </c>
      <c r="T1052" s="6">
        <f t="shared" si="68"/>
        <v>-32073.899166063795</v>
      </c>
      <c r="V1052" s="23">
        <f t="array" aca="1" ref="V1052:Z1052" ca="1">MMULT(H1052:L1052,TRANSPOSE(racar))</f>
        <v>1.3201939656925332E-3</v>
      </c>
      <c r="W1052" s="23">
        <f ca="1"/>
        <v>7.5022972052495225E-4</v>
      </c>
      <c r="X1052" s="23">
        <f ca="1"/>
        <v>7.43403581324667E-3</v>
      </c>
      <c r="Y1052" s="23">
        <f ca="1"/>
        <v>3.4248089950301153E-3</v>
      </c>
      <c r="Z1052" s="23">
        <f ca="1"/>
        <v>-3.9027117239868151E-3</v>
      </c>
      <c r="AA1052" s="6">
        <f t="array" aca="1" ref="AA1052" ca="1">SUMPRODUCT($V$9:$Z$9,V1052:Z1052)</f>
        <v>57315.594797432765</v>
      </c>
      <c r="AB1052" s="6">
        <f t="shared" ca="1" si="69"/>
        <v>37278.49905827739</v>
      </c>
    </row>
    <row r="1053" spans="1:28" ht="13.8">
      <c r="A1053" s="4">
        <v>1043</v>
      </c>
      <c r="B1053" s="120">
        <v>0.95244627343392763</v>
      </c>
      <c r="C1053" s="120">
        <v>0.7331200000000001</v>
      </c>
      <c r="D1053" s="120">
        <v>4.2065805914202413E-2</v>
      </c>
      <c r="E1053" s="120">
        <v>0.87377911344853498</v>
      </c>
      <c r="F1053" s="120">
        <v>0.24533454710969504</v>
      </c>
      <c r="H1053" s="142">
        <v>1.6690500909177752</v>
      </c>
      <c r="I1053" s="142">
        <v>0.62227660779427074</v>
      </c>
      <c r="J1053" s="142">
        <v>-1.72720077439831</v>
      </c>
      <c r="K1053" s="142">
        <v>1.1444386355381344</v>
      </c>
      <c r="L1053" s="142">
        <v>-0.68924501363511403</v>
      </c>
      <c r="M1053" s="141">
        <f t="array" ref="M1053:Q1053">MMULT(H1053:L1053,TRANSPOSE(chol))</f>
        <v>9.8343556950826333E-3</v>
      </c>
      <c r="N1053" s="141">
        <v>7.4849801063310017E-3</v>
      </c>
      <c r="O1053" s="141">
        <v>-8.6455634853262759E-3</v>
      </c>
      <c r="P1053" s="141">
        <v>6.9143623696668946E-3</v>
      </c>
      <c r="Q1053" s="141">
        <v>2.8250263075442691E-3</v>
      </c>
      <c r="R1053" s="6">
        <f t="shared" si="66"/>
        <v>2422.2262778323111</v>
      </c>
      <c r="S1053" s="6">
        <f t="shared" si="67"/>
        <v>15972.049916456826</v>
      </c>
      <c r="T1053" s="6">
        <f t="shared" si="68"/>
        <v>-15972.049916456826</v>
      </c>
      <c r="V1053" s="23">
        <f t="array" aca="1" ref="V1053:Z1053" ca="1">MMULT(H1053:L1053,TRANSPOSE(racar))</f>
        <v>8.3843540842736056E-3</v>
      </c>
      <c r="W1053" s="23">
        <f ca="1"/>
        <v>5.1772714875862351E-3</v>
      </c>
      <c r="X1053" s="23">
        <f ca="1"/>
        <v>-1.0156005936124798E-2</v>
      </c>
      <c r="Y1053" s="23">
        <f ca="1"/>
        <v>5.2166524076247929E-3</v>
      </c>
      <c r="Z1053" s="23">
        <f ca="1"/>
        <v>-1.3129959721783551E-3</v>
      </c>
      <c r="AA1053" s="6">
        <f t="array" aca="1" ref="AA1053" ca="1">SUMPRODUCT($V$9:$Z$9,V1053:Z1053)</f>
        <v>19019.430653850915</v>
      </c>
      <c r="AB1053" s="6">
        <f t="shared" ca="1" si="69"/>
        <v>31128.471657578888</v>
      </c>
    </row>
    <row r="1054" spans="1:28" ht="13.8">
      <c r="A1054" s="4">
        <v>1044</v>
      </c>
      <c r="B1054" s="120">
        <v>0.10059442158207589</v>
      </c>
      <c r="C1054" s="120">
        <v>0.93312000000000006</v>
      </c>
      <c r="D1054" s="120">
        <v>0.18492294877134524</v>
      </c>
      <c r="E1054" s="120">
        <v>0.96468820435762603</v>
      </c>
      <c r="F1054" s="120">
        <v>0.32225762403277197</v>
      </c>
      <c r="H1054" s="142">
        <v>-1.2781718392073358</v>
      </c>
      <c r="I1054" s="142">
        <v>1.4994381607918248</v>
      </c>
      <c r="J1054" s="142">
        <v>-0.89676205898300654</v>
      </c>
      <c r="K1054" s="142">
        <v>1.8078902001935653</v>
      </c>
      <c r="L1054" s="142">
        <v>-0.46139498612532198</v>
      </c>
      <c r="M1054" s="141">
        <f t="array" ref="M1054:Q1054">MMULT(H1054:L1054,TRANSPOSE(chol))</f>
        <v>-7.5312278370812296E-3</v>
      </c>
      <c r="N1054" s="141">
        <v>5.5843508352469593E-3</v>
      </c>
      <c r="O1054" s="141">
        <v>-6.9736375944595714E-3</v>
      </c>
      <c r="P1054" s="141">
        <v>9.8114068005610202E-3</v>
      </c>
      <c r="Q1054" s="141">
        <v>-1.2949758610376855E-3</v>
      </c>
      <c r="R1054" s="6">
        <f t="shared" si="66"/>
        <v>-27507.489177610387</v>
      </c>
      <c r="S1054" s="6">
        <f t="shared" si="67"/>
        <v>52040.615717061162</v>
      </c>
      <c r="T1054" s="6">
        <f t="shared" si="68"/>
        <v>-52040.615717061162</v>
      </c>
      <c r="V1054" s="23">
        <f t="array" aca="1" ref="V1054:Z1054" ca="1">MMULT(H1054:L1054,TRANSPOSE(racar))</f>
        <v>-6.3799371867596681E-3</v>
      </c>
      <c r="W1054" s="23">
        <f ca="1"/>
        <v>8.3191761252415057E-3</v>
      </c>
      <c r="X1054" s="23">
        <f ca="1"/>
        <v>-5.7542848431129043E-3</v>
      </c>
      <c r="Y1054" s="23">
        <f ca="1"/>
        <v>9.3548324391083092E-3</v>
      </c>
      <c r="Z1054" s="23">
        <f ca="1"/>
        <v>-1.476380080004047E-3</v>
      </c>
      <c r="AA1054" s="6">
        <f t="array" aca="1" ref="AA1054" ca="1">SUMPRODUCT($V$9:$Z$9,V1054:Z1054)</f>
        <v>-34264.138265526723</v>
      </c>
      <c r="AB1054" s="6">
        <f t="shared" ca="1" si="69"/>
        <v>50957.467175148195</v>
      </c>
    </row>
    <row r="1055" spans="1:28" ht="13.8">
      <c r="A1055" s="4">
        <v>1045</v>
      </c>
      <c r="B1055" s="120">
        <v>0.43392775491540925</v>
      </c>
      <c r="C1055" s="120">
        <v>0.17312</v>
      </c>
      <c r="D1055" s="120">
        <v>0.32778009162848809</v>
      </c>
      <c r="E1055" s="120">
        <v>6.3861758076634106E-2</v>
      </c>
      <c r="F1055" s="120">
        <v>0.3991807009558489</v>
      </c>
      <c r="H1055" s="142">
        <v>-0.16638305297452949</v>
      </c>
      <c r="I1055" s="142">
        <v>-0.94190749990554201</v>
      </c>
      <c r="J1055" s="142">
        <v>-0.44605130924951664</v>
      </c>
      <c r="K1055" s="142">
        <v>-1.5231406682483821</v>
      </c>
      <c r="L1055" s="142">
        <v>-0.25546832913505546</v>
      </c>
      <c r="M1055" s="141">
        <f t="array" ref="M1055:Q1055">MMULT(H1055:L1055,TRANSPOSE(chol))</f>
        <v>-9.8036010631984637E-4</v>
      </c>
      <c r="N1055" s="141">
        <v>-5.7851786636575588E-3</v>
      </c>
      <c r="O1055" s="141">
        <v>-3.395576771437966E-3</v>
      </c>
      <c r="P1055" s="141">
        <v>-9.425479493342024E-3</v>
      </c>
      <c r="Q1055" s="141">
        <v>-6.5545365304181258E-3</v>
      </c>
      <c r="R1055" s="6">
        <f t="shared" si="66"/>
        <v>9923.4362429084686</v>
      </c>
      <c r="S1055" s="6">
        <f t="shared" si="67"/>
        <v>-6798.0731057336525</v>
      </c>
      <c r="T1055" s="6">
        <f t="shared" si="68"/>
        <v>6798.0731057336525</v>
      </c>
      <c r="V1055" s="23">
        <f t="array" aca="1" ref="V1055:Z1055" ca="1">MMULT(H1055:L1055,TRANSPOSE(racar))</f>
        <v>-2.7773708364846211E-3</v>
      </c>
      <c r="W1055" s="23">
        <f ca="1"/>
        <v>-7.4304821052449477E-3</v>
      </c>
      <c r="X1055" s="23">
        <f ca="1"/>
        <v>-3.9722338966897809E-3</v>
      </c>
      <c r="Y1055" s="23">
        <f ca="1"/>
        <v>-9.0184232825099801E-3</v>
      </c>
      <c r="Z1055" s="23">
        <f ca="1"/>
        <v>-4.8863331290463687E-3</v>
      </c>
      <c r="AA1055" s="6">
        <f t="array" aca="1" ref="AA1055" ca="1">SUMPRODUCT($V$9:$Z$9,V1055:Z1055)</f>
        <v>1268.9184161037701</v>
      </c>
      <c r="AB1055" s="6">
        <f t="shared" ca="1" si="69"/>
        <v>-14176.608541984795</v>
      </c>
    </row>
    <row r="1056" spans="1:28" ht="13.8">
      <c r="A1056" s="4">
        <v>1046</v>
      </c>
      <c r="B1056" s="120">
        <v>0.76726108824874251</v>
      </c>
      <c r="C1056" s="120">
        <v>0.37312000000000001</v>
      </c>
      <c r="D1056" s="120">
        <v>0.47063723448563094</v>
      </c>
      <c r="E1056" s="120">
        <v>0.15477084898572502</v>
      </c>
      <c r="F1056" s="120">
        <v>0.47610377787892583</v>
      </c>
      <c r="H1056" s="142">
        <v>0.72985663210801199</v>
      </c>
      <c r="I1056" s="142">
        <v>-0.32360117272355726</v>
      </c>
      <c r="J1056" s="142">
        <v>-7.3668116758780711E-2</v>
      </c>
      <c r="K1056" s="142">
        <v>-1.0161841599291479</v>
      </c>
      <c r="L1056" s="142">
        <v>-5.9934809483710688E-2</v>
      </c>
      <c r="M1056" s="141">
        <f t="array" ref="M1056:Q1056">MMULT(H1056:L1056,TRANSPOSE(chol))</f>
        <v>4.3004519550509171E-3</v>
      </c>
      <c r="N1056" s="141">
        <v>-1.3855364945578584E-4</v>
      </c>
      <c r="O1056" s="141">
        <v>3.9803610641397583E-4</v>
      </c>
      <c r="P1056" s="141">
        <v>-5.0422583968742487E-3</v>
      </c>
      <c r="Q1056" s="141">
        <v>-6.531875450385262E-4</v>
      </c>
      <c r="R1056" s="6">
        <f t="shared" si="66"/>
        <v>1936.5875150798843</v>
      </c>
      <c r="S1056" s="6">
        <f t="shared" si="67"/>
        <v>-19440.46330080906</v>
      </c>
      <c r="T1056" s="6">
        <f t="shared" si="68"/>
        <v>19440.46330080906</v>
      </c>
      <c r="V1056" s="23">
        <f t="array" aca="1" ref="V1056:Z1056" ca="1">MMULT(H1056:L1056,TRANSPOSE(racar))</f>
        <v>3.4595326340415666E-3</v>
      </c>
      <c r="W1056" s="23">
        <f ca="1"/>
        <v>-2.082888745275941E-3</v>
      </c>
      <c r="X1056" s="23">
        <f ca="1"/>
        <v>-5.7594399610663303E-4</v>
      </c>
      <c r="Y1056" s="23">
        <f ca="1"/>
        <v>-5.4042262899233699E-3</v>
      </c>
      <c r="Z1056" s="23">
        <f ca="1"/>
        <v>-9.8923877107917916E-4</v>
      </c>
      <c r="AA1056" s="6">
        <f t="array" aca="1" ref="AA1056" ca="1">SUMPRODUCT($V$9:$Z$9,V1056:Z1056)</f>
        <v>5817.2953306026993</v>
      </c>
      <c r="AB1056" s="6">
        <f t="shared" ca="1" si="69"/>
        <v>-19234.398783957717</v>
      </c>
    </row>
    <row r="1057" spans="1:28" ht="13.8">
      <c r="A1057" s="4">
        <v>1047</v>
      </c>
      <c r="B1057" s="120">
        <v>0.21170553269318701</v>
      </c>
      <c r="C1057" s="120">
        <v>0.57312000000000007</v>
      </c>
      <c r="D1057" s="120">
        <v>0.6134943773427739</v>
      </c>
      <c r="E1057" s="120">
        <v>0.24567993989481593</v>
      </c>
      <c r="F1057" s="120">
        <v>0.55302685480200275</v>
      </c>
      <c r="H1057" s="142">
        <v>-0.80051743627326455</v>
      </c>
      <c r="I1057" s="142">
        <v>0.18432309134316982</v>
      </c>
      <c r="J1057" s="142">
        <v>0.2884383109735667</v>
      </c>
      <c r="K1057" s="142">
        <v>-0.68814753342259261</v>
      </c>
      <c r="L1057" s="142">
        <v>0.13331243914340449</v>
      </c>
      <c r="M1057" s="141">
        <f t="array" ref="M1057:Q1057">MMULT(H1057:L1057,TRANSPOSE(chol))</f>
        <v>-4.7167986456883191E-3</v>
      </c>
      <c r="N1057" s="141">
        <v>-8.2509718759619347E-4</v>
      </c>
      <c r="O1057" s="141">
        <v>8.3992464856891226E-4</v>
      </c>
      <c r="P1057" s="141">
        <v>-3.5793290536564075E-3</v>
      </c>
      <c r="Q1057" s="141">
        <v>-2.3966322619513878E-3</v>
      </c>
      <c r="R1057" s="6">
        <f t="shared" si="66"/>
        <v>-18530.352706575242</v>
      </c>
      <c r="S1057" s="6">
        <f t="shared" si="67"/>
        <v>-3093.6710548886622</v>
      </c>
      <c r="T1057" s="6">
        <f t="shared" si="68"/>
        <v>3093.6710548886622</v>
      </c>
      <c r="V1057" s="23">
        <f t="array" aca="1" ref="V1057:Z1057" ca="1">MMULT(H1057:L1057,TRANSPOSE(racar))</f>
        <v>-4.0950198782477446E-3</v>
      </c>
      <c r="W1057" s="23">
        <f ca="1"/>
        <v>-9.1989295400015921E-5</v>
      </c>
      <c r="X1057" s="23">
        <f ca="1"/>
        <v>1.3187761240322125E-3</v>
      </c>
      <c r="Y1057" s="23">
        <f ca="1"/>
        <v>-3.2348376329237685E-3</v>
      </c>
      <c r="Z1057" s="23">
        <f ca="1"/>
        <v>-6.0954095542975842E-4</v>
      </c>
      <c r="AA1057" s="6">
        <f t="array" aca="1" ref="AA1057" ca="1">SUMPRODUCT($V$9:$Z$9,V1057:Z1057)</f>
        <v>-26574.54919710883</v>
      </c>
      <c r="AB1057" s="6">
        <f t="shared" ca="1" si="69"/>
        <v>-11416.825767538567</v>
      </c>
    </row>
    <row r="1058" spans="1:28" ht="13.8">
      <c r="A1058" s="4">
        <v>1048</v>
      </c>
      <c r="B1058" s="120">
        <v>0.5450388660265203</v>
      </c>
      <c r="C1058" s="120">
        <v>0.77312000000000014</v>
      </c>
      <c r="D1058" s="120">
        <v>0.75635152019991669</v>
      </c>
      <c r="E1058" s="120">
        <v>0.33658903080390684</v>
      </c>
      <c r="F1058" s="120">
        <v>0.62994993172507963</v>
      </c>
      <c r="H1058" s="142">
        <v>0.11313658828103662</v>
      </c>
      <c r="I1058" s="142">
        <v>0.74916128593810771</v>
      </c>
      <c r="J1058" s="142">
        <v>0.69461444125659422</v>
      </c>
      <c r="K1058" s="142">
        <v>-0.42179033403530558</v>
      </c>
      <c r="L1058" s="142">
        <v>0.33172074241235622</v>
      </c>
      <c r="M1058" s="141">
        <f t="array" ref="M1058:Q1058">MMULT(H1058:L1058,TRANSPOSE(chol))</f>
        <v>6.6662196499568357E-4</v>
      </c>
      <c r="N1058" s="141">
        <v>4.5562297398123192E-3</v>
      </c>
      <c r="O1058" s="141">
        <v>4.8561473871096879E-3</v>
      </c>
      <c r="P1058" s="141">
        <v>-4.4260181516171562E-4</v>
      </c>
      <c r="Q1058" s="141">
        <v>3.0651499931417681E-3</v>
      </c>
      <c r="R1058" s="6">
        <f t="shared" si="66"/>
        <v>-27433.942615717984</v>
      </c>
      <c r="S1058" s="6">
        <f t="shared" si="67"/>
        <v>-19001.599364904745</v>
      </c>
      <c r="T1058" s="6">
        <f t="shared" si="68"/>
        <v>19001.599364904745</v>
      </c>
      <c r="V1058" s="23">
        <f t="array" aca="1" ref="V1058:Z1058" ca="1">MMULT(H1058:L1058,TRANSPOSE(racar))</f>
        <v>2.1627130389317161E-3</v>
      </c>
      <c r="W1058" s="23">
        <f ca="1"/>
        <v>4.7693978557009926E-3</v>
      </c>
      <c r="X1058" s="23">
        <f ca="1"/>
        <v>4.843302809593995E-3</v>
      </c>
      <c r="Y1058" s="23">
        <f ca="1"/>
        <v>-8.7062586971111626E-4</v>
      </c>
      <c r="Z1058" s="23">
        <f ca="1"/>
        <v>3.0163848759895036E-3</v>
      </c>
      <c r="AA1058" s="6">
        <f t="array" aca="1" ref="AA1058" ca="1">SUMPRODUCT($V$9:$Z$9,V1058:Z1058)</f>
        <v>-23372.033640509842</v>
      </c>
      <c r="AB1058" s="6">
        <f t="shared" ca="1" si="69"/>
        <v>-20688.861531391656</v>
      </c>
    </row>
    <row r="1059" spans="1:28" ht="13.8">
      <c r="A1059" s="4">
        <v>1049</v>
      </c>
      <c r="B1059" s="120">
        <v>0.87837219935985356</v>
      </c>
      <c r="C1059" s="120">
        <v>0.9731200000000001</v>
      </c>
      <c r="D1059" s="120">
        <v>0.8992086630570596</v>
      </c>
      <c r="E1059" s="120">
        <v>0.42749812171299778</v>
      </c>
      <c r="F1059" s="120">
        <v>0.7068730086481565</v>
      </c>
      <c r="H1059" s="142">
        <v>1.166888003288665</v>
      </c>
      <c r="I1059" s="142">
        <v>1.9287653439387555</v>
      </c>
      <c r="J1059" s="142">
        <v>1.2770554433346342</v>
      </c>
      <c r="K1059" s="142">
        <v>-0.18274737288911855</v>
      </c>
      <c r="L1059" s="142">
        <v>0.5442724785123233</v>
      </c>
      <c r="M1059" s="141">
        <f t="array" ref="M1059:Q1059">MMULT(H1059:L1059,TRANSPOSE(chol))</f>
        <v>6.8755226359655279E-3</v>
      </c>
      <c r="N1059" s="141">
        <v>1.3787447696887079E-2</v>
      </c>
      <c r="O1059" s="141">
        <v>1.0393572172447687E-2</v>
      </c>
      <c r="P1059" s="141">
        <v>3.7210970665587694E-3</v>
      </c>
      <c r="Q1059" s="141">
        <v>1.0054911651961242E-2</v>
      </c>
      <c r="R1059" s="6">
        <f t="shared" si="66"/>
        <v>-52205.482993980491</v>
      </c>
      <c r="S1059" s="6">
        <f t="shared" si="67"/>
        <v>-38676.483357729507</v>
      </c>
      <c r="T1059" s="6">
        <f t="shared" si="68"/>
        <v>38676.483357729507</v>
      </c>
      <c r="V1059" s="23">
        <f t="array" aca="1" ref="V1059:Z1059" ca="1">MMULT(H1059:L1059,TRANSPOSE(racar))</f>
        <v>9.9637239786386066E-3</v>
      </c>
      <c r="W1059" s="23">
        <f ca="1"/>
        <v>1.3471604918368107E-2</v>
      </c>
      <c r="X1059" s="23">
        <f ca="1"/>
        <v>9.7589522217718574E-3</v>
      </c>
      <c r="Y1059" s="23">
        <f ca="1"/>
        <v>1.9695819209874631E-3</v>
      </c>
      <c r="Z1059" s="23">
        <f ca="1"/>
        <v>7.6602811337157378E-3</v>
      </c>
      <c r="AA1059" s="6">
        <f t="array" aca="1" ref="AA1059" ca="1">SUMPRODUCT($V$9:$Z$9,V1059:Z1059)</f>
        <v>-32705.618994744214</v>
      </c>
      <c r="AB1059" s="6">
        <f t="shared" ca="1" si="69"/>
        <v>-33422.591645561501</v>
      </c>
    </row>
    <row r="1060" spans="1:28" ht="13.8">
      <c r="A1060" s="4">
        <v>1050</v>
      </c>
      <c r="B1060" s="120">
        <v>0.32281664380429814</v>
      </c>
      <c r="C1060" s="120">
        <v>2.112E-2</v>
      </c>
      <c r="D1060" s="120">
        <v>6.2473969179508537E-2</v>
      </c>
      <c r="E1060" s="120">
        <v>0.51840721262208878</v>
      </c>
      <c r="F1060" s="120">
        <v>0.78379608557123348</v>
      </c>
      <c r="H1060" s="142">
        <v>-0.45983691016428335</v>
      </c>
      <c r="I1060" s="142">
        <v>-2.0311478372862815</v>
      </c>
      <c r="J1060" s="142">
        <v>-1.5343322390394778</v>
      </c>
      <c r="K1060" s="142">
        <v>4.6156423105499826E-2</v>
      </c>
      <c r="L1060" s="142">
        <v>0.78507801506324848</v>
      </c>
      <c r="M1060" s="141">
        <f t="array" ref="M1060:Q1060">MMULT(H1060:L1060,TRANSPOSE(chol))</f>
        <v>-2.7094451873500452E-3</v>
      </c>
      <c r="N1060" s="141">
        <v>-1.2712665521026985E-2</v>
      </c>
      <c r="O1060" s="141">
        <v>-1.113169248764065E-2</v>
      </c>
      <c r="P1060" s="141">
        <v>-4.1706655298599654E-3</v>
      </c>
      <c r="Q1060" s="141">
        <v>-1.4330510803178828E-3</v>
      </c>
      <c r="R1060" s="6">
        <f t="shared" si="66"/>
        <v>14282.214564805286</v>
      </c>
      <c r="S1060" s="6">
        <f t="shared" si="67"/>
        <v>-11135.053631564318</v>
      </c>
      <c r="T1060" s="6">
        <f t="shared" si="68"/>
        <v>11135.053631564318</v>
      </c>
      <c r="V1060" s="23">
        <f t="array" aca="1" ref="V1060:Z1060" ca="1">MMULT(H1060:L1060,TRANSPOSE(racar))</f>
        <v>-4.5272428900060314E-3</v>
      </c>
      <c r="W1060" s="23">
        <f ca="1"/>
        <v>-1.2091997889803582E-2</v>
      </c>
      <c r="X1060" s="23">
        <f ca="1"/>
        <v>-1.0244495865208349E-2</v>
      </c>
      <c r="Y1060" s="23">
        <f ca="1"/>
        <v>-1.1872667148381249E-3</v>
      </c>
      <c r="Z1060" s="23">
        <f ca="1"/>
        <v>1.2090894815340904E-3</v>
      </c>
      <c r="AA1060" s="6">
        <f t="array" aca="1" ref="AA1060" ca="1">SUMPRODUCT($V$9:$Z$9,V1060:Z1060)</f>
        <v>3929.2335492393941</v>
      </c>
      <c r="AB1060" s="6">
        <f t="shared" ca="1" si="69"/>
        <v>-12126.436788385905</v>
      </c>
    </row>
    <row r="1061" spans="1:28" ht="13.8">
      <c r="A1061" s="4">
        <v>1051</v>
      </c>
      <c r="B1061" s="120">
        <v>0.65614997713763146</v>
      </c>
      <c r="C1061" s="120">
        <v>0.22112000000000001</v>
      </c>
      <c r="D1061" s="120">
        <v>0.20533111203665136</v>
      </c>
      <c r="E1061" s="120">
        <v>0.6093163035311796</v>
      </c>
      <c r="F1061" s="120">
        <v>0.86071916249431046</v>
      </c>
      <c r="H1061" s="142">
        <v>0.40197823305386116</v>
      </c>
      <c r="I1061" s="142">
        <v>-0.76841613086430005</v>
      </c>
      <c r="J1061" s="142">
        <v>-0.82272881710991297</v>
      </c>
      <c r="K1061" s="142">
        <v>0.27753752930903081</v>
      </c>
      <c r="L1061" s="142">
        <v>1.0835560758442837</v>
      </c>
      <c r="M1061" s="141">
        <f t="array" ref="M1061:Q1061">MMULT(H1061:L1061,TRANSPOSE(chol))</f>
        <v>2.3685310267463058E-3</v>
      </c>
      <c r="N1061" s="141">
        <v>-3.4563066350040729E-3</v>
      </c>
      <c r="O1061" s="141">
        <v>-4.9949526092166584E-3</v>
      </c>
      <c r="P1061" s="141">
        <v>1.3133064339760974E-5</v>
      </c>
      <c r="Q1061" s="141">
        <v>5.6798127590418756E-3</v>
      </c>
      <c r="R1061" s="6">
        <f t="shared" si="66"/>
        <v>-14959.190083835783</v>
      </c>
      <c r="S1061" s="6">
        <f t="shared" si="67"/>
        <v>-31399.872003377794</v>
      </c>
      <c r="T1061" s="6">
        <f t="shared" si="68"/>
        <v>31399.872003377794</v>
      </c>
      <c r="V1061" s="23">
        <f t="array" aca="1" ref="V1061:Z1061" ca="1">MMULT(H1061:L1061,TRANSPOSE(racar))</f>
        <v>2.4646967182713128E-3</v>
      </c>
      <c r="W1061" s="23">
        <f ca="1"/>
        <v>-2.9755629028047205E-3</v>
      </c>
      <c r="X1061" s="23">
        <f ca="1"/>
        <v>-4.5194228117319529E-3</v>
      </c>
      <c r="Y1061" s="23">
        <f ca="1"/>
        <v>1.7942644394055125E-3</v>
      </c>
      <c r="Z1061" s="23">
        <f ca="1"/>
        <v>6.3093318203458117E-3</v>
      </c>
      <c r="AA1061" s="6">
        <f t="array" aca="1" ref="AA1061" ca="1">SUMPRODUCT($V$9:$Z$9,V1061:Z1061)</f>
        <v>-11160.338776081997</v>
      </c>
      <c r="AB1061" s="6">
        <f t="shared" ca="1" si="69"/>
        <v>-26741.547252078817</v>
      </c>
    </row>
    <row r="1062" spans="1:28" ht="13.8">
      <c r="A1062" s="4">
        <v>1052</v>
      </c>
      <c r="B1062" s="120">
        <v>0.98948331047096472</v>
      </c>
      <c r="C1062" s="120">
        <v>0.42112000000000005</v>
      </c>
      <c r="D1062" s="120">
        <v>0.34818825489379424</v>
      </c>
      <c r="E1062" s="120">
        <v>0.70022539444027054</v>
      </c>
      <c r="F1062" s="120">
        <v>0.93764223941738734</v>
      </c>
      <c r="H1062" s="142">
        <v>2.3073847781693724</v>
      </c>
      <c r="I1062" s="142">
        <v>-0.19902907626479091</v>
      </c>
      <c r="J1062" s="142">
        <v>-0.39021643482893376</v>
      </c>
      <c r="K1062" s="142">
        <v>0.52504888073943823</v>
      </c>
      <c r="L1062" s="142">
        <v>1.5352781408729175</v>
      </c>
      <c r="M1062" s="141">
        <f t="array" ref="M1062:Q1062">MMULT(H1062:L1062,TRANSPOSE(chol))</f>
        <v>1.3595543211923192E-2</v>
      </c>
      <c r="N1062" s="141">
        <v>4.281064875287361E-3</v>
      </c>
      <c r="O1062" s="141">
        <v>5.1983642549805528E-4</v>
      </c>
      <c r="P1062" s="141">
        <v>3.8360783124857046E-3</v>
      </c>
      <c r="Q1062" s="141">
        <v>1.5412341145309734E-2</v>
      </c>
      <c r="R1062" s="6">
        <f t="shared" si="66"/>
        <v>-25945.247342572853</v>
      </c>
      <c r="S1062" s="6">
        <f t="shared" si="67"/>
        <v>-67824.950914581117</v>
      </c>
      <c r="T1062" s="6">
        <f t="shared" si="68"/>
        <v>67824.950914581117</v>
      </c>
      <c r="V1062" s="23">
        <f t="array" aca="1" ref="V1062:Z1062" ca="1">MMULT(H1062:L1062,TRANSPOSE(racar))</f>
        <v>1.4641920040026152E-2</v>
      </c>
      <c r="W1062" s="23">
        <f ca="1"/>
        <v>3.2181474922297008E-3</v>
      </c>
      <c r="X1062" s="23">
        <f ca="1"/>
        <v>-1.1651474296614831E-4</v>
      </c>
      <c r="Y1062" s="23">
        <f ca="1"/>
        <v>4.5456762926547427E-3</v>
      </c>
      <c r="Z1062" s="23">
        <f ca="1"/>
        <v>1.282916855966167E-2</v>
      </c>
      <c r="AA1062" s="6">
        <f t="array" aca="1" ref="AA1062" ca="1">SUMPRODUCT($V$9:$Z$9,V1062:Z1062)</f>
        <v>274.84988923674973</v>
      </c>
      <c r="AB1062" s="6">
        <f t="shared" ca="1" si="69"/>
        <v>-50271.99566494819</v>
      </c>
    </row>
    <row r="1063" spans="1:28" ht="13.8">
      <c r="A1063" s="4">
        <v>1053</v>
      </c>
      <c r="B1063" s="120">
        <v>5.9442158207590303E-3</v>
      </c>
      <c r="C1063" s="120">
        <v>0.62112000000000012</v>
      </c>
      <c r="D1063" s="120">
        <v>0.49104539775093708</v>
      </c>
      <c r="E1063" s="120">
        <v>0.79113448534936148</v>
      </c>
      <c r="F1063" s="120">
        <v>2.0482476103777878E-2</v>
      </c>
      <c r="H1063" s="142">
        <v>-2.5154387974589456</v>
      </c>
      <c r="I1063" s="142">
        <v>0.30842363479123369</v>
      </c>
      <c r="J1063" s="142">
        <v>-2.244774428405576E-2</v>
      </c>
      <c r="K1063" s="142">
        <v>0.81036395253382332</v>
      </c>
      <c r="L1063" s="142">
        <v>-2.0438845660632081</v>
      </c>
      <c r="M1063" s="141">
        <f t="array" ref="M1063:Q1063">MMULT(H1063:L1063,TRANSPOSE(chol))</f>
        <v>-1.4821436455402872E-2</v>
      </c>
      <c r="N1063" s="141">
        <v>-4.1433604832327112E-3</v>
      </c>
      <c r="O1063" s="141">
        <v>-3.4109578708984862E-3</v>
      </c>
      <c r="P1063" s="141">
        <v>2.5745993584020922E-3</v>
      </c>
      <c r="Q1063" s="141">
        <v>-1.6437164543607025E-2</v>
      </c>
      <c r="R1063" s="6">
        <f t="shared" si="66"/>
        <v>47699.744710556683</v>
      </c>
      <c r="S1063" s="6">
        <f t="shared" si="67"/>
        <v>102817.57765414695</v>
      </c>
      <c r="T1063" s="6">
        <f t="shared" si="68"/>
        <v>-102817.57765414695</v>
      </c>
      <c r="V1063" s="23">
        <f t="array" aca="1" ref="V1063:Z1063" ca="1">MMULT(H1063:L1063,TRANSPOSE(racar))</f>
        <v>-1.6348144420811821E-2</v>
      </c>
      <c r="W1063" s="23">
        <f ca="1"/>
        <v>-2.3419467131911243E-3</v>
      </c>
      <c r="X1063" s="23">
        <f ca="1"/>
        <v>-2.4935505045285454E-3</v>
      </c>
      <c r="Y1063" s="23">
        <f ca="1"/>
        <v>1.5681393690512632E-3</v>
      </c>
      <c r="Z1063" s="23">
        <f ca="1"/>
        <v>-1.492524540445905E-2</v>
      </c>
      <c r="AA1063" s="6">
        <f t="array" aca="1" ref="AA1063" ca="1">SUMPRODUCT($V$9:$Z$9,V1063:Z1063)</f>
        <v>20779.724012527753</v>
      </c>
      <c r="AB1063" s="6">
        <f t="shared" ca="1" si="69"/>
        <v>89840.631690740862</v>
      </c>
    </row>
    <row r="1064" spans="1:28" ht="13.8">
      <c r="A1064" s="4">
        <v>1054</v>
      </c>
      <c r="B1064" s="120">
        <v>0.33927754915409236</v>
      </c>
      <c r="C1064" s="120">
        <v>0.82112000000000007</v>
      </c>
      <c r="D1064" s="120">
        <v>0.63390254060807993</v>
      </c>
      <c r="E1064" s="120">
        <v>0.88204357625845242</v>
      </c>
      <c r="F1064" s="120">
        <v>9.7405553026854816E-2</v>
      </c>
      <c r="H1064" s="142">
        <v>-0.41443563179732384</v>
      </c>
      <c r="I1064" s="142">
        <v>0.91964175327983</v>
      </c>
      <c r="J1064" s="142">
        <v>0.34220726429400938</v>
      </c>
      <c r="K1064" s="142">
        <v>1.1852645945571954</v>
      </c>
      <c r="L1064" s="142">
        <v>-1.2964772700106209</v>
      </c>
      <c r="M1064" s="141">
        <f t="array" ref="M1064:Q1064">MMULT(H1064:L1064,TRANSPOSE(chol))</f>
        <v>-2.4419323530128663E-3</v>
      </c>
      <c r="N1064" s="141">
        <v>4.2931053836238083E-3</v>
      </c>
      <c r="O1064" s="141">
        <v>1.9440023716410138E-3</v>
      </c>
      <c r="P1064" s="141">
        <v>7.2054583513852175E-3</v>
      </c>
      <c r="Q1064" s="141">
        <v>-4.2874900205301398E-3</v>
      </c>
      <c r="R1064" s="6">
        <f t="shared" si="66"/>
        <v>28377.089526250304</v>
      </c>
      <c r="S1064" s="6">
        <f t="shared" si="67"/>
        <v>56698.776461809037</v>
      </c>
      <c r="T1064" s="6">
        <f t="shared" si="68"/>
        <v>-56698.776461809037</v>
      </c>
      <c r="V1064" s="23">
        <f t="array" aca="1" ref="V1064:Z1064" ca="1">MMULT(H1064:L1064,TRANSPOSE(racar))</f>
        <v>-2.6559971913751802E-3</v>
      </c>
      <c r="W1064" s="23">
        <f ca="1"/>
        <v>4.7104107166334791E-3</v>
      </c>
      <c r="X1064" s="23">
        <f ca="1"/>
        <v>1.8289472360142928E-3</v>
      </c>
      <c r="Y1064" s="23">
        <f ca="1"/>
        <v>5.3530207217655215E-3</v>
      </c>
      <c r="Z1064" s="23">
        <f ca="1"/>
        <v>-6.1385327311927196E-3</v>
      </c>
      <c r="AA1064" s="6">
        <f t="array" aca="1" ref="AA1064" ca="1">SUMPRODUCT($V$9:$Z$9,V1064:Z1064)</f>
        <v>26785.019604697103</v>
      </c>
      <c r="AB1064" s="6">
        <f t="shared" ca="1" si="69"/>
        <v>58480.266548979649</v>
      </c>
    </row>
    <row r="1065" spans="1:28" ht="13.8">
      <c r="A1065" s="4">
        <v>1055</v>
      </c>
      <c r="B1065" s="120">
        <v>0.67261088248742562</v>
      </c>
      <c r="C1065" s="120">
        <v>6.1120000000000001E-2</v>
      </c>
      <c r="D1065" s="120">
        <v>0.77675968346522273</v>
      </c>
      <c r="E1065" s="120">
        <v>0.97295266716754336</v>
      </c>
      <c r="F1065" s="120">
        <v>0.17432862994993173</v>
      </c>
      <c r="H1065" s="142">
        <v>0.44713410588838609</v>
      </c>
      <c r="I1065" s="142">
        <v>-1.5454394675857774</v>
      </c>
      <c r="J1065" s="142">
        <v>0.76129542416118456</v>
      </c>
      <c r="K1065" s="142">
        <v>1.9260777557957875</v>
      </c>
      <c r="L1065" s="142">
        <v>-0.93719694706407175</v>
      </c>
      <c r="M1065" s="141">
        <f t="array" ref="M1065:Q1065">MMULT(H1065:L1065,TRANSPOSE(chol))</f>
        <v>2.6345978857298179E-3</v>
      </c>
      <c r="N1065" s="141">
        <v>-7.8002142030636386E-3</v>
      </c>
      <c r="O1065" s="141">
        <v>4.9762305710934329E-3</v>
      </c>
      <c r="P1065" s="141">
        <v>7.9779884716605146E-3</v>
      </c>
      <c r="Q1065" s="141">
        <v>-1.8560016588497633E-3</v>
      </c>
      <c r="R1065" s="6">
        <f t="shared" si="66"/>
        <v>110315.4021428875</v>
      </c>
      <c r="S1065" s="6">
        <f t="shared" si="67"/>
        <v>46763.803570406621</v>
      </c>
      <c r="T1065" s="6">
        <f t="shared" si="68"/>
        <v>-46763.803570406621</v>
      </c>
      <c r="V1065" s="23">
        <f t="array" aca="1" ref="V1065:Z1065" ca="1">MMULT(H1065:L1065,TRANSPOSE(racar))</f>
        <v>4.3104952465926371E-4</v>
      </c>
      <c r="W1065" s="23">
        <f ca="1"/>
        <v>-7.9141282805425608E-3</v>
      </c>
      <c r="X1065" s="23">
        <f ca="1"/>
        <v>4.8484061307951538E-3</v>
      </c>
      <c r="Y1065" s="23">
        <f ca="1"/>
        <v>7.8026443489559094E-3</v>
      </c>
      <c r="Z1065" s="23">
        <f ca="1"/>
        <v>-4.2715157487555177E-3</v>
      </c>
      <c r="AA1065" s="6">
        <f t="array" aca="1" ref="AA1065" ca="1">SUMPRODUCT($V$9:$Z$9,V1065:Z1065)</f>
        <v>113059.2697542198</v>
      </c>
      <c r="AB1065" s="6">
        <f t="shared" ca="1" si="69"/>
        <v>59341.246790411322</v>
      </c>
    </row>
    <row r="1066" spans="1:28" ht="13.8">
      <c r="A1066" s="4">
        <v>1056</v>
      </c>
      <c r="B1066" s="120">
        <v>0.11705532693187012</v>
      </c>
      <c r="C1066" s="120">
        <v>0.26112000000000002</v>
      </c>
      <c r="D1066" s="120">
        <v>0.91961682632236563</v>
      </c>
      <c r="E1066" s="120">
        <v>7.2126220886551462E-2</v>
      </c>
      <c r="F1066" s="120">
        <v>0.25125170687300868</v>
      </c>
      <c r="H1066" s="142">
        <v>-1.1898365168837877</v>
      </c>
      <c r="I1066" s="142">
        <v>-0.63989633004827828</v>
      </c>
      <c r="J1066" s="142">
        <v>1.402498804154245</v>
      </c>
      <c r="K1066" s="142">
        <v>-1.4601369410156009</v>
      </c>
      <c r="L1066" s="142">
        <v>-0.67055601063006953</v>
      </c>
      <c r="M1066" s="141">
        <f t="array" ref="M1066:Q1066">MMULT(H1066:L1066,TRANSPOSE(chol))</f>
        <v>-7.0107395755864207E-3</v>
      </c>
      <c r="N1066" s="141">
        <v>-6.4600379943381917E-3</v>
      </c>
      <c r="O1066" s="141">
        <v>7.1975025642852242E-3</v>
      </c>
      <c r="P1066" s="141">
        <v>-8.3373646825755567E-3</v>
      </c>
      <c r="Q1066" s="141">
        <v>-9.6574730224039569E-3</v>
      </c>
      <c r="R1066" s="6">
        <f t="shared" si="66"/>
        <v>33200.400569522855</v>
      </c>
      <c r="S1066" s="6">
        <f t="shared" si="67"/>
        <v>15364.77313751397</v>
      </c>
      <c r="T1066" s="6">
        <f t="shared" si="68"/>
        <v>-15364.77313751397</v>
      </c>
      <c r="V1066" s="23">
        <f t="array" aca="1" ref="V1066:Z1066" ca="1">MMULT(H1066:L1066,TRANSPOSE(racar))</f>
        <v>-7.7232947094615801E-3</v>
      </c>
      <c r="W1066" s="23">
        <f ca="1"/>
        <v>-6.5930402357824644E-3</v>
      </c>
      <c r="X1066" s="23">
        <f ca="1"/>
        <v>7.2987293586571798E-3</v>
      </c>
      <c r="Y1066" s="23">
        <f ca="1"/>
        <v>-8.4343108362782502E-3</v>
      </c>
      <c r="Z1066" s="23">
        <f ca="1"/>
        <v>-7.2294744602098022E-3</v>
      </c>
      <c r="AA1066" s="6">
        <f t="array" aca="1" ref="AA1066" ca="1">SUMPRODUCT($V$9:$Z$9,V1066:Z1066)</f>
        <v>16957.624750662748</v>
      </c>
      <c r="AB1066" s="6">
        <f t="shared" ca="1" si="69"/>
        <v>1472.9876814967647</v>
      </c>
    </row>
    <row r="1067" spans="1:28" ht="13.8">
      <c r="A1067" s="4">
        <v>1057</v>
      </c>
      <c r="B1067" s="120">
        <v>0.45038866026520347</v>
      </c>
      <c r="C1067" s="120">
        <v>0.46112000000000003</v>
      </c>
      <c r="D1067" s="120">
        <v>8.2882132444814655E-2</v>
      </c>
      <c r="E1067" s="120">
        <v>0.16303531179564237</v>
      </c>
      <c r="F1067" s="120">
        <v>0.32817478379608556</v>
      </c>
      <c r="H1067" s="142">
        <v>-0.12467945812212496</v>
      </c>
      <c r="I1067" s="142">
        <v>-9.7612497917447902E-2</v>
      </c>
      <c r="J1067" s="142">
        <v>-1.3859431452780495</v>
      </c>
      <c r="K1067" s="142">
        <v>-0.98205932281676234</v>
      </c>
      <c r="L1067" s="142">
        <v>-0.44495874571945987</v>
      </c>
      <c r="M1067" s="141">
        <f t="array" ref="M1067:Q1067">MMULT(H1067:L1067,TRANSPOSE(chol))</f>
        <v>-7.3463471570760751E-4</v>
      </c>
      <c r="N1067" s="141">
        <v>-8.5194275607412134E-4</v>
      </c>
      <c r="O1067" s="141">
        <v>-9.0942025583571669E-3</v>
      </c>
      <c r="P1067" s="141">
        <v>-5.9479453491948567E-3</v>
      </c>
      <c r="Q1067" s="141">
        <v>-5.9345079670811811E-3</v>
      </c>
      <c r="R1067" s="6">
        <f t="shared" si="66"/>
        <v>-15137.679041655669</v>
      </c>
      <c r="S1067" s="6">
        <f t="shared" si="67"/>
        <v>5670.5215672788363</v>
      </c>
      <c r="T1067" s="6">
        <f t="shared" si="68"/>
        <v>-5670.5215672788363</v>
      </c>
      <c r="V1067" s="23">
        <f t="array" aca="1" ref="V1067:Z1067" ca="1">MMULT(H1067:L1067,TRANSPOSE(racar))</f>
        <v>-2.3251157956259414E-3</v>
      </c>
      <c r="W1067" s="23">
        <f ca="1"/>
        <v>-2.3866724605777125E-3</v>
      </c>
      <c r="X1067" s="23">
        <f ca="1"/>
        <v>-9.7443240328299353E-3</v>
      </c>
      <c r="Y1067" s="23">
        <f ca="1"/>
        <v>-6.1189745137039554E-3</v>
      </c>
      <c r="Z1067" s="23">
        <f ca="1"/>
        <v>-5.113395853966596E-3</v>
      </c>
      <c r="AA1067" s="6">
        <f t="array" aca="1" ref="AA1067" ca="1">SUMPRODUCT($V$9:$Z$9,V1067:Z1067)</f>
        <v>-21533.304735009911</v>
      </c>
      <c r="AB1067" s="6">
        <f t="shared" ca="1" si="69"/>
        <v>340.33978735410346</v>
      </c>
    </row>
    <row r="1068" spans="1:28" ht="13.8">
      <c r="A1068" s="4">
        <v>1058</v>
      </c>
      <c r="B1068" s="120">
        <v>0.78372199359853667</v>
      </c>
      <c r="C1068" s="120">
        <v>0.66112000000000015</v>
      </c>
      <c r="D1068" s="120">
        <v>0.22573927530195748</v>
      </c>
      <c r="E1068" s="120">
        <v>0.25394440270473329</v>
      </c>
      <c r="F1068" s="120">
        <v>0.40509786071916248</v>
      </c>
      <c r="H1068" s="142">
        <v>0.78482528542935281</v>
      </c>
      <c r="I1068" s="142">
        <v>0.41552174508809836</v>
      </c>
      <c r="J1068" s="142">
        <v>-0.7529523461724813</v>
      </c>
      <c r="K1068" s="142">
        <v>-0.66212860412950281</v>
      </c>
      <c r="L1068" s="142">
        <v>-0.24017354515167755</v>
      </c>
      <c r="M1068" s="141">
        <f t="array" ref="M1068:Q1068">MMULT(H1068:L1068,TRANSPOSE(chol))</f>
        <v>4.6243375542808947E-3</v>
      </c>
      <c r="N1068" s="141">
        <v>4.2235285925185731E-3</v>
      </c>
      <c r="O1068" s="141">
        <v>-3.644831972434366E-3</v>
      </c>
      <c r="P1068" s="141">
        <v>-2.494378451068942E-3</v>
      </c>
      <c r="Q1068" s="141">
        <v>-2.3777082802278922E-4</v>
      </c>
      <c r="R1068" s="6">
        <f t="shared" si="66"/>
        <v>-19025.40548363173</v>
      </c>
      <c r="S1068" s="6">
        <f t="shared" si="67"/>
        <v>-10089.881287388473</v>
      </c>
      <c r="T1068" s="6">
        <f t="shared" si="68"/>
        <v>10089.881287388473</v>
      </c>
      <c r="V1068" s="23">
        <f t="array" aca="1" ref="V1068:Z1068" ca="1">MMULT(H1068:L1068,TRANSPOSE(racar))</f>
        <v>3.9980078041586421E-3</v>
      </c>
      <c r="W1068" s="23">
        <f ca="1"/>
        <v>2.2772283679180537E-3</v>
      </c>
      <c r="X1068" s="23">
        <f ca="1"/>
        <v>-4.7401379041598357E-3</v>
      </c>
      <c r="Y1068" s="23">
        <f ca="1"/>
        <v>-3.4355492088503593E-3</v>
      </c>
      <c r="Z1068" s="23">
        <f ca="1"/>
        <v>-1.2976905569397771E-3</v>
      </c>
      <c r="AA1068" s="6">
        <f t="array" aca="1" ref="AA1068" ca="1">SUMPRODUCT($V$9:$Z$9,V1068:Z1068)</f>
        <v>-13080.199462419439</v>
      </c>
      <c r="AB1068" s="6">
        <f t="shared" ca="1" si="69"/>
        <v>-8523.0924401341945</v>
      </c>
    </row>
    <row r="1069" spans="1:28" ht="13.8">
      <c r="A1069" s="4">
        <v>1059</v>
      </c>
      <c r="B1069" s="120">
        <v>0.22816643804298126</v>
      </c>
      <c r="C1069" s="120">
        <v>0.86112000000000011</v>
      </c>
      <c r="D1069" s="120">
        <v>0.36859641815910033</v>
      </c>
      <c r="E1069" s="120">
        <v>0.34485349361382417</v>
      </c>
      <c r="F1069" s="120">
        <v>0.48202093764223941</v>
      </c>
      <c r="H1069" s="142">
        <v>-0.74489884060393519</v>
      </c>
      <c r="I1069" s="142">
        <v>1.0853650622934765</v>
      </c>
      <c r="J1069" s="142">
        <v>-0.33557306765794181</v>
      </c>
      <c r="K1069" s="142">
        <v>-0.39925273844617454</v>
      </c>
      <c r="L1069" s="142">
        <v>-4.5082092173054915E-2</v>
      </c>
      <c r="M1069" s="141">
        <f t="array" ref="M1069:Q1069">MMULT(H1069:L1069,TRANSPOSE(chol))</f>
        <v>-4.3890834644306981E-3</v>
      </c>
      <c r="N1069" s="141">
        <v>4.4658188340384129E-3</v>
      </c>
      <c r="O1069" s="141">
        <v>-2.7940402313570718E-3</v>
      </c>
      <c r="P1069" s="141">
        <v>-1.0717979722057128E-3</v>
      </c>
      <c r="Q1069" s="141">
        <v>-1.7968427179436931E-3</v>
      </c>
      <c r="R1069" s="6">
        <f t="shared" si="66"/>
        <v>-44413.13139671884</v>
      </c>
      <c r="S1069" s="6">
        <f t="shared" si="67"/>
        <v>5051.171199304511</v>
      </c>
      <c r="T1069" s="6">
        <f t="shared" si="68"/>
        <v>-5051.171199304511</v>
      </c>
      <c r="V1069" s="23">
        <f t="array" aca="1" ref="V1069:Z1069" ca="1">MMULT(H1069:L1069,TRANSPOSE(racar))</f>
        <v>-3.3617577182449847E-3</v>
      </c>
      <c r="W1069" s="23">
        <f ca="1"/>
        <v>5.1940962904881462E-3</v>
      </c>
      <c r="X1069" s="23">
        <f ca="1"/>
        <v>-2.4639551418493191E-3</v>
      </c>
      <c r="Y1069" s="23">
        <f ca="1"/>
        <v>-1.4412519115109112E-3</v>
      </c>
      <c r="Z1069" s="23">
        <f ca="1"/>
        <v>-7.6997642917902892E-4</v>
      </c>
      <c r="AA1069" s="6">
        <f t="array" aca="1" ref="AA1069" ca="1">SUMPRODUCT($V$9:$Z$9,V1069:Z1069)</f>
        <v>-49983.029584956676</v>
      </c>
      <c r="AB1069" s="6">
        <f t="shared" ca="1" si="69"/>
        <v>-2326.0656363064727</v>
      </c>
    </row>
    <row r="1070" spans="1:28" ht="13.8">
      <c r="A1070" s="4">
        <v>1060</v>
      </c>
      <c r="B1070" s="120">
        <v>0.56149977137631457</v>
      </c>
      <c r="C1070" s="120">
        <v>0.10112</v>
      </c>
      <c r="D1070" s="120">
        <v>0.51145356101624329</v>
      </c>
      <c r="E1070" s="120">
        <v>0.43576258452291511</v>
      </c>
      <c r="F1070" s="120">
        <v>0.55894401456531639</v>
      </c>
      <c r="H1070" s="142">
        <v>0.15477277208387744</v>
      </c>
      <c r="I1070" s="142">
        <v>-1.2751956517066951</v>
      </c>
      <c r="J1070" s="142">
        <v>2.8713765056229731E-2</v>
      </c>
      <c r="K1070" s="142">
        <v>-0.16172150484495626</v>
      </c>
      <c r="L1070" s="142">
        <v>0.14829245334808205</v>
      </c>
      <c r="M1070" s="141">
        <f t="array" ref="M1070:Q1070">MMULT(H1070:L1070,TRANSPOSE(chol))</f>
        <v>9.1195015707997188E-4</v>
      </c>
      <c r="N1070" s="141">
        <v>-6.9393987366482999E-3</v>
      </c>
      <c r="O1070" s="141">
        <v>-2.8114051868101132E-5</v>
      </c>
      <c r="P1070" s="141">
        <v>-2.6442148340017741E-3</v>
      </c>
      <c r="Q1070" s="141">
        <v>-9.8212070369168604E-4</v>
      </c>
      <c r="R1070" s="6">
        <f t="shared" si="66"/>
        <v>32659.126291343073</v>
      </c>
      <c r="S1070" s="6">
        <f t="shared" si="67"/>
        <v>-6652.2062622959447</v>
      </c>
      <c r="T1070" s="6">
        <f t="shared" si="68"/>
        <v>6652.2062622959447</v>
      </c>
      <c r="V1070" s="23">
        <f t="array" aca="1" ref="V1070:Z1070" ca="1">MMULT(H1070:L1070,TRANSPOSE(racar))</f>
        <v>-2.8846636718754662E-4</v>
      </c>
      <c r="W1070" s="23">
        <f ca="1"/>
        <v>-7.3799821627604113E-3</v>
      </c>
      <c r="X1070" s="23">
        <f ca="1"/>
        <v>-4.3040784994848537E-5</v>
      </c>
      <c r="Y1070" s="23">
        <f ca="1"/>
        <v>-1.6703702395859451E-3</v>
      </c>
      <c r="Z1070" s="23">
        <f ca="1"/>
        <v>-4.0162414315331998E-4</v>
      </c>
      <c r="AA1070" s="6">
        <f t="array" aca="1" ref="AA1070" ca="1">SUMPRODUCT($V$9:$Z$9,V1070:Z1070)</f>
        <v>30591.021758550294</v>
      </c>
      <c r="AB1070" s="6">
        <f t="shared" ca="1" si="69"/>
        <v>-5414.0983758888196</v>
      </c>
    </row>
    <row r="1071" spans="1:28" ht="13.8">
      <c r="A1071" s="4">
        <v>1061</v>
      </c>
      <c r="B1071" s="120">
        <v>0.89483310470964783</v>
      </c>
      <c r="C1071" s="120">
        <v>0.30112000000000005</v>
      </c>
      <c r="D1071" s="120">
        <v>0.65431070387338608</v>
      </c>
      <c r="E1071" s="120">
        <v>0.5266716754320061</v>
      </c>
      <c r="F1071" s="120">
        <v>0.63586709148839327</v>
      </c>
      <c r="H1071" s="142">
        <v>1.2526481303439196</v>
      </c>
      <c r="I1071" s="142">
        <v>-0.52118198868005783</v>
      </c>
      <c r="J1071" s="142">
        <v>0.39698490467725883</v>
      </c>
      <c r="K1071" s="142">
        <v>6.6905858433519941E-2</v>
      </c>
      <c r="L1071" s="142">
        <v>0.34743330371109582</v>
      </c>
      <c r="M1071" s="141">
        <f t="array" ref="M1071:Q1071">MMULT(H1071:L1071,TRANSPOSE(chol))</f>
        <v>7.3808373646883111E-3</v>
      </c>
      <c r="N1071" s="141">
        <v>-4.1864071737605403E-5</v>
      </c>
      <c r="O1071" s="141">
        <v>4.0537745902172228E-3</v>
      </c>
      <c r="P1071" s="141">
        <v>7.1615600139299175E-4</v>
      </c>
      <c r="Q1071" s="141">
        <v>5.2113500757761926E-3</v>
      </c>
      <c r="R1071" s="6">
        <f t="shared" si="66"/>
        <v>18170.441987448612</v>
      </c>
      <c r="S1071" s="6">
        <f t="shared" si="67"/>
        <v>-25590.156904846255</v>
      </c>
      <c r="T1071" s="6">
        <f t="shared" si="68"/>
        <v>25590.156904846255</v>
      </c>
      <c r="V1071" s="23">
        <f t="array" aca="1" ref="V1071:Z1071" ca="1">MMULT(H1071:L1071,TRANSPOSE(racar))</f>
        <v>7.1762486327758227E-3</v>
      </c>
      <c r="W1071" s="23">
        <f ca="1"/>
        <v>-1.2422647035215248E-3</v>
      </c>
      <c r="X1071" s="23">
        <f ca="1"/>
        <v>3.3760324762890999E-3</v>
      </c>
      <c r="Y1071" s="23">
        <f ca="1"/>
        <v>6.78650939038867E-4</v>
      </c>
      <c r="Z1071" s="23">
        <f ca="1"/>
        <v>3.6049078582445718E-3</v>
      </c>
      <c r="AA1071" s="6">
        <f t="array" aca="1" ref="AA1071" ca="1">SUMPRODUCT($V$9:$Z$9,V1071:Z1071)</f>
        <v>30425.332473859999</v>
      </c>
      <c r="AB1071" s="6">
        <f t="shared" ca="1" si="69"/>
        <v>-16863.74168052138</v>
      </c>
    </row>
    <row r="1072" spans="1:28" ht="13.8">
      <c r="A1072" s="4">
        <v>1062</v>
      </c>
      <c r="B1072" s="120">
        <v>4.2981252857796068E-2</v>
      </c>
      <c r="C1072" s="120">
        <v>0.50112000000000001</v>
      </c>
      <c r="D1072" s="120">
        <v>0.79716784673052887</v>
      </c>
      <c r="E1072" s="120">
        <v>0.61758076634109693</v>
      </c>
      <c r="F1072" s="120">
        <v>0.71279016841147014</v>
      </c>
      <c r="H1072" s="142">
        <v>-1.7170912224741115</v>
      </c>
      <c r="I1072" s="142">
        <v>2.8074273554415862E-3</v>
      </c>
      <c r="J1072" s="142">
        <v>0.83154767656679385</v>
      </c>
      <c r="K1072" s="142">
        <v>0.29913313199195057</v>
      </c>
      <c r="L1072" s="142">
        <v>0.56155438990143691</v>
      </c>
      <c r="M1072" s="141">
        <f t="array" ref="M1072:Q1072">MMULT(H1072:L1072,TRANSPOSE(chol))</f>
        <v>-1.0117423038771209E-2</v>
      </c>
      <c r="N1072" s="141">
        <v>-4.0180040867827853E-3</v>
      </c>
      <c r="O1072" s="141">
        <v>3.0385501806205078E-3</v>
      </c>
      <c r="P1072" s="141">
        <v>6.7075562167445907E-4</v>
      </c>
      <c r="Q1072" s="141">
        <v>-7.3583967574469139E-4</v>
      </c>
      <c r="R1072" s="6">
        <f t="shared" si="66"/>
        <v>-11605.777785878421</v>
      </c>
      <c r="S1072" s="6">
        <f t="shared" si="67"/>
        <v>7143.1307860394882</v>
      </c>
      <c r="T1072" s="6">
        <f t="shared" si="68"/>
        <v>-7143.1307860394882</v>
      </c>
      <c r="V1072" s="23">
        <f t="array" aca="1" ref="V1072:Z1072" ca="1">MMULT(H1072:L1072,TRANSPOSE(racar))</f>
        <v>-8.399011157125786E-3</v>
      </c>
      <c r="W1072" s="23">
        <f ca="1"/>
        <v>-7.0377533055980556E-4</v>
      </c>
      <c r="X1072" s="23">
        <f ca="1"/>
        <v>4.9310077982218006E-3</v>
      </c>
      <c r="Y1072" s="23">
        <f ca="1"/>
        <v>2.165334708029076E-3</v>
      </c>
      <c r="Z1072" s="23">
        <f ca="1"/>
        <v>2.1895742868777348E-3</v>
      </c>
      <c r="AA1072" s="6">
        <f t="array" aca="1" ref="AA1072" ca="1">SUMPRODUCT($V$9:$Z$9,V1072:Z1072)</f>
        <v>-25375.422204431379</v>
      </c>
      <c r="AB1072" s="6">
        <f t="shared" ca="1" si="69"/>
        <v>-2225.6953939214</v>
      </c>
    </row>
    <row r="1073" spans="1:28" ht="13.8">
      <c r="A1073" s="4">
        <v>1063</v>
      </c>
      <c r="B1073" s="120">
        <v>0.3763145861911294</v>
      </c>
      <c r="C1073" s="120">
        <v>0.70112000000000008</v>
      </c>
      <c r="D1073" s="120">
        <v>0.94002498958767178</v>
      </c>
      <c r="E1073" s="120">
        <v>0.70848985725018787</v>
      </c>
      <c r="F1073" s="120">
        <v>0.78971324533454712</v>
      </c>
      <c r="H1073" s="142">
        <v>-0.31517449118479857</v>
      </c>
      <c r="I1073" s="142">
        <v>0.52762447814627733</v>
      </c>
      <c r="J1073" s="142">
        <v>1.5549834085819532</v>
      </c>
      <c r="K1073" s="142">
        <v>0.54897838212380501</v>
      </c>
      <c r="L1073" s="142">
        <v>0.80542666528002205</v>
      </c>
      <c r="M1073" s="141">
        <f t="array" ref="M1073:Q1073">MMULT(H1073:L1073,TRANSPOSE(chol))</f>
        <v>-1.85706712410508E-3</v>
      </c>
      <c r="N1073" s="141">
        <v>2.2812322669806479E-3</v>
      </c>
      <c r="O1073" s="141">
        <v>9.7316315103777602E-3</v>
      </c>
      <c r="P1073" s="141">
        <v>4.2230910723241588E-3</v>
      </c>
      <c r="Q1073" s="141">
        <v>6.5786836802324807E-3</v>
      </c>
      <c r="R1073" s="6">
        <f t="shared" si="66"/>
        <v>-13927.823705117738</v>
      </c>
      <c r="S1073" s="6">
        <f t="shared" si="67"/>
        <v>-17126.360742463356</v>
      </c>
      <c r="T1073" s="6">
        <f t="shared" si="68"/>
        <v>17126.360742463356</v>
      </c>
      <c r="V1073" s="23">
        <f t="array" aca="1" ref="V1073:Z1073" ca="1">MMULT(H1073:L1073,TRANSPOSE(racar))</f>
        <v>7.9149342260841169E-4</v>
      </c>
      <c r="W1073" s="23">
        <f ca="1"/>
        <v>4.555500877721665E-3</v>
      </c>
      <c r="X1073" s="23">
        <f ca="1"/>
        <v>1.0797104369766813E-2</v>
      </c>
      <c r="Y1073" s="23">
        <f ca="1"/>
        <v>4.6682894270411827E-3</v>
      </c>
      <c r="Z1073" s="23">
        <f ca="1"/>
        <v>6.8866950413463942E-3</v>
      </c>
      <c r="AA1073" s="6">
        <f t="array" aca="1" ref="AA1073" ca="1">SUMPRODUCT($V$9:$Z$9,V1073:Z1073)</f>
        <v>-10437.239716987599</v>
      </c>
      <c r="AB1073" s="6">
        <f t="shared" ca="1" si="69"/>
        <v>-16796.499670133759</v>
      </c>
    </row>
    <row r="1074" spans="1:28" ht="13.8">
      <c r="A1074" s="4">
        <v>1064</v>
      </c>
      <c r="B1074" s="120">
        <v>0.70964791952446271</v>
      </c>
      <c r="C1074" s="120">
        <v>0.90112000000000003</v>
      </c>
      <c r="D1074" s="120">
        <v>0.10329029571012077</v>
      </c>
      <c r="E1074" s="120">
        <v>0.79939894815927881</v>
      </c>
      <c r="F1074" s="120">
        <v>0.8666363222576241</v>
      </c>
      <c r="H1074" s="142">
        <v>0.55235645138430345</v>
      </c>
      <c r="I1074" s="142">
        <v>1.2879596770370854</v>
      </c>
      <c r="J1074" s="142">
        <v>-1.2630238979166213</v>
      </c>
      <c r="K1074" s="142">
        <v>0.83947626350469318</v>
      </c>
      <c r="L1074" s="142">
        <v>1.1106306702852338</v>
      </c>
      <c r="M1074" s="141">
        <f t="array" ref="M1074:Q1074">MMULT(H1074:L1074,TRANSPOSE(chol))</f>
        <v>3.2545876501524759E-3</v>
      </c>
      <c r="N1074" s="141">
        <v>8.6738060272491483E-3</v>
      </c>
      <c r="O1074" s="141">
        <v>-6.9427063567316189E-3</v>
      </c>
      <c r="P1074" s="141">
        <v>5.8487146435627149E-3</v>
      </c>
      <c r="Q1074" s="141">
        <v>1.0108687054440096E-2</v>
      </c>
      <c r="R1074" s="6">
        <f t="shared" si="66"/>
        <v>-74924.541114963809</v>
      </c>
      <c r="S1074" s="6">
        <f t="shared" si="67"/>
        <v>-29244.678281399887</v>
      </c>
      <c r="T1074" s="6">
        <f t="shared" si="68"/>
        <v>29244.678281399887</v>
      </c>
      <c r="V1074" s="23">
        <f t="array" aca="1" ref="V1074:Z1074" ca="1">MMULT(H1074:L1074,TRANSPOSE(racar))</f>
        <v>5.362167174350339E-3</v>
      </c>
      <c r="W1074" s="23">
        <f ca="1"/>
        <v>9.7719345966428509E-3</v>
      </c>
      <c r="X1074" s="23">
        <f ca="1"/>
        <v>-6.502615821794666E-3</v>
      </c>
      <c r="Y1074" s="23">
        <f ca="1"/>
        <v>6.2548161412088552E-3</v>
      </c>
      <c r="Z1074" s="23">
        <f ca="1"/>
        <v>9.2457669884651508E-3</v>
      </c>
      <c r="AA1074" s="6">
        <f t="array" aca="1" ref="AA1074" ca="1">SUMPRODUCT($V$9:$Z$9,V1074:Z1074)</f>
        <v>-63139.060558646022</v>
      </c>
      <c r="AB1074" s="6">
        <f t="shared" ca="1" si="69"/>
        <v>-22607.933181212698</v>
      </c>
    </row>
    <row r="1075" spans="1:28" ht="13.8">
      <c r="A1075" s="4">
        <v>1065</v>
      </c>
      <c r="B1075" s="120">
        <v>0.15409236396890719</v>
      </c>
      <c r="C1075" s="120">
        <v>0.14112</v>
      </c>
      <c r="D1075" s="120">
        <v>0.24614743856726362</v>
      </c>
      <c r="E1075" s="120">
        <v>0.89030803906836975</v>
      </c>
      <c r="F1075" s="120">
        <v>0.94355939918070098</v>
      </c>
      <c r="H1075" s="142">
        <v>-1.0190384181911452</v>
      </c>
      <c r="I1075" s="142">
        <v>-1.0753009746433069</v>
      </c>
      <c r="J1075" s="142">
        <v>-0.68666338234564228</v>
      </c>
      <c r="K1075" s="142">
        <v>1.2281679645463861</v>
      </c>
      <c r="L1075" s="142">
        <v>1.5853748070227098</v>
      </c>
      <c r="M1075" s="141">
        <f t="array" ref="M1075:Q1075">MMULT(H1075:L1075,TRANSPOSE(chol))</f>
        <v>-6.0043651930994047E-3</v>
      </c>
      <c r="N1075" s="141">
        <v>-8.5523228485467392E-3</v>
      </c>
      <c r="O1075" s="141">
        <v>-6.1255256520830149E-3</v>
      </c>
      <c r="P1075" s="141">
        <v>3.2617860251534254E-3</v>
      </c>
      <c r="Q1075" s="141">
        <v>5.6537404498242533E-3</v>
      </c>
      <c r="R1075" s="6">
        <f t="shared" si="66"/>
        <v>-15215.123429596366</v>
      </c>
      <c r="S1075" s="6">
        <f t="shared" si="67"/>
        <v>-16399.268315680914</v>
      </c>
      <c r="T1075" s="6">
        <f t="shared" si="68"/>
        <v>16399.268315680914</v>
      </c>
      <c r="V1075" s="23">
        <f t="array" aca="1" ref="V1075:Z1075" ca="1">MMULT(H1075:L1075,TRANSPOSE(racar))</f>
        <v>-4.940058811320756E-3</v>
      </c>
      <c r="W1075" s="23">
        <f ca="1"/>
        <v>-4.9256562237908726E-3</v>
      </c>
      <c r="X1075" s="23">
        <f ca="1"/>
        <v>-3.8275838410378963E-3</v>
      </c>
      <c r="Y1075" s="23">
        <f ca="1"/>
        <v>6.7493833121682664E-3</v>
      </c>
      <c r="Z1075" s="23">
        <f ca="1"/>
        <v>8.4686090038107401E-3</v>
      </c>
      <c r="AA1075" s="6">
        <f t="array" aca="1" ref="AA1075" ca="1">SUMPRODUCT($V$9:$Z$9,V1075:Z1075)</f>
        <v>-22872.516779191996</v>
      </c>
      <c r="AB1075" s="6">
        <f t="shared" ca="1" si="69"/>
        <v>-16041.659606223784</v>
      </c>
    </row>
    <row r="1076" spans="1:28" ht="13.8">
      <c r="A1076" s="4">
        <v>1066</v>
      </c>
      <c r="B1076" s="120">
        <v>0.4874256973022405</v>
      </c>
      <c r="C1076" s="120">
        <v>0.34112000000000003</v>
      </c>
      <c r="D1076" s="120">
        <v>0.38900458142440647</v>
      </c>
      <c r="E1076" s="120">
        <v>0.98121712997746069</v>
      </c>
      <c r="F1076" s="120">
        <v>2.639963586709149E-2</v>
      </c>
      <c r="H1076" s="142">
        <v>-3.1524323286936939E-2</v>
      </c>
      <c r="I1076" s="142">
        <v>-0.40940836758846982</v>
      </c>
      <c r="J1076" s="142">
        <v>-0.28191438010384451</v>
      </c>
      <c r="K1076" s="142">
        <v>2.0795618413180383</v>
      </c>
      <c r="L1076" s="142">
        <v>-1.9365590174060181</v>
      </c>
      <c r="M1076" s="141">
        <f t="array" ref="M1076:Q1076">MMULT(H1076:L1076,TRANSPOSE(chol))</f>
        <v>-1.8574721629836775E-4</v>
      </c>
      <c r="N1076" s="141">
        <v>-2.418734928744642E-3</v>
      </c>
      <c r="O1076" s="141">
        <v>-1.9863013547631141E-3</v>
      </c>
      <c r="P1076" s="141">
        <v>9.5209154213159314E-3</v>
      </c>
      <c r="Q1076" s="141">
        <v>-7.5044496080792032E-3</v>
      </c>
      <c r="R1076" s="6">
        <f t="shared" si="66"/>
        <v>91769.032771942046</v>
      </c>
      <c r="S1076" s="6">
        <f t="shared" si="67"/>
        <v>85105.860110006033</v>
      </c>
      <c r="T1076" s="6">
        <f t="shared" si="68"/>
        <v>-85105.860110006033</v>
      </c>
      <c r="V1076" s="23">
        <f t="array" aca="1" ref="V1076:Z1076" ca="1">MMULT(H1076:L1076,TRANSPOSE(racar))</f>
        <v>-2.9194615806964752E-3</v>
      </c>
      <c r="W1076" s="23">
        <f ca="1"/>
        <v>-2.9042070105647199E-3</v>
      </c>
      <c r="X1076" s="23">
        <f ca="1"/>
        <v>-2.473958748680229E-3</v>
      </c>
      <c r="Y1076" s="23">
        <f ca="1"/>
        <v>7.9083250181166392E-3</v>
      </c>
      <c r="Z1076" s="23">
        <f ca="1"/>
        <v>-1.0484764688597643E-2</v>
      </c>
      <c r="AA1076" s="6">
        <f t="array" aca="1" ref="AA1076" ca="1">SUMPRODUCT($V$9:$Z$9,V1076:Z1076)</f>
        <v>89660.897928809689</v>
      </c>
      <c r="AB1076" s="6">
        <f t="shared" ca="1" si="69"/>
        <v>94239.108790262253</v>
      </c>
    </row>
    <row r="1077" spans="1:28" ht="13.8">
      <c r="A1077" s="4">
        <v>1067</v>
      </c>
      <c r="B1077" s="120">
        <v>0.82075903063557365</v>
      </c>
      <c r="C1077" s="120">
        <v>0.54112000000000005</v>
      </c>
      <c r="D1077" s="120">
        <v>0.53186172428154932</v>
      </c>
      <c r="E1077" s="120">
        <v>8.0390683696468818E-2</v>
      </c>
      <c r="F1077" s="120">
        <v>0.10332271279016843</v>
      </c>
      <c r="H1077" s="142">
        <v>0.9182615753315585</v>
      </c>
      <c r="I1077" s="142">
        <v>0.10325574271545765</v>
      </c>
      <c r="J1077" s="142">
        <v>7.9950592684937483E-2</v>
      </c>
      <c r="K1077" s="142">
        <v>-1.4024484720736206</v>
      </c>
      <c r="L1077" s="142">
        <v>-1.2628435072720654</v>
      </c>
      <c r="M1077" s="141">
        <f t="array" ref="M1077:Q1077">MMULT(H1077:L1077,TRANSPOSE(chol))</f>
        <v>5.4105691627096561E-3</v>
      </c>
      <c r="N1077" s="141">
        <v>2.7486793071518426E-3</v>
      </c>
      <c r="O1077" s="141">
        <v>1.7767415125726105E-3</v>
      </c>
      <c r="P1077" s="141">
        <v>-6.0683754528322326E-3</v>
      </c>
      <c r="Q1077" s="141">
        <v>-6.5387049580433142E-3</v>
      </c>
      <c r="R1077" s="6">
        <f t="shared" si="66"/>
        <v>23589.392923265488</v>
      </c>
      <c r="S1077" s="6">
        <f t="shared" si="67"/>
        <v>8466.3792444042592</v>
      </c>
      <c r="T1077" s="6">
        <f t="shared" si="68"/>
        <v>-8466.3792444042592</v>
      </c>
      <c r="V1077" s="23">
        <f t="array" aca="1" ref="V1077:Z1077" ca="1">MMULT(H1077:L1077,TRANSPOSE(racar))</f>
        <v>3.4091963677565468E-3</v>
      </c>
      <c r="W1077" s="23">
        <f ca="1"/>
        <v>-9.2050821976716194E-4</v>
      </c>
      <c r="X1077" s="23">
        <f ca="1"/>
        <v>-2.8777724660265574E-4</v>
      </c>
      <c r="Y1077" s="23">
        <f ca="1"/>
        <v>-8.3100961270557803E-3</v>
      </c>
      <c r="Z1077" s="23">
        <f ca="1"/>
        <v>-8.2114398378607314E-3</v>
      </c>
      <c r="AA1077" s="6">
        <f t="array" aca="1" ref="AA1077" ca="1">SUMPRODUCT($V$9:$Z$9,V1077:Z1077)</f>
        <v>27094.845607965446</v>
      </c>
      <c r="AB1077" s="6">
        <f t="shared" ca="1" si="69"/>
        <v>7480.036064134445</v>
      </c>
    </row>
    <row r="1078" spans="1:28" ht="13.8">
      <c r="A1078" s="4">
        <v>1068</v>
      </c>
      <c r="B1078" s="120">
        <v>0.26520347508001829</v>
      </c>
      <c r="C1078" s="120">
        <v>0.74112000000000011</v>
      </c>
      <c r="D1078" s="120">
        <v>0.67471886713869222</v>
      </c>
      <c r="E1078" s="120">
        <v>0.17129977460555973</v>
      </c>
      <c r="F1078" s="120">
        <v>0.18024578971324534</v>
      </c>
      <c r="H1078" s="142">
        <v>-0.62738492016179637</v>
      </c>
      <c r="I1078" s="142">
        <v>0.64680215109831085</v>
      </c>
      <c r="J1078" s="142">
        <v>0.45298121849753753</v>
      </c>
      <c r="K1078" s="142">
        <v>-0.94904141417098387</v>
      </c>
      <c r="L1078" s="142">
        <v>-0.91442879050936865</v>
      </c>
      <c r="M1078" s="141">
        <f t="array" ref="M1078:Q1078">MMULT(H1078:L1078,TRANSPOSE(chol))</f>
        <v>-3.6966694386082887E-3</v>
      </c>
      <c r="N1078" s="141">
        <v>2.2302624210180123E-3</v>
      </c>
      <c r="O1078" s="141">
        <v>2.2800145222506849E-3</v>
      </c>
      <c r="P1078" s="141">
        <v>-3.93183987237579E-3</v>
      </c>
      <c r="Q1078" s="141">
        <v>-7.1892690618416358E-3</v>
      </c>
      <c r="R1078" s="6">
        <f t="shared" si="66"/>
        <v>-969.02463632673607</v>
      </c>
      <c r="S1078" s="6">
        <f t="shared" si="67"/>
        <v>21840.234584492842</v>
      </c>
      <c r="T1078" s="6">
        <f t="shared" si="68"/>
        <v>-21840.234584492842</v>
      </c>
      <c r="V1078" s="23">
        <f t="array" aca="1" ref="V1078:Z1078" ca="1">MMULT(H1078:L1078,TRANSPOSE(racar))</f>
        <v>-3.9623937947378222E-3</v>
      </c>
      <c r="W1078" s="23">
        <f ca="1"/>
        <v>1.5397727100426887E-3</v>
      </c>
      <c r="X1078" s="23">
        <f ca="1"/>
        <v>1.8270088902905806E-3</v>
      </c>
      <c r="Y1078" s="23">
        <f ca="1"/>
        <v>-5.2934441603776135E-3</v>
      </c>
      <c r="Z1078" s="23">
        <f ca="1"/>
        <v>-6.683686482466528E-3</v>
      </c>
      <c r="AA1078" s="6">
        <f t="array" aca="1" ref="AA1078" ca="1">SUMPRODUCT($V$9:$Z$9,V1078:Z1078)</f>
        <v>-8796.461245238308</v>
      </c>
      <c r="AB1078" s="6">
        <f t="shared" ca="1" si="69"/>
        <v>12813.202857111039</v>
      </c>
    </row>
    <row r="1079" spans="1:28" ht="13.8">
      <c r="A1079" s="4">
        <v>1069</v>
      </c>
      <c r="B1079" s="120">
        <v>0.59853680841335155</v>
      </c>
      <c r="C1079" s="120">
        <v>0.94112000000000007</v>
      </c>
      <c r="D1079" s="120">
        <v>0.81757600999583502</v>
      </c>
      <c r="E1079" s="120">
        <v>0.26220886551465067</v>
      </c>
      <c r="F1079" s="120">
        <v>0.25716886663632227</v>
      </c>
      <c r="H1079" s="142">
        <v>0.24956161892160281</v>
      </c>
      <c r="I1079" s="142">
        <v>1.5642451830884712</v>
      </c>
      <c r="J1079" s="142">
        <v>0.90616603036508703</v>
      </c>
      <c r="K1079" s="142">
        <v>-0.63655041675456103</v>
      </c>
      <c r="L1079" s="142">
        <v>-0.65209834249193233</v>
      </c>
      <c r="M1079" s="141">
        <f t="array" ref="M1079:Q1079">MMULT(H1079:L1079,TRANSPOSE(chol))</f>
        <v>1.4704637935498695E-3</v>
      </c>
      <c r="N1079" s="141">
        <v>9.5447099731899333E-3</v>
      </c>
      <c r="O1079" s="141">
        <v>6.6648284540359662E-3</v>
      </c>
      <c r="P1079" s="141">
        <v>-1.9905877749368597E-5</v>
      </c>
      <c r="Q1079" s="141">
        <v>-8.2242615393227038E-4</v>
      </c>
      <c r="R1079" s="6">
        <f t="shared" si="66"/>
        <v>-21255.28178175999</v>
      </c>
      <c r="S1079" s="6">
        <f t="shared" si="67"/>
        <v>4464.308197658127</v>
      </c>
      <c r="T1079" s="6">
        <f t="shared" si="68"/>
        <v>-4464.308197658127</v>
      </c>
      <c r="V1079" s="23">
        <f t="array" aca="1" ref="V1079:Z1079" ca="1">MMULT(H1079:L1079,TRANSPOSE(racar))</f>
        <v>2.5769992314327987E-3</v>
      </c>
      <c r="W1079" s="23">
        <f ca="1"/>
        <v>8.5774538673990975E-3</v>
      </c>
      <c r="X1079" s="23">
        <f ca="1"/>
        <v>5.7929698681332079E-3</v>
      </c>
      <c r="Y1079" s="23">
        <f ca="1"/>
        <v>-2.3183097135188835E-3</v>
      </c>
      <c r="Z1079" s="23">
        <f ca="1"/>
        <v>-2.239469468516238E-3</v>
      </c>
      <c r="AA1079" s="6">
        <f t="array" aca="1" ref="AA1079" ca="1">SUMPRODUCT($V$9:$Z$9,V1079:Z1079)</f>
        <v>-16022.761514738477</v>
      </c>
      <c r="AB1079" s="6">
        <f t="shared" ca="1" si="69"/>
        <v>1802.5004577480922</v>
      </c>
    </row>
    <row r="1080" spans="1:28" ht="13.8">
      <c r="A1080" s="4">
        <v>1070</v>
      </c>
      <c r="B1080" s="120">
        <v>0.93187014174668481</v>
      </c>
      <c r="C1080" s="120">
        <v>0.18111999999999998</v>
      </c>
      <c r="D1080" s="120">
        <v>0.96043315285297792</v>
      </c>
      <c r="E1080" s="120">
        <v>0.3531179564237415</v>
      </c>
      <c r="F1080" s="120">
        <v>0.3340919435593992</v>
      </c>
      <c r="H1080" s="142">
        <v>1.4898650740450021</v>
      </c>
      <c r="I1080" s="142">
        <v>-0.91110509912439963</v>
      </c>
      <c r="J1080" s="142">
        <v>1.7557348439364346</v>
      </c>
      <c r="K1080" s="142">
        <v>-0.376916158440527</v>
      </c>
      <c r="L1080" s="142">
        <v>-0.42864184665079635</v>
      </c>
      <c r="M1080" s="141">
        <f t="array" ref="M1080:Q1080">MMULT(H1080:L1080,TRANSPOSE(chol))</f>
        <v>8.7785640200782871E-3</v>
      </c>
      <c r="N1080" s="141">
        <v>-1.717634764270583E-3</v>
      </c>
      <c r="O1080" s="141">
        <v>1.2963701928034543E-2</v>
      </c>
      <c r="P1080" s="141">
        <v>-1.1142083294498747E-3</v>
      </c>
      <c r="Q1080" s="141">
        <v>1.4285141429321775E-3</v>
      </c>
      <c r="R1080" s="6">
        <f t="shared" si="66"/>
        <v>66981.584824196587</v>
      </c>
      <c r="S1080" s="6">
        <f t="shared" si="67"/>
        <v>-13007.710342082502</v>
      </c>
      <c r="T1080" s="6">
        <f t="shared" si="68"/>
        <v>13007.710342082502</v>
      </c>
      <c r="V1080" s="23">
        <f t="array" aca="1" ref="V1080:Z1080" ca="1">MMULT(H1080:L1080,TRANSPOSE(racar))</f>
        <v>7.7545061266439848E-3</v>
      </c>
      <c r="W1080" s="23">
        <f ca="1"/>
        <v>-4.1359500767505922E-3</v>
      </c>
      <c r="X1080" s="23">
        <f ca="1"/>
        <v>1.1548200817244874E-2</v>
      </c>
      <c r="Y1080" s="23">
        <f ca="1"/>
        <v>-2.2569982483139337E-3</v>
      </c>
      <c r="Z1080" s="23">
        <f ca="1"/>
        <v>-1.0155053813386584E-3</v>
      </c>
      <c r="AA1080" s="6">
        <f t="array" aca="1" ref="AA1080" ca="1">SUMPRODUCT($V$9:$Z$9,V1080:Z1080)</f>
        <v>79475.085651484493</v>
      </c>
      <c r="AB1080" s="6">
        <f t="shared" ca="1" si="69"/>
        <v>-4696.5382128433339</v>
      </c>
    </row>
    <row r="1081" spans="1:28" ht="13.8">
      <c r="A1081" s="4">
        <v>1071</v>
      </c>
      <c r="B1081" s="120">
        <v>8.0018289894833089E-2</v>
      </c>
      <c r="C1081" s="120">
        <v>0.38112000000000001</v>
      </c>
      <c r="D1081" s="120">
        <v>0.1236984589754269</v>
      </c>
      <c r="E1081" s="120">
        <v>0.44402704733283244</v>
      </c>
      <c r="F1081" s="120">
        <v>0.41101502048247612</v>
      </c>
      <c r="H1081" s="142">
        <v>-1.4049485443784735</v>
      </c>
      <c r="I1081" s="142">
        <v>-0.30254058460678568</v>
      </c>
      <c r="J1081" s="142">
        <v>-1.1566951841550475</v>
      </c>
      <c r="K1081" s="142">
        <v>-0.14076689740362466</v>
      </c>
      <c r="L1081" s="142">
        <v>-0.22493474274764449</v>
      </c>
      <c r="M1081" s="141">
        <f t="array" ref="M1081:Q1081">MMULT(H1081:L1081,TRANSPOSE(chol))</f>
        <v>-8.2782199251485323E-3</v>
      </c>
      <c r="N1081" s="141">
        <v>-5.0333868135802717E-3</v>
      </c>
      <c r="O1081" s="141">
        <v>-9.4046947735031763E-3</v>
      </c>
      <c r="P1081" s="141">
        <v>-2.9229471202090037E-3</v>
      </c>
      <c r="Q1081" s="141">
        <v>-7.0401707840236187E-3</v>
      </c>
      <c r="R1081" s="6">
        <f t="shared" si="66"/>
        <v>-9309.8457172121125</v>
      </c>
      <c r="S1081" s="6">
        <f t="shared" si="67"/>
        <v>25628.091883138186</v>
      </c>
      <c r="T1081" s="6">
        <f t="shared" si="68"/>
        <v>-25628.091883138186</v>
      </c>
      <c r="V1081" s="23">
        <f t="array" aca="1" ref="V1081:Z1081" ca="1">MMULT(H1081:L1081,TRANSPOSE(racar))</f>
        <v>-9.1686260056613369E-3</v>
      </c>
      <c r="W1081" s="23">
        <f ca="1"/>
        <v>-3.9511702105807858E-3</v>
      </c>
      <c r="X1081" s="23">
        <f ca="1"/>
        <v>-8.5667450975840716E-3</v>
      </c>
      <c r="Y1081" s="23">
        <f ca="1"/>
        <v>-1.9006477979491853E-3</v>
      </c>
      <c r="Z1081" s="23">
        <f ca="1"/>
        <v>-4.5017252110431654E-3</v>
      </c>
      <c r="AA1081" s="6">
        <f t="array" aca="1" ref="AA1081" ca="1">SUMPRODUCT($V$9:$Z$9,V1081:Z1081)</f>
        <v>-26262.410085094169</v>
      </c>
      <c r="AB1081" s="6">
        <f t="shared" ca="1" si="69"/>
        <v>16242.895792049625</v>
      </c>
    </row>
    <row r="1082" spans="1:28" ht="13.8">
      <c r="A1082" s="4">
        <v>1072</v>
      </c>
      <c r="B1082" s="120">
        <v>0.41335162322816643</v>
      </c>
      <c r="C1082" s="120">
        <v>0.58112000000000008</v>
      </c>
      <c r="D1082" s="120">
        <v>0.26655560183256971</v>
      </c>
      <c r="E1082" s="120">
        <v>0.53493613824192343</v>
      </c>
      <c r="F1082" s="120">
        <v>0.48793809740555305</v>
      </c>
      <c r="H1082" s="142">
        <v>-0.21893170762341271</v>
      </c>
      <c r="I1082" s="142">
        <v>0.20475953947726752</v>
      </c>
      <c r="J1082" s="142">
        <v>-0.62326376725204602</v>
      </c>
      <c r="K1082" s="142">
        <v>8.7684142510872365E-2</v>
      </c>
      <c r="L1082" s="142">
        <v>-3.0239314009690925E-2</v>
      </c>
      <c r="M1082" s="141">
        <f t="array" ref="M1082:Q1082">MMULT(H1082:L1082,TRANSPOSE(chol))</f>
        <v>-1.2899866201837938E-3</v>
      </c>
      <c r="N1082" s="141">
        <v>6.5830181024046383E-4</v>
      </c>
      <c r="O1082" s="141">
        <v>-4.2259531919740636E-3</v>
      </c>
      <c r="P1082" s="141">
        <v>2.1905327910282977E-4</v>
      </c>
      <c r="Q1082" s="141">
        <v>-8.5184212610411154E-4</v>
      </c>
      <c r="R1082" s="6">
        <f t="shared" si="66"/>
        <v>-13646.429373174047</v>
      </c>
      <c r="S1082" s="6">
        <f t="shared" si="67"/>
        <v>5720.0081098461578</v>
      </c>
      <c r="T1082" s="6">
        <f t="shared" si="68"/>
        <v>-5720.0081098461578</v>
      </c>
      <c r="V1082" s="23">
        <f t="array" aca="1" ref="V1082:Z1082" ca="1">MMULT(H1082:L1082,TRANSPOSE(racar))</f>
        <v>-1.3824647437398177E-3</v>
      </c>
      <c r="W1082" s="23">
        <f ca="1"/>
        <v>8.5415212527910551E-4</v>
      </c>
      <c r="X1082" s="23">
        <f ca="1"/>
        <v>-4.098149878922615E-3</v>
      </c>
      <c r="Y1082" s="23">
        <f ca="1"/>
        <v>3.1416181608958597E-4</v>
      </c>
      <c r="Z1082" s="23">
        <f ca="1"/>
        <v>-5.6511766646523745E-4</v>
      </c>
      <c r="AA1082" s="6">
        <f t="array" aca="1" ref="AA1082" ca="1">SUMPRODUCT($V$9:$Z$9,V1082:Z1082)</f>
        <v>-15911.283628147467</v>
      </c>
      <c r="AB1082" s="6">
        <f t="shared" ca="1" si="69"/>
        <v>4566.8035592732695</v>
      </c>
    </row>
    <row r="1083" spans="1:28" ht="13.8">
      <c r="A1083" s="4">
        <v>1073</v>
      </c>
      <c r="B1083" s="120">
        <v>0.74668495656149969</v>
      </c>
      <c r="C1083" s="120">
        <v>0.78112000000000015</v>
      </c>
      <c r="D1083" s="120">
        <v>0.40941274468971256</v>
      </c>
      <c r="E1083" s="120">
        <v>0.62584522915101426</v>
      </c>
      <c r="F1083" s="120">
        <v>0.56486117432863003</v>
      </c>
      <c r="H1083" s="142">
        <v>0.66409409877326131</v>
      </c>
      <c r="I1083" s="142">
        <v>0.77598134617056047</v>
      </c>
      <c r="J1083" s="142">
        <v>-0.229055873699155</v>
      </c>
      <c r="K1083" s="142">
        <v>0.32086916555868111</v>
      </c>
      <c r="L1083" s="142">
        <v>0.16330582048166609</v>
      </c>
      <c r="M1083" s="141">
        <f t="array" ref="M1083:Q1083">MMULT(H1083:L1083,TRANSPOSE(chol))</f>
        <v>3.9129667934354011E-3</v>
      </c>
      <c r="N1083" s="141">
        <v>6.0042305335346255E-3</v>
      </c>
      <c r="O1083" s="141">
        <v>-3.2545678917701823E-4</v>
      </c>
      <c r="P1083" s="141">
        <v>3.170208056009806E-3</v>
      </c>
      <c r="Q1083" s="141">
        <v>4.4311392784847992E-3</v>
      </c>
      <c r="R1083" s="6">
        <f t="shared" si="66"/>
        <v>-23333.277664621852</v>
      </c>
      <c r="S1083" s="6">
        <f t="shared" si="67"/>
        <v>-10046.18837338748</v>
      </c>
      <c r="T1083" s="6">
        <f t="shared" si="68"/>
        <v>10046.18837338748</v>
      </c>
      <c r="V1083" s="23">
        <f t="array" aca="1" ref="V1083:Z1083" ca="1">MMULT(H1083:L1083,TRANSPOSE(racar))</f>
        <v>4.6909556617333653E-3</v>
      </c>
      <c r="W1083" s="23">
        <f ca="1"/>
        <v>5.6852903074036181E-3</v>
      </c>
      <c r="X1083" s="23">
        <f ca="1"/>
        <v>-6.8174073100028506E-4</v>
      </c>
      <c r="Y1083" s="23">
        <f ca="1"/>
        <v>2.4993676947175363E-3</v>
      </c>
      <c r="Z1083" s="23">
        <f ca="1"/>
        <v>2.9509639848383693E-3</v>
      </c>
      <c r="AA1083" s="6">
        <f t="array" aca="1" ref="AA1083" ca="1">SUMPRODUCT($V$9:$Z$9,V1083:Z1083)</f>
        <v>-13869.4869872291</v>
      </c>
      <c r="AB1083" s="6">
        <f t="shared" ca="1" si="69"/>
        <v>-4915.4154996128545</v>
      </c>
    </row>
    <row r="1084" spans="1:28" ht="13.8">
      <c r="A1084" s="4">
        <v>1074</v>
      </c>
      <c r="B1084" s="120">
        <v>0.19112940100594422</v>
      </c>
      <c r="C1084" s="120">
        <v>0.9811200000000001</v>
      </c>
      <c r="D1084" s="120">
        <v>0.55226988754685546</v>
      </c>
      <c r="E1084" s="120">
        <v>0.7167543200601052</v>
      </c>
      <c r="F1084" s="120">
        <v>0.64178425125170691</v>
      </c>
      <c r="H1084" s="142">
        <v>-0.87374194630712898</v>
      </c>
      <c r="I1084" s="142">
        <v>2.0774504932535409</v>
      </c>
      <c r="J1084" s="142">
        <v>0.13139831074751959</v>
      </c>
      <c r="K1084" s="142">
        <v>0.5732264762167264</v>
      </c>
      <c r="L1084" s="142">
        <v>0.36323211736145988</v>
      </c>
      <c r="M1084" s="141">
        <f t="array" ref="M1084:Q1084">MMULT(H1084:L1084,TRANSPOSE(chol))</f>
        <v>-5.1482511714032262E-3</v>
      </c>
      <c r="N1084" s="141">
        <v>9.8447699915234551E-3</v>
      </c>
      <c r="O1084" s="141">
        <v>3.569839503371607E-4</v>
      </c>
      <c r="P1084" s="141">
        <v>5.4789071760669369E-3</v>
      </c>
      <c r="Q1084" s="141">
        <v>3.7758885127408708E-3</v>
      </c>
      <c r="R1084" s="6">
        <f t="shared" si="66"/>
        <v>-68547.148218554168</v>
      </c>
      <c r="S1084" s="6">
        <f t="shared" si="67"/>
        <v>4140.9351879888418</v>
      </c>
      <c r="T1084" s="6">
        <f t="shared" si="68"/>
        <v>-4140.9351879888418</v>
      </c>
      <c r="V1084" s="23">
        <f t="array" aca="1" ref="V1084:Z1084" ca="1">MMULT(H1084:L1084,TRANSPOSE(racar))</f>
        <v>-2.0782688645532101E-3</v>
      </c>
      <c r="W1084" s="23">
        <f ca="1"/>
        <v>1.2326877952110711E-2</v>
      </c>
      <c r="X1084" s="23">
        <f ca="1"/>
        <v>1.3946546876028607E-3</v>
      </c>
      <c r="Y1084" s="23">
        <f ca="1"/>
        <v>4.9466134511537644E-3</v>
      </c>
      <c r="Z1084" s="23">
        <f ca="1"/>
        <v>4.1285138078640069E-3</v>
      </c>
      <c r="AA1084" s="6">
        <f t="array" aca="1" ref="AA1084" ca="1">SUMPRODUCT($V$9:$Z$9,V1084:Z1084)</f>
        <v>-68961.81222192428</v>
      </c>
      <c r="AB1084" s="6">
        <f t="shared" ca="1" si="69"/>
        <v>-246.41786224414318</v>
      </c>
    </row>
    <row r="1085" spans="1:28" ht="13.8">
      <c r="A1085" s="4">
        <v>1075</v>
      </c>
      <c r="B1085" s="120">
        <v>0.52446273433927748</v>
      </c>
      <c r="C1085" s="120">
        <v>2.912E-2</v>
      </c>
      <c r="D1085" s="120">
        <v>0.69512703040399837</v>
      </c>
      <c r="E1085" s="120">
        <v>0.80766341096919614</v>
      </c>
      <c r="F1085" s="120">
        <v>0.71870732817478378</v>
      </c>
      <c r="H1085" s="142">
        <v>6.1357458962368508E-2</v>
      </c>
      <c r="I1085" s="142">
        <v>-1.893887078326977</v>
      </c>
      <c r="J1085" s="142">
        <v>0.510436145700218</v>
      </c>
      <c r="K1085" s="142">
        <v>0.86931807701530217</v>
      </c>
      <c r="L1085" s="142">
        <v>0.57900567547369464</v>
      </c>
      <c r="M1085" s="141">
        <f t="array" ref="M1085:Q1085">MMULT(H1085:L1085,TRANSPOSE(chol))</f>
        <v>3.6152963848470524E-4</v>
      </c>
      <c r="N1085" s="141">
        <v>-1.0702097919806993E-2</v>
      </c>
      <c r="O1085" s="141">
        <v>2.7349317881818413E-3</v>
      </c>
      <c r="P1085" s="141">
        <v>1.7390313751540526E-3</v>
      </c>
      <c r="Q1085" s="141">
        <v>2.4661951409418988E-3</v>
      </c>
      <c r="R1085" s="6">
        <f t="shared" si="66"/>
        <v>56775.297424842785</v>
      </c>
      <c r="S1085" s="6">
        <f t="shared" si="67"/>
        <v>-5707.3698631405496</v>
      </c>
      <c r="T1085" s="6">
        <f t="shared" si="68"/>
        <v>5707.3698631405496</v>
      </c>
      <c r="V1085" s="23">
        <f t="array" aca="1" ref="V1085:Z1085" ca="1">MMULT(H1085:L1085,TRANSPOSE(racar))</f>
        <v>-4.489367322681729E-4</v>
      </c>
      <c r="W1085" s="23">
        <f ca="1"/>
        <v>-9.7030063335702393E-3</v>
      </c>
      <c r="X1085" s="23">
        <f ca="1"/>
        <v>3.5208848242218164E-3</v>
      </c>
      <c r="Y1085" s="23">
        <f ca="1"/>
        <v>3.7188806033765683E-3</v>
      </c>
      <c r="Z1085" s="23">
        <f ca="1"/>
        <v>3.0287099107906175E-3</v>
      </c>
      <c r="AA1085" s="6">
        <f t="array" aca="1" ref="AA1085" ca="1">SUMPRODUCT($V$9:$Z$9,V1085:Z1085)</f>
        <v>55809.923386002134</v>
      </c>
      <c r="AB1085" s="6">
        <f t="shared" ca="1" si="69"/>
        <v>230.82809971503957</v>
      </c>
    </row>
    <row r="1086" spans="1:28" ht="13.8">
      <c r="A1086" s="4">
        <v>1076</v>
      </c>
      <c r="B1086" s="120">
        <v>0.85779606767261074</v>
      </c>
      <c r="C1086" s="120">
        <v>0.22911999999999999</v>
      </c>
      <c r="D1086" s="120">
        <v>0.83798417326114116</v>
      </c>
      <c r="E1086" s="120">
        <v>0.89857250187828708</v>
      </c>
      <c r="F1086" s="120">
        <v>0.79563040509786076</v>
      </c>
      <c r="H1086" s="142">
        <v>1.070469868663692</v>
      </c>
      <c r="I1086" s="142">
        <v>-0.74174805218342599</v>
      </c>
      <c r="J1086" s="142">
        <v>0.98620677884139274</v>
      </c>
      <c r="K1086" s="142">
        <v>1.2734596100525695</v>
      </c>
      <c r="L1086" s="142">
        <v>0.82611441762125259</v>
      </c>
      <c r="M1086" s="141">
        <f t="array" ref="M1086:Q1086">MMULT(H1086:L1086,TRANSPOSE(chol))</f>
        <v>6.3074089307399717E-3</v>
      </c>
      <c r="N1086" s="141">
        <v>-1.733045119146061E-3</v>
      </c>
      <c r="O1086" s="141">
        <v>7.5189214858810381E-3</v>
      </c>
      <c r="P1086" s="141">
        <v>6.5845903250936521E-3</v>
      </c>
      <c r="Q1086" s="141">
        <v>9.6901293301325485E-3</v>
      </c>
      <c r="R1086" s="6">
        <f t="shared" si="66"/>
        <v>32145.555653897507</v>
      </c>
      <c r="S1086" s="6">
        <f t="shared" si="67"/>
        <v>-23561.145262955473</v>
      </c>
      <c r="T1086" s="6">
        <f t="shared" si="68"/>
        <v>23561.145262955473</v>
      </c>
      <c r="V1086" s="23">
        <f t="array" aca="1" ref="V1086:Z1086" ca="1">MMULT(H1086:L1086,TRANSPOSE(racar))</f>
        <v>7.0884904565022121E-3</v>
      </c>
      <c r="W1086" s="23">
        <f ca="1"/>
        <v>-1.0664508997618154E-3</v>
      </c>
      <c r="X1086" s="23">
        <f ca="1"/>
        <v>7.794774205654581E-3</v>
      </c>
      <c r="Y1086" s="23">
        <f ca="1"/>
        <v>7.3693487817977988E-3</v>
      </c>
      <c r="Z1086" s="23">
        <f ca="1"/>
        <v>7.9224206100128487E-3</v>
      </c>
      <c r="AA1086" s="6">
        <f t="array" aca="1" ref="AA1086" ca="1">SUMPRODUCT($V$9:$Z$9,V1086:Z1086)</f>
        <v>46386.598280034748</v>
      </c>
      <c r="AB1086" s="6">
        <f t="shared" ca="1" si="69"/>
        <v>-10181.253763050729</v>
      </c>
    </row>
    <row r="1087" spans="1:28" ht="13.8">
      <c r="A1087" s="4">
        <v>1077</v>
      </c>
      <c r="B1087" s="120">
        <v>0.30224051211705533</v>
      </c>
      <c r="C1087" s="120">
        <v>0.42912000000000006</v>
      </c>
      <c r="D1087" s="120">
        <v>0.98084131611828407</v>
      </c>
      <c r="E1087" s="120">
        <v>0.98948159278737802</v>
      </c>
      <c r="F1087" s="120">
        <v>0.87255348202093774</v>
      </c>
      <c r="H1087" s="142">
        <v>-0.51796738652448726</v>
      </c>
      <c r="I1087" s="142">
        <v>-0.1786150198705268</v>
      </c>
      <c r="J1087" s="142">
        <v>2.0714435165670446</v>
      </c>
      <c r="K1087" s="142">
        <v>2.307323104550465</v>
      </c>
      <c r="L1087" s="142">
        <v>1.1385448649248613</v>
      </c>
      <c r="M1087" s="141">
        <f t="array" ref="M1087:Q1087">MMULT(H1087:L1087,TRANSPOSE(chol))</f>
        <v>-3.0519608400327546E-3</v>
      </c>
      <c r="N1087" s="141">
        <v>-2.2398211606372274E-3</v>
      </c>
      <c r="O1087" s="141">
        <v>1.254235043859025E-2</v>
      </c>
      <c r="P1087" s="141">
        <v>1.2025750026737631E-2</v>
      </c>
      <c r="Q1087" s="141">
        <v>1.0442266957731703E-2</v>
      </c>
      <c r="R1087" s="6">
        <f t="shared" si="66"/>
        <v>24530.160077147179</v>
      </c>
      <c r="S1087" s="6">
        <f t="shared" si="67"/>
        <v>-2844.5686799076066</v>
      </c>
      <c r="T1087" s="6">
        <f t="shared" si="68"/>
        <v>2844.5686799076066</v>
      </c>
      <c r="V1087" s="23">
        <f t="array" aca="1" ref="V1087:Z1087" ca="1">MMULT(H1087:L1087,TRANSPOSE(racar))</f>
        <v>-5.3066230121986187E-5</v>
      </c>
      <c r="W1087" s="23">
        <f ca="1"/>
        <v>2.1045714749365809E-3</v>
      </c>
      <c r="X1087" s="23">
        <f ca="1"/>
        <v>1.4703420585681873E-2</v>
      </c>
      <c r="Y1087" s="23">
        <f ca="1"/>
        <v>1.356723153907489E-2</v>
      </c>
      <c r="Z1087" s="23">
        <f ca="1"/>
        <v>1.0323926987138427E-2</v>
      </c>
      <c r="AA1087" s="6">
        <f t="array" aca="1" ref="AA1087" ca="1">SUMPRODUCT($V$9:$Z$9,V1087:Z1087)</f>
        <v>29124.131140601581</v>
      </c>
      <c r="AB1087" s="6">
        <f t="shared" ca="1" si="69"/>
        <v>4860.1481160333788</v>
      </c>
    </row>
    <row r="1088" spans="1:28" ht="13.8">
      <c r="A1088" s="4">
        <v>1078</v>
      </c>
      <c r="B1088" s="120">
        <v>0.63557384545038864</v>
      </c>
      <c r="C1088" s="120">
        <v>0.62912000000000012</v>
      </c>
      <c r="D1088" s="120">
        <v>4.1649312786339026E-3</v>
      </c>
      <c r="E1088" s="120">
        <v>8.8655146506386173E-2</v>
      </c>
      <c r="F1088" s="120">
        <v>0.94947655894401461</v>
      </c>
      <c r="H1088" s="142">
        <v>0.34665262011505221</v>
      </c>
      <c r="I1088" s="142">
        <v>0.32952354559736874</v>
      </c>
      <c r="J1088" s="142">
        <v>-2.6383985270435364</v>
      </c>
      <c r="K1088" s="142">
        <v>-1.3490830466598138</v>
      </c>
      <c r="L1088" s="142">
        <v>1.6397994042741522</v>
      </c>
      <c r="M1088" s="141">
        <f t="array" ref="M1088:Q1088">MMULT(H1088:L1088,TRANSPOSE(chol))</f>
        <v>2.0425421546031524E-3</v>
      </c>
      <c r="N1088" s="141">
        <v>2.7015892107955042E-3</v>
      </c>
      <c r="O1088" s="141">
        <v>-1.6360867136538688E-2</v>
      </c>
      <c r="P1088" s="141">
        <v>-7.4898784899206528E-3</v>
      </c>
      <c r="Q1088" s="141">
        <v>5.6153550446752711E-3</v>
      </c>
      <c r="R1088" s="6">
        <f t="shared" si="66"/>
        <v>-108837.12555284514</v>
      </c>
      <c r="S1088" s="6">
        <f t="shared" si="67"/>
        <v>-65354.353755823133</v>
      </c>
      <c r="T1088" s="6">
        <f t="shared" si="68"/>
        <v>65354.353755823133</v>
      </c>
      <c r="V1088" s="23">
        <f t="array" aca="1" ref="V1088:Z1088" ca="1">MMULT(H1088:L1088,TRANSPOSE(racar))</f>
        <v>2.7401778880389652E-3</v>
      </c>
      <c r="W1088" s="23">
        <f ca="1"/>
        <v>2.2375169532051669E-3</v>
      </c>
      <c r="X1088" s="23">
        <f ca="1"/>
        <v>-1.6261905078948171E-2</v>
      </c>
      <c r="Y1088" s="23">
        <f ca="1"/>
        <v>-5.6076271681583054E-3</v>
      </c>
      <c r="Z1088" s="23">
        <f ca="1"/>
        <v>7.8615056063280689E-3</v>
      </c>
      <c r="AA1088" s="6">
        <f t="array" aca="1" ref="AA1088" ca="1">SUMPRODUCT($V$9:$Z$9,V1088:Z1088)</f>
        <v>-106880.82690343374</v>
      </c>
      <c r="AB1088" s="6">
        <f t="shared" ca="1" si="69"/>
        <v>-69187.968816521141</v>
      </c>
    </row>
    <row r="1089" spans="1:28" ht="13.8">
      <c r="A1089" s="4">
        <v>1079</v>
      </c>
      <c r="B1089" s="120">
        <v>0.9689071787837219</v>
      </c>
      <c r="C1089" s="120">
        <v>0.82912000000000008</v>
      </c>
      <c r="D1089" s="120">
        <v>0.14702207413577673</v>
      </c>
      <c r="E1089" s="120">
        <v>0.17956423741547708</v>
      </c>
      <c r="F1089" s="120">
        <v>3.2316795630405105E-2</v>
      </c>
      <c r="H1089" s="142">
        <v>1.8649697644029728</v>
      </c>
      <c r="I1089" s="142">
        <v>0.9506934779172207</v>
      </c>
      <c r="J1089" s="142">
        <v>-1.0492911275656158</v>
      </c>
      <c r="K1089" s="142">
        <v>-0.9170270325835177</v>
      </c>
      <c r="L1089" s="142">
        <v>-1.8477840357623665</v>
      </c>
      <c r="M1089" s="141">
        <f t="array" ref="M1089:Q1089">MMULT(H1089:L1089,TRANSPOSE(chol))</f>
        <v>1.0988751100710278E-2</v>
      </c>
      <c r="N1089" s="141">
        <v>9.8261039874248217E-3</v>
      </c>
      <c r="O1089" s="141">
        <v>-3.9242388999198479E-3</v>
      </c>
      <c r="P1089" s="141">
        <v>-2.2832053344541666E-3</v>
      </c>
      <c r="Q1089" s="141">
        <v>-5.6591979263318102E-3</v>
      </c>
      <c r="R1089" s="6">
        <f t="shared" si="66"/>
        <v>12071.686046312971</v>
      </c>
      <c r="S1089" s="6">
        <f t="shared" si="67"/>
        <v>20904.576884696864</v>
      </c>
      <c r="T1089" s="6">
        <f t="shared" si="68"/>
        <v>-20904.576884696864</v>
      </c>
      <c r="V1089" s="23">
        <f t="array" aca="1" ref="V1089:Z1089" ca="1">MMULT(H1089:L1089,TRANSPOSE(racar))</f>
        <v>8.3185786507360016E-3</v>
      </c>
      <c r="W1089" s="23">
        <f ca="1"/>
        <v>4.5680997730164928E-3</v>
      </c>
      <c r="X1089" s="23">
        <f ca="1"/>
        <v>-7.0695716457869892E-3</v>
      </c>
      <c r="Y1089" s="23">
        <f ca="1"/>
        <v>-6.0525166469563478E-3</v>
      </c>
      <c r="Z1089" s="23">
        <f ca="1"/>
        <v>-9.9339302995909637E-3</v>
      </c>
      <c r="AA1089" s="6">
        <f t="array" aca="1" ref="AA1089" ca="1">SUMPRODUCT($V$9:$Z$9,V1089:Z1089)</f>
        <v>25408.811005963165</v>
      </c>
      <c r="AB1089" s="6">
        <f t="shared" ca="1" si="69"/>
        <v>27344.724687058369</v>
      </c>
    </row>
    <row r="1090" spans="1:28" ht="13.8">
      <c r="A1090" s="4">
        <v>1080</v>
      </c>
      <c r="B1090" s="120">
        <v>1.8289894833104704E-2</v>
      </c>
      <c r="C1090" s="120">
        <v>6.9120000000000001E-2</v>
      </c>
      <c r="D1090" s="120">
        <v>0.28987921699291958</v>
      </c>
      <c r="E1090" s="120">
        <v>0.270473328324568</v>
      </c>
      <c r="F1090" s="120">
        <v>0.10923987255348203</v>
      </c>
      <c r="H1090" s="142">
        <v>-2.0904233223650186</v>
      </c>
      <c r="I1090" s="142">
        <v>-1.482377038850603</v>
      </c>
      <c r="J1090" s="142">
        <v>-0.55373760699004726</v>
      </c>
      <c r="K1090" s="142">
        <v>-0.61138209005766808</v>
      </c>
      <c r="L1090" s="142">
        <v>-1.2305806523878584</v>
      </c>
      <c r="M1090" s="141">
        <f t="array" ref="M1090:Q1090">MMULT(H1090:L1090,TRANSPOSE(chol))</f>
        <v>-1.2317165684422083E-2</v>
      </c>
      <c r="N1090" s="141">
        <v>-1.340071771137576E-2</v>
      </c>
      <c r="O1090" s="141">
        <v>-6.8410348906845289E-3</v>
      </c>
      <c r="P1090" s="141">
        <v>-7.259650375469425E-3</v>
      </c>
      <c r="Q1090" s="141">
        <v>-1.6669117566516723E-2</v>
      </c>
      <c r="R1090" s="6">
        <f t="shared" si="66"/>
        <v>54242.453664532244</v>
      </c>
      <c r="S1090" s="6">
        <f t="shared" si="67"/>
        <v>59130.010922845315</v>
      </c>
      <c r="T1090" s="6">
        <f t="shared" si="68"/>
        <v>-59130.010922845315</v>
      </c>
      <c r="V1090" s="23">
        <f t="array" aca="1" ref="V1090:Z1090" ca="1">MMULT(H1090:L1090,TRANSPOSE(racar))</f>
        <v>-1.5325503433353489E-2</v>
      </c>
      <c r="W1090" s="23">
        <f ca="1"/>
        <v>-1.29848252550994E-2</v>
      </c>
      <c r="X1090" s="23">
        <f ca="1"/>
        <v>-6.1891967609144991E-3</v>
      </c>
      <c r="Y1090" s="23">
        <f ca="1"/>
        <v>-6.3328257447965762E-3</v>
      </c>
      <c r="Z1090" s="23">
        <f ca="1"/>
        <v>-1.315258734107071E-2</v>
      </c>
      <c r="AA1090" s="6">
        <f t="array" aca="1" ref="AA1090" ca="1">SUMPRODUCT($V$9:$Z$9,V1090:Z1090)</f>
        <v>24657.166320069038</v>
      </c>
      <c r="AB1090" s="6">
        <f t="shared" ca="1" si="69"/>
        <v>43890.690408613023</v>
      </c>
    </row>
    <row r="1091" spans="1:28" ht="13.8">
      <c r="A1091" s="4">
        <v>1081</v>
      </c>
      <c r="B1091" s="120">
        <v>0.35162322816643804</v>
      </c>
      <c r="C1091" s="120">
        <v>0.26912000000000003</v>
      </c>
      <c r="D1091" s="120">
        <v>0.43273635985006242</v>
      </c>
      <c r="E1091" s="120">
        <v>0.36138241923365888</v>
      </c>
      <c r="F1091" s="120">
        <v>0.18616294947655895</v>
      </c>
      <c r="H1091" s="142">
        <v>-0.38094177110589189</v>
      </c>
      <c r="I1091" s="142">
        <v>-0.61547662744937426</v>
      </c>
      <c r="J1091" s="142">
        <v>-0.16941182911630998</v>
      </c>
      <c r="K1091" s="142">
        <v>-0.35476608446514396</v>
      </c>
      <c r="L1091" s="142">
        <v>-0.89212506964735294</v>
      </c>
      <c r="M1091" s="141">
        <f t="array" ref="M1091:Q1091">MMULT(H1091:L1091,TRANSPOSE(chol))</f>
        <v>-2.2445802534962105E-3</v>
      </c>
      <c r="N1091" s="141">
        <v>-4.4197940598171698E-3</v>
      </c>
      <c r="O1091" s="141">
        <v>-1.7999634499340166E-3</v>
      </c>
      <c r="P1091" s="141">
        <v>-3.1086786627197056E-3</v>
      </c>
      <c r="Q1091" s="141">
        <v>-7.6898972692823302E-3</v>
      </c>
      <c r="R1091" s="6">
        <f t="shared" si="66"/>
        <v>36194.017953689392</v>
      </c>
      <c r="S1091" s="6">
        <f t="shared" si="67"/>
        <v>28377.507472120458</v>
      </c>
      <c r="T1091" s="6">
        <f t="shared" si="68"/>
        <v>-28377.507472120458</v>
      </c>
      <c r="V1091" s="23">
        <f t="array" aca="1" ref="V1091:Z1091" ca="1">MMULT(H1091:L1091,TRANSPOSE(racar))</f>
        <v>-4.1097931193346251E-3</v>
      </c>
      <c r="W1091" s="23">
        <f ca="1"/>
        <v>-5.3569010315659199E-3</v>
      </c>
      <c r="X1091" s="23">
        <f ca="1"/>
        <v>-2.1958028321997563E-3</v>
      </c>
      <c r="Y1091" s="23">
        <f ca="1"/>
        <v>-3.4717628577385891E-3</v>
      </c>
      <c r="Z1091" s="23">
        <f ca="1"/>
        <v>-7.3041145098198066E-3</v>
      </c>
      <c r="AA1091" s="6">
        <f t="array" aca="1" ref="AA1091" ca="1">SUMPRODUCT($V$9:$Z$9,V1091:Z1091)</f>
        <v>27648.755613031128</v>
      </c>
      <c r="AB1091" s="6">
        <f t="shared" ca="1" si="69"/>
        <v>24580.298933095837</v>
      </c>
    </row>
    <row r="1092" spans="1:28" ht="13.8">
      <c r="A1092" s="4">
        <v>1082</v>
      </c>
      <c r="B1092" s="120">
        <v>0.68495656149977124</v>
      </c>
      <c r="C1092" s="120">
        <v>0.46912000000000004</v>
      </c>
      <c r="D1092" s="120">
        <v>0.57559350270720533</v>
      </c>
      <c r="E1092" s="120">
        <v>0.45229151014274982</v>
      </c>
      <c r="F1092" s="120">
        <v>0.26308602639963585</v>
      </c>
      <c r="H1092" s="142">
        <v>0.48160457299442566</v>
      </c>
      <c r="I1092" s="142">
        <v>-7.7482138456673011E-2</v>
      </c>
      <c r="J1092" s="142">
        <v>0.19063317797403265</v>
      </c>
      <c r="K1092" s="142">
        <v>-0.11987392506810964</v>
      </c>
      <c r="L1092" s="142">
        <v>-0.63386021348656585</v>
      </c>
      <c r="M1092" s="141">
        <f t="array" ref="M1092:Q1092">MMULT(H1092:L1092,TRANSPOSE(chol))</f>
        <v>2.8377043331283096E-3</v>
      </c>
      <c r="N1092" s="141">
        <v>6.8772872319593367E-4</v>
      </c>
      <c r="O1092" s="141">
        <v>1.8429135510089735E-3</v>
      </c>
      <c r="P1092" s="141">
        <v>-2.3624778066573386E-4</v>
      </c>
      <c r="Q1092" s="141">
        <v>-2.1940645552305572E-3</v>
      </c>
      <c r="R1092" s="6">
        <f t="shared" si="66"/>
        <v>25007.578902244641</v>
      </c>
      <c r="S1092" s="6">
        <f t="shared" si="67"/>
        <v>11072.341471765325</v>
      </c>
      <c r="T1092" s="6">
        <f t="shared" si="68"/>
        <v>-11072.341471765325</v>
      </c>
      <c r="V1092" s="23">
        <f t="array" aca="1" ref="V1092:Z1092" ca="1">MMULT(H1092:L1092,TRANSPOSE(racar))</f>
        <v>1.8797444834366451E-3</v>
      </c>
      <c r="W1092" s="23">
        <f ca="1"/>
        <v>-6.8309329282862069E-4</v>
      </c>
      <c r="X1092" s="23">
        <f ca="1"/>
        <v>1.0214638296121789E-3</v>
      </c>
      <c r="Y1092" s="23">
        <f ca="1"/>
        <v>-1.2471041803701949E-3</v>
      </c>
      <c r="Z1092" s="23">
        <f ca="1"/>
        <v>-3.4629679948352293E-3</v>
      </c>
      <c r="AA1092" s="6">
        <f t="array" aca="1" ref="AA1092" ca="1">SUMPRODUCT($V$9:$Z$9,V1092:Z1092)</f>
        <v>28007.25699168069</v>
      </c>
      <c r="AB1092" s="6">
        <f t="shared" ca="1" si="69"/>
        <v>13477.996124670408</v>
      </c>
    </row>
    <row r="1093" spans="1:28" ht="13.8">
      <c r="A1093" s="4">
        <v>1083</v>
      </c>
      <c r="B1093" s="120">
        <v>0.12940100594421583</v>
      </c>
      <c r="C1093" s="120">
        <v>0.66912000000000016</v>
      </c>
      <c r="D1093" s="120">
        <v>0.71845064556434812</v>
      </c>
      <c r="E1093" s="120">
        <v>0.54320060105184076</v>
      </c>
      <c r="F1093" s="120">
        <v>0.34000910332271278</v>
      </c>
      <c r="H1093" s="142">
        <v>-1.1292271771713105</v>
      </c>
      <c r="I1093" s="142">
        <v>0.43748452016591682</v>
      </c>
      <c r="J1093" s="142">
        <v>0.5782450184701734</v>
      </c>
      <c r="K1093" s="142">
        <v>0.10850035630156644</v>
      </c>
      <c r="L1093" s="142">
        <v>-0.41243828495615659</v>
      </c>
      <c r="M1093" s="141">
        <f t="array" ref="M1093:Q1093">MMULT(H1093:L1093,TRANSPOSE(chol))</f>
        <v>-6.6536179958207467E-3</v>
      </c>
      <c r="N1093" s="141">
        <v>-1.4750802060632803E-4</v>
      </c>
      <c r="O1093" s="141">
        <v>2.3430763458733087E-3</v>
      </c>
      <c r="P1093" s="141">
        <v>6.9537856002211177E-4</v>
      </c>
      <c r="Q1093" s="141">
        <v>-4.1765280166533875E-3</v>
      </c>
      <c r="R1093" s="6">
        <f t="shared" si="66"/>
        <v>2154.3807260646317</v>
      </c>
      <c r="S1093" s="6">
        <f t="shared" si="67"/>
        <v>26313.370008331818</v>
      </c>
      <c r="T1093" s="6">
        <f t="shared" si="68"/>
        <v>-26313.370008331818</v>
      </c>
      <c r="V1093" s="23">
        <f t="array" aca="1" ref="V1093:Z1093" ca="1">MMULT(H1093:L1093,TRANSPOSE(racar))</f>
        <v>-6.0865347553236589E-3</v>
      </c>
      <c r="W1093" s="23">
        <f ca="1"/>
        <v>1.2200057269538122E-3</v>
      </c>
      <c r="X1093" s="23">
        <f ca="1"/>
        <v>3.021499649419552E-3</v>
      </c>
      <c r="Y1093" s="23">
        <f ca="1"/>
        <v>4.4815635975625328E-4</v>
      </c>
      <c r="Z1093" s="23">
        <f ca="1"/>
        <v>-3.1010941681352826E-3</v>
      </c>
      <c r="AA1093" s="6">
        <f t="array" aca="1" ref="AA1093" ca="1">SUMPRODUCT($V$9:$Z$9,V1093:Z1093)</f>
        <v>-7644.9319361352354</v>
      </c>
      <c r="AB1093" s="6">
        <f t="shared" ca="1" si="69"/>
        <v>19226.091757215418</v>
      </c>
    </row>
    <row r="1094" spans="1:28" ht="13.8">
      <c r="A1094" s="4">
        <v>1084</v>
      </c>
      <c r="B1094" s="120">
        <v>0.46273433927754914</v>
      </c>
      <c r="C1094" s="120">
        <v>0.86912000000000011</v>
      </c>
      <c r="D1094" s="120">
        <v>0.86130778842149103</v>
      </c>
      <c r="E1094" s="120">
        <v>0.63410969196093159</v>
      </c>
      <c r="F1094" s="120">
        <v>0.41693218024578971</v>
      </c>
      <c r="H1094" s="142">
        <v>-9.3547420707501605E-2</v>
      </c>
      <c r="I1094" s="142">
        <v>1.1222409633517489</v>
      </c>
      <c r="J1094" s="142">
        <v>1.0862137775740746</v>
      </c>
      <c r="K1094" s="142">
        <v>0.34275787905407645</v>
      </c>
      <c r="L1094" s="142">
        <v>-0.2097479995542034</v>
      </c>
      <c r="M1094" s="141">
        <f t="array" ref="M1094:Q1094">MMULT(H1094:L1094,TRANSPOSE(chol))</f>
        <v>-5.5119892123143698E-4</v>
      </c>
      <c r="N1094" s="141">
        <v>6.2072716180128409E-3</v>
      </c>
      <c r="O1094" s="141">
        <v>7.2154812677750497E-3</v>
      </c>
      <c r="P1094" s="141">
        <v>4.011271039695642E-3</v>
      </c>
      <c r="Q1094" s="141">
        <v>1.8757800465169013E-3</v>
      </c>
      <c r="R1094" s="6">
        <f t="shared" si="66"/>
        <v>-8792.0986277620541</v>
      </c>
      <c r="S1094" s="6">
        <f t="shared" si="67"/>
        <v>7953.9049952165733</v>
      </c>
      <c r="T1094" s="6">
        <f t="shared" si="68"/>
        <v>-7953.9049952165733</v>
      </c>
      <c r="V1094" s="23">
        <f t="array" aca="1" ref="V1094:Z1094" ca="1">MMULT(H1094:L1094,TRANSPOSE(racar))</f>
        <v>1.0386568196100697E-3</v>
      </c>
      <c r="W1094" s="23">
        <f ca="1"/>
        <v>6.9281395608991108E-3</v>
      </c>
      <c r="X1094" s="23">
        <f ca="1"/>
        <v>7.2984405689861922E-3</v>
      </c>
      <c r="Y1094" s="23">
        <f ca="1"/>
        <v>2.812361143917592E-3</v>
      </c>
      <c r="Z1094" s="23">
        <f ca="1"/>
        <v>8.7026690890213169E-4</v>
      </c>
      <c r="AA1094" s="6">
        <f t="array" aca="1" ref="AA1094" ca="1">SUMPRODUCT($V$9:$Z$9,V1094:Z1094)</f>
        <v>-4871.9360202671132</v>
      </c>
      <c r="AB1094" s="6">
        <f t="shared" ca="1" si="69"/>
        <v>8040.6918820902783</v>
      </c>
    </row>
    <row r="1095" spans="1:28" ht="13.8">
      <c r="A1095" s="4">
        <v>1085</v>
      </c>
      <c r="B1095" s="120">
        <v>0.7960676726108824</v>
      </c>
      <c r="C1095" s="120">
        <v>0.10912000000000001</v>
      </c>
      <c r="D1095" s="120">
        <v>2.4573094543940025E-2</v>
      </c>
      <c r="E1095" s="120">
        <v>0.72501878287002264</v>
      </c>
      <c r="F1095" s="120">
        <v>0.49385525716886663</v>
      </c>
      <c r="H1095" s="142">
        <v>0.82765721697544958</v>
      </c>
      <c r="I1095" s="142">
        <v>-1.2312215863518423</v>
      </c>
      <c r="J1095" s="142">
        <v>-1.9673212294626019</v>
      </c>
      <c r="K1095" s="142">
        <v>0.59781641842519939</v>
      </c>
      <c r="L1095" s="142">
        <v>-1.5403195188809674E-2</v>
      </c>
      <c r="M1095" s="141">
        <f t="array" ref="M1095:Q1095">MMULT(H1095:L1095,TRANSPOSE(chol))</f>
        <v>4.8767113159935366E-3</v>
      </c>
      <c r="N1095" s="141">
        <v>-5.1067058858765878E-3</v>
      </c>
      <c r="O1095" s="141">
        <v>-1.1923347099901482E-2</v>
      </c>
      <c r="P1095" s="141">
        <v>5.4072496185316853E-4</v>
      </c>
      <c r="Q1095" s="141">
        <v>-7.9152486781518025E-5</v>
      </c>
      <c r="R1095" s="6">
        <f t="shared" si="66"/>
        <v>22647.217006400435</v>
      </c>
      <c r="S1095" s="6">
        <f t="shared" si="67"/>
        <v>2911.1700991076495</v>
      </c>
      <c r="T1095" s="6">
        <f t="shared" si="68"/>
        <v>-2911.1700991076495</v>
      </c>
      <c r="V1095" s="23">
        <f t="array" aca="1" ref="V1095:Z1095" ca="1">MMULT(H1095:L1095,TRANSPOSE(racar))</f>
        <v>2.361025305180081E-3</v>
      </c>
      <c r="W1095" s="23">
        <f ca="1"/>
        <v>-6.5120915628585265E-3</v>
      </c>
      <c r="X1095" s="23">
        <f ca="1"/>
        <v>-1.244883879861167E-2</v>
      </c>
      <c r="Y1095" s="23">
        <f ca="1"/>
        <v>1.4356132908735562E-3</v>
      </c>
      <c r="Z1095" s="23">
        <f ca="1"/>
        <v>-9.4449874162819245E-4</v>
      </c>
      <c r="AA1095" s="6">
        <f t="array" aca="1" ref="AA1095" ca="1">SUMPRODUCT($V$9:$Z$9,V1095:Z1095)</f>
        <v>25866.376283216799</v>
      </c>
      <c r="AB1095" s="6">
        <f t="shared" ca="1" si="69"/>
        <v>11796.591107055683</v>
      </c>
    </row>
    <row r="1096" spans="1:28" ht="13.8">
      <c r="A1096" s="4">
        <v>1086</v>
      </c>
      <c r="B1096" s="120">
        <v>0.24051211705532693</v>
      </c>
      <c r="C1096" s="120">
        <v>0.30912000000000006</v>
      </c>
      <c r="D1096" s="120">
        <v>0.16743023740108284</v>
      </c>
      <c r="E1096" s="120">
        <v>0.81592787377911347</v>
      </c>
      <c r="F1096" s="120">
        <v>0.57077833409194367</v>
      </c>
      <c r="H1096" s="142">
        <v>-0.70465616940021991</v>
      </c>
      <c r="I1096" s="142">
        <v>-0.49834627064909531</v>
      </c>
      <c r="J1096" s="142">
        <v>-0.96436996513331896</v>
      </c>
      <c r="K1096" s="142">
        <v>0.89995489930172479</v>
      </c>
      <c r="L1096" s="142">
        <v>0.17835608951998794</v>
      </c>
      <c r="M1096" s="141">
        <f t="array" ref="M1096:Q1096">MMULT(H1096:L1096,TRANSPOSE(chol))</f>
        <v>-4.1519661095405433E-3</v>
      </c>
      <c r="N1096" s="141">
        <v>-4.5095159173742447E-3</v>
      </c>
      <c r="O1096" s="141">
        <v>-7.2970192961447659E-3</v>
      </c>
      <c r="P1096" s="141">
        <v>2.5991026984665145E-3</v>
      </c>
      <c r="Q1096" s="141">
        <v>-9.8866742060918543E-4</v>
      </c>
      <c r="R1096" s="6">
        <f t="shared" si="66"/>
        <v>3733.1005730644738</v>
      </c>
      <c r="S1096" s="6">
        <f t="shared" si="67"/>
        <v>17361.910609718376</v>
      </c>
      <c r="T1096" s="6">
        <f t="shared" si="68"/>
        <v>-17361.910609718376</v>
      </c>
      <c r="V1096" s="23">
        <f t="array" aca="1" ref="V1096:Z1096" ca="1">MMULT(H1096:L1096,TRANSPOSE(racar))</f>
        <v>-4.6190518324606272E-3</v>
      </c>
      <c r="W1096" s="23">
        <f ca="1"/>
        <v>-3.030218313220286E-3</v>
      </c>
      <c r="X1096" s="23">
        <f ca="1"/>
        <v>-6.3415398941830212E-3</v>
      </c>
      <c r="Y1096" s="23">
        <f ca="1"/>
        <v>3.8937052267212055E-3</v>
      </c>
      <c r="Z1096" s="23">
        <f ca="1"/>
        <v>6.9059728565276906E-5</v>
      </c>
      <c r="AA1096" s="6">
        <f t="array" aca="1" ref="AA1096" ca="1">SUMPRODUCT($V$9:$Z$9,V1096:Z1096)</f>
        <v>-3564.0682646493033</v>
      </c>
      <c r="AB1096" s="6">
        <f t="shared" ca="1" si="69"/>
        <v>17423.520800531198</v>
      </c>
    </row>
    <row r="1097" spans="1:28" ht="13.8">
      <c r="A1097" s="4">
        <v>1087</v>
      </c>
      <c r="B1097" s="120">
        <v>0.57384545038866031</v>
      </c>
      <c r="C1097" s="120">
        <v>0.50912000000000002</v>
      </c>
      <c r="D1097" s="120">
        <v>0.31028738025822572</v>
      </c>
      <c r="E1097" s="120">
        <v>0.90683696468820452</v>
      </c>
      <c r="F1097" s="120">
        <v>0.64770141101502055</v>
      </c>
      <c r="H1097" s="142">
        <v>0.18617299673557325</v>
      </c>
      <c r="I1097" s="142">
        <v>2.2862441374740958E-2</v>
      </c>
      <c r="J1097" s="142">
        <v>-0.49503592687345016</v>
      </c>
      <c r="K1097" s="142">
        <v>1.3215259054772481</v>
      </c>
      <c r="L1097" s="142">
        <v>0.37912212395915307</v>
      </c>
      <c r="M1097" s="141">
        <f t="array" ref="M1097:Q1097">MMULT(H1097:L1097,TRANSPOSE(chol))</f>
        <v>1.0969661609798163E-3</v>
      </c>
      <c r="N1097" s="141">
        <v>5.6832189965550818E-4</v>
      </c>
      <c r="O1097" s="141">
        <v>-2.9203652376599953E-3</v>
      </c>
      <c r="P1097" s="141">
        <v>6.4601558514717806E-3</v>
      </c>
      <c r="Q1097" s="141">
        <v>4.6971853394542958E-3</v>
      </c>
      <c r="R1097" s="6">
        <f t="shared" si="66"/>
        <v>-1314.2840631550462</v>
      </c>
      <c r="S1097" s="6">
        <f t="shared" si="67"/>
        <v>3525.2426726286212</v>
      </c>
      <c r="T1097" s="6">
        <f t="shared" si="68"/>
        <v>-3525.2426726286212</v>
      </c>
      <c r="V1097" s="23">
        <f t="array" aca="1" ref="V1097:Z1097" ca="1">MMULT(H1097:L1097,TRANSPOSE(racar))</f>
        <v>1.5304380953308971E-3</v>
      </c>
      <c r="W1097" s="23">
        <f ca="1"/>
        <v>1.6965893916948977E-3</v>
      </c>
      <c r="X1097" s="23">
        <f ca="1"/>
        <v>-2.3734334952727511E-3</v>
      </c>
      <c r="Y1097" s="23">
        <f ca="1"/>
        <v>7.0333672010694194E-3</v>
      </c>
      <c r="Z1097" s="23">
        <f ca="1"/>
        <v>3.8531006199206447E-3</v>
      </c>
      <c r="AA1097" s="6">
        <f t="array" aca="1" ref="AA1097" ca="1">SUMPRODUCT($V$9:$Z$9,V1097:Z1097)</f>
        <v>3556.3773650800613</v>
      </c>
      <c r="AB1097" s="6">
        <f t="shared" ca="1" si="69"/>
        <v>10821.859207767746</v>
      </c>
    </row>
    <row r="1098" spans="1:28" ht="13.8">
      <c r="A1098" s="4">
        <v>1088</v>
      </c>
      <c r="B1098" s="120">
        <v>0.90717878372199356</v>
      </c>
      <c r="C1098" s="120">
        <v>0.70912000000000008</v>
      </c>
      <c r="D1098" s="120">
        <v>0.45314452311536857</v>
      </c>
      <c r="E1098" s="120">
        <v>0.99774605559729534</v>
      </c>
      <c r="F1098" s="120">
        <v>0.72462448793809742</v>
      </c>
      <c r="H1098" s="142">
        <v>1.3235804167794545</v>
      </c>
      <c r="I1098" s="142">
        <v>0.55081572992461503</v>
      </c>
      <c r="J1098" s="142">
        <v>-0.11772059697643984</v>
      </c>
      <c r="K1098" s="142">
        <v>2.8402450666168897</v>
      </c>
      <c r="L1098" s="142">
        <v>0.59663511103125677</v>
      </c>
      <c r="M1098" s="141">
        <f t="array" ref="M1098:Q1098">MMULT(H1098:L1098,TRANSPOSE(chol))</f>
        <v>7.7987836797021133E-3</v>
      </c>
      <c r="N1098" s="141">
        <v>6.2640892453749725E-3</v>
      </c>
      <c r="O1098" s="141">
        <v>1.1981122147636369E-3</v>
      </c>
      <c r="P1098" s="141">
        <v>1.5923678667884106E-2</v>
      </c>
      <c r="Q1098" s="141">
        <v>1.3193454660522947E-2</v>
      </c>
      <c r="R1098" s="6">
        <f t="shared" si="66"/>
        <v>6603.05063371094</v>
      </c>
      <c r="S1098" s="6">
        <f t="shared" si="67"/>
        <v>-257.7798053612205</v>
      </c>
      <c r="T1098" s="6">
        <f t="shared" si="68"/>
        <v>257.7798053612205</v>
      </c>
      <c r="V1098" s="23">
        <f t="array" aca="1" ref="V1098:Z1098" ca="1">MMULT(H1098:L1098,TRANSPOSE(racar))</f>
        <v>9.2409864522104007E-3</v>
      </c>
      <c r="W1098" s="23">
        <f ca="1"/>
        <v>7.6235909314972296E-3</v>
      </c>
      <c r="X1098" s="23">
        <f ca="1"/>
        <v>1.5465677912671943E-3</v>
      </c>
      <c r="Y1098" s="23">
        <f ca="1"/>
        <v>1.5792312134279902E-2</v>
      </c>
      <c r="Z1098" s="23">
        <f ca="1"/>
        <v>9.2737679986816309E-3</v>
      </c>
      <c r="AA1098" s="6">
        <f t="array" aca="1" ref="AA1098" ca="1">SUMPRODUCT($V$9:$Z$9,V1098:Z1098)</f>
        <v>28265.446896341098</v>
      </c>
      <c r="AB1098" s="6">
        <f t="shared" ca="1" si="69"/>
        <v>20852.239744732702</v>
      </c>
    </row>
    <row r="1099" spans="1:28" ht="13.8">
      <c r="A1099" s="4">
        <v>1089</v>
      </c>
      <c r="B1099" s="120">
        <v>5.5326931870141746E-2</v>
      </c>
      <c r="C1099" s="120">
        <v>0.90912000000000004</v>
      </c>
      <c r="D1099" s="120">
        <v>0.59600166597251147</v>
      </c>
      <c r="E1099" s="120">
        <v>6.7618332081142004E-3</v>
      </c>
      <c r="F1099" s="120">
        <v>0.8015475648611744</v>
      </c>
      <c r="H1099" s="142">
        <v>-1.5952610858191978</v>
      </c>
      <c r="I1099" s="142">
        <v>1.3353555669605679</v>
      </c>
      <c r="J1099" s="142">
        <v>0.24301126852498833</v>
      </c>
      <c r="K1099" s="142">
        <v>-2.4696728561400532</v>
      </c>
      <c r="L1099" s="142">
        <v>0.84716192949193847</v>
      </c>
      <c r="M1099" s="141">
        <f t="array" ref="M1099:Q1099">MMULT(H1099:L1099,TRANSPOSE(chol))</f>
        <v>-9.3995770587346691E-3</v>
      </c>
      <c r="N1099" s="141">
        <v>3.8996935796799127E-3</v>
      </c>
      <c r="O1099" s="141">
        <v>-1.3706499817454703E-4</v>
      </c>
      <c r="P1099" s="141">
        <v>-1.1292917768802624E-2</v>
      </c>
      <c r="Q1099" s="141">
        <v>-2.4960996416538402E-3</v>
      </c>
      <c r="R1099" s="6">
        <f t="shared" si="66"/>
        <v>-101030.82821472044</v>
      </c>
      <c r="S1099" s="6">
        <f t="shared" si="67"/>
        <v>-37817.213629288395</v>
      </c>
      <c r="T1099" s="6">
        <f t="shared" si="68"/>
        <v>37817.213629288395</v>
      </c>
      <c r="V1099" s="23">
        <f t="array" aca="1" ref="V1099:Z1099" ca="1">MMULT(H1099:L1099,TRANSPOSE(racar))</f>
        <v>-6.7646370762863041E-3</v>
      </c>
      <c r="W1099" s="23">
        <f ca="1"/>
        <v>5.1917549396836744E-3</v>
      </c>
      <c r="X1099" s="23">
        <f ca="1"/>
        <v>7.2314545626679888E-4</v>
      </c>
      <c r="Y1099" s="23">
        <f ca="1"/>
        <v>-1.068657302896925E-2</v>
      </c>
      <c r="Z1099" s="23">
        <f ca="1"/>
        <v>2.0116932084982908E-3</v>
      </c>
      <c r="AA1099" s="6">
        <f t="array" aca="1" ref="AA1099" ca="1">SUMPRODUCT($V$9:$Z$9,V1099:Z1099)</f>
        <v>-115637.3825542487</v>
      </c>
      <c r="AB1099" s="6">
        <f t="shared" ca="1" si="69"/>
        <v>-60012.60589307105</v>
      </c>
    </row>
    <row r="1100" spans="1:28" ht="13.8">
      <c r="A1100" s="4">
        <v>1090</v>
      </c>
      <c r="B1100" s="120">
        <v>0.38866026520347507</v>
      </c>
      <c r="C1100" s="120">
        <v>0.14911999999999997</v>
      </c>
      <c r="D1100" s="120">
        <v>0.73885880882965427</v>
      </c>
      <c r="E1100" s="120">
        <v>9.7670924117205113E-2</v>
      </c>
      <c r="F1100" s="120">
        <v>0.87847064178425138</v>
      </c>
      <c r="H1100" s="142">
        <v>-0.28281255392102622</v>
      </c>
      <c r="I1100" s="142">
        <v>-1.0402150519221078</v>
      </c>
      <c r="J1100" s="142">
        <v>0.63983114462097823</v>
      </c>
      <c r="K1100" s="142">
        <v>-1.2949373336665824</v>
      </c>
      <c r="L1100" s="142">
        <v>1.1673756097797947</v>
      </c>
      <c r="M1100" s="141">
        <f t="array" ref="M1100:Q1100">MMULT(H1100:L1100,TRANSPOSE(chol))</f>
        <v>-1.6663845293970428E-3</v>
      </c>
      <c r="N1100" s="141">
        <v>-6.6217197793813328E-3</v>
      </c>
      <c r="O1100" s="141">
        <v>3.385465144585612E-3</v>
      </c>
      <c r="P1100" s="141">
        <v>-7.8919386235144235E-3</v>
      </c>
      <c r="Q1100" s="141">
        <v>1.9818236483263368E-3</v>
      </c>
      <c r="R1100" s="6">
        <f t="shared" ref="R1100:R1163" si="70">SUMPRODUCT($M$9:$Q$9,M1100:Q1100)</f>
        <v>-13023.546502397503</v>
      </c>
      <c r="S1100" s="6">
        <f t="shared" ref="S1100:S1163" si="71">P1100*$P$9+Q1100*$Q$9</f>
        <v>-47067.210671003551</v>
      </c>
      <c r="T1100" s="6">
        <f t="shared" ref="T1100:T1163" si="72">-S1100</f>
        <v>47067.210671003551</v>
      </c>
      <c r="V1100" s="23">
        <f t="array" aca="1" ref="V1100:Z1100" ca="1">MMULT(H1100:L1100,TRANSPOSE(racar))</f>
        <v>-1.0355033175385481E-3</v>
      </c>
      <c r="W1100" s="23">
        <f ca="1"/>
        <v>-6.1164597309286972E-3</v>
      </c>
      <c r="X1100" s="23">
        <f ca="1"/>
        <v>4.0040750326973016E-3</v>
      </c>
      <c r="Y1100" s="23">
        <f ca="1"/>
        <v>-5.9264363286568459E-3</v>
      </c>
      <c r="Z1100" s="23">
        <f ca="1"/>
        <v>4.8024746920698122E-3</v>
      </c>
      <c r="AA1100" s="6">
        <f t="array" aca="1" ref="AA1100" ca="1">SUMPRODUCT($V$9:$Z$9,V1100:Z1100)</f>
        <v>-17847.808558052609</v>
      </c>
      <c r="AB1100" s="6">
        <f t="shared" ref="AB1100:AB1163" ca="1" si="73">Y1100*$Y$9+Z1100*$Z$9</f>
        <v>-53702.218665321183</v>
      </c>
    </row>
    <row r="1101" spans="1:28" ht="13.8">
      <c r="A1101" s="4">
        <v>1091</v>
      </c>
      <c r="B1101" s="120">
        <v>0.72199359853680845</v>
      </c>
      <c r="C1101" s="120">
        <v>0.34912000000000004</v>
      </c>
      <c r="D1101" s="120">
        <v>0.88171595168679717</v>
      </c>
      <c r="E1101" s="120">
        <v>0.18858001502629601</v>
      </c>
      <c r="F1101" s="120">
        <v>0.95539371870732825</v>
      </c>
      <c r="H1101" s="142">
        <v>0.58877412890443093</v>
      </c>
      <c r="I1101" s="142">
        <v>-0.38769737310282792</v>
      </c>
      <c r="J1101" s="142">
        <v>1.1836084431256046</v>
      </c>
      <c r="K1101" s="142">
        <v>-0.88314111900712133</v>
      </c>
      <c r="L1101" s="142">
        <v>1.6995661468933372</v>
      </c>
      <c r="M1101" s="141">
        <f t="array" ref="M1101:Q1101">MMULT(H1101:L1101,TRANSPOSE(chol))</f>
        <v>3.4691674259606496E-3</v>
      </c>
      <c r="N1101" s="141">
        <v>-8.3708613094364732E-4</v>
      </c>
      <c r="O1101" s="141">
        <v>8.2573488683121386E-3</v>
      </c>
      <c r="P1101" s="141">
        <v>-3.8470167103855334E-3</v>
      </c>
      <c r="Q1101" s="141">
        <v>9.646923589804627E-3</v>
      </c>
      <c r="R1101" s="6">
        <f t="shared" si="70"/>
        <v>-31112.79573945891</v>
      </c>
      <c r="S1101" s="6">
        <f t="shared" si="71"/>
        <v>-71025.898460628319</v>
      </c>
      <c r="T1101" s="6">
        <f t="shared" si="72"/>
        <v>71025.898460628319</v>
      </c>
      <c r="V1101" s="23">
        <f t="array" aca="1" ref="V1101:Z1101" ca="1">MMULT(H1101:L1101,TRANSPOSE(racar))</f>
        <v>5.6161716293492252E-3</v>
      </c>
      <c r="W1101" s="23">
        <f ca="1"/>
        <v>-2.6070468219025747E-4</v>
      </c>
      <c r="X1101" s="23">
        <f ca="1"/>
        <v>8.6953818615408528E-3</v>
      </c>
      <c r="Y1101" s="23">
        <f ca="1"/>
        <v>-2.3228411385489635E-3</v>
      </c>
      <c r="Z1101" s="23">
        <f ca="1"/>
        <v>1.0829884402789026E-2</v>
      </c>
      <c r="AA1101" s="6">
        <f t="array" aca="1" ref="AA1101" ca="1">SUMPRODUCT($V$9:$Z$9,V1101:Z1101)</f>
        <v>-22724.100299189588</v>
      </c>
      <c r="AB1101" s="6">
        <f t="shared" ca="1" si="73"/>
        <v>-70608.100625378866</v>
      </c>
    </row>
    <row r="1102" spans="1:28" ht="13.8">
      <c r="A1102" s="4">
        <v>1092</v>
      </c>
      <c r="B1102" s="120">
        <v>0.16643804298125287</v>
      </c>
      <c r="C1102" s="120">
        <v>0.54912000000000005</v>
      </c>
      <c r="D1102" s="120">
        <v>4.4981257809246146E-2</v>
      </c>
      <c r="E1102" s="120">
        <v>0.27948910593538689</v>
      </c>
      <c r="F1102" s="120">
        <v>3.823395539371871E-2</v>
      </c>
      <c r="H1102" s="142">
        <v>-0.96833701180227516</v>
      </c>
      <c r="I1102" s="142">
        <v>0.1234383378273657</v>
      </c>
      <c r="J1102" s="142">
        <v>-1.6955954734115783</v>
      </c>
      <c r="K1102" s="142">
        <v>-0.58435988193361366</v>
      </c>
      <c r="L1102" s="142">
        <v>-1.7715582769580243</v>
      </c>
      <c r="M1102" s="141">
        <f t="array" ref="M1102:Q1102">MMULT(H1102:L1102,TRANSPOSE(chol))</f>
        <v>-5.705623011913635E-3</v>
      </c>
      <c r="N1102" s="141">
        <v>-1.5680530528399961E-3</v>
      </c>
      <c r="O1102" s="141">
        <v>-1.2138565400454453E-2</v>
      </c>
      <c r="P1102" s="141">
        <v>-4.4538787813548034E-3</v>
      </c>
      <c r="Q1102" s="141">
        <v>-1.4746942942399619E-2</v>
      </c>
      <c r="R1102" s="6">
        <f t="shared" si="70"/>
        <v>14056.63623983867</v>
      </c>
      <c r="S1102" s="6">
        <f t="shared" si="71"/>
        <v>61314.154160593745</v>
      </c>
      <c r="T1102" s="6">
        <f t="shared" si="72"/>
        <v>-61314.154160593745</v>
      </c>
      <c r="V1102" s="23">
        <f t="array" aca="1" ref="V1102:Z1102" ca="1">MMULT(H1102:L1102,TRANSPOSE(racar))</f>
        <v>-8.6665061334494087E-3</v>
      </c>
      <c r="W1102" s="23">
        <f ca="1"/>
        <v>-3.1424432932464037E-3</v>
      </c>
      <c r="X1102" s="23">
        <f ca="1"/>
        <v>-1.2884681553106094E-2</v>
      </c>
      <c r="Y1102" s="23">
        <f ca="1"/>
        <v>-5.7025152287356346E-3</v>
      </c>
      <c r="Z1102" s="23">
        <f ca="1"/>
        <v>-1.4088409780404048E-2</v>
      </c>
      <c r="AA1102" s="6">
        <f t="array" aca="1" ref="AA1102" ca="1">SUMPRODUCT($V$9:$Z$9,V1102:Z1102)</f>
        <v>-2679.622451811214</v>
      </c>
      <c r="AB1102" s="6">
        <f t="shared" ca="1" si="73"/>
        <v>51956.549518668464</v>
      </c>
    </row>
    <row r="1103" spans="1:28" ht="13.8">
      <c r="A1103" s="4">
        <v>1093</v>
      </c>
      <c r="B1103" s="120">
        <v>0.49977137631458618</v>
      </c>
      <c r="C1103" s="120">
        <v>0.74912000000000012</v>
      </c>
      <c r="D1103" s="120">
        <v>0.18783840066638896</v>
      </c>
      <c r="E1103" s="120">
        <v>0.37039819684447783</v>
      </c>
      <c r="F1103" s="120">
        <v>0.11515703231679564</v>
      </c>
      <c r="H1103" s="142">
        <v>-5.7307462547629524E-4</v>
      </c>
      <c r="I1103" s="142">
        <v>0.67172308841023221</v>
      </c>
      <c r="J1103" s="142">
        <v>-0.88589000734993062</v>
      </c>
      <c r="K1103" s="142">
        <v>-0.33079889753536612</v>
      </c>
      <c r="L1103" s="142">
        <v>-1.1995502327672503</v>
      </c>
      <c r="M1103" s="141">
        <f t="array" ref="M1103:Q1103">MMULT(H1103:L1103,TRANSPOSE(chol))</f>
        <v>-3.3766630117500748E-6</v>
      </c>
      <c r="N1103" s="141">
        <v>3.8455968594022175E-3</v>
      </c>
      <c r="O1103" s="141">
        <v>-5.4654405546816888E-3</v>
      </c>
      <c r="P1103" s="141">
        <v>-1.1274799792704801E-3</v>
      </c>
      <c r="Q1103" s="141">
        <v>-6.8181010334187123E-3</v>
      </c>
      <c r="R1103" s="6">
        <f t="shared" si="70"/>
        <v>11.125052502698964</v>
      </c>
      <c r="S1103" s="6">
        <f t="shared" si="71"/>
        <v>32608.796605621748</v>
      </c>
      <c r="T1103" s="6">
        <f t="shared" si="72"/>
        <v>-32608.796605621748</v>
      </c>
      <c r="V1103" s="23">
        <f t="array" aca="1" ref="V1103:Z1103" ca="1">MMULT(H1103:L1103,TRANSPOSE(racar))</f>
        <v>-1.4136935233783963E-3</v>
      </c>
      <c r="W1103" s="23">
        <f ca="1"/>
        <v>2.1804382425113723E-3</v>
      </c>
      <c r="X1103" s="23">
        <f ca="1"/>
        <v>-6.4743891665310326E-3</v>
      </c>
      <c r="Y1103" s="23">
        <f ca="1"/>
        <v>-2.8303800182042605E-3</v>
      </c>
      <c r="Z1103" s="23">
        <f ca="1"/>
        <v>-7.8036831793473352E-3</v>
      </c>
      <c r="AA1103" s="6">
        <f t="array" aca="1" ref="AA1103" ca="1">SUMPRODUCT($V$9:$Z$9,V1103:Z1103)</f>
        <v>-2753.5097511508793</v>
      </c>
      <c r="AB1103" s="6">
        <f t="shared" ca="1" si="73"/>
        <v>30280.424965321683</v>
      </c>
    </row>
    <row r="1104" spans="1:28" ht="13.8">
      <c r="A1104" s="4">
        <v>1094</v>
      </c>
      <c r="B1104" s="120">
        <v>0.83310470964791938</v>
      </c>
      <c r="C1104" s="120">
        <v>0.94912000000000007</v>
      </c>
      <c r="D1104" s="120">
        <v>0.33069554352353181</v>
      </c>
      <c r="E1104" s="120">
        <v>0.46130728775356877</v>
      </c>
      <c r="F1104" s="120">
        <v>0.19208010923987257</v>
      </c>
      <c r="H1104" s="142">
        <v>0.96650693042274904</v>
      </c>
      <c r="I1104" s="142">
        <v>1.6363803935072569</v>
      </c>
      <c r="J1104" s="142">
        <v>-0.43799337346979822</v>
      </c>
      <c r="K1104" s="142">
        <v>-9.7140806086492837E-2</v>
      </c>
      <c r="L1104" s="142">
        <v>-0.87025654937211994</v>
      </c>
      <c r="M1104" s="141">
        <f t="array" ref="M1104:Q1104">MMULT(H1104:L1104,TRANSPOSE(chol))</f>
        <v>5.6948398297100916E-3</v>
      </c>
      <c r="N1104" s="141">
        <v>1.164219634370582E-2</v>
      </c>
      <c r="O1104" s="141">
        <v>-9.7833253629888632E-4</v>
      </c>
      <c r="P1104" s="141">
        <v>2.5311299630257577E-3</v>
      </c>
      <c r="Q1104" s="141">
        <v>9.4443044967524974E-5</v>
      </c>
      <c r="R1104" s="6">
        <f t="shared" si="70"/>
        <v>-24221.317694309706</v>
      </c>
      <c r="S1104" s="6">
        <f t="shared" si="71"/>
        <v>11051.825739016203</v>
      </c>
      <c r="T1104" s="6">
        <f t="shared" si="72"/>
        <v>-11051.825739016203</v>
      </c>
      <c r="V1104" s="23">
        <f t="array" aca="1" ref="V1104:Z1104" ca="1">MMULT(H1104:L1104,TRANSPOSE(racar))</f>
        <v>5.7521405927418914E-3</v>
      </c>
      <c r="W1104" s="23">
        <f ca="1"/>
        <v>9.5985148538672033E-3</v>
      </c>
      <c r="X1104" s="23">
        <f ca="1"/>
        <v>-2.4647966864941723E-3</v>
      </c>
      <c r="Y1104" s="23">
        <f ca="1"/>
        <v>-1.260395597459926E-4</v>
      </c>
      <c r="Z1104" s="23">
        <f ca="1"/>
        <v>-2.8628171745631523E-3</v>
      </c>
      <c r="AA1104" s="6">
        <f t="array" aca="1" ref="AA1104" ca="1">SUMPRODUCT($V$9:$Z$9,V1104:Z1104)</f>
        <v>-12921.138867173962</v>
      </c>
      <c r="AB1104" s="6">
        <f t="shared" ca="1" si="73"/>
        <v>15280.482769153379</v>
      </c>
    </row>
    <row r="1105" spans="1:28" ht="13.8">
      <c r="A1105" s="4">
        <v>1095</v>
      </c>
      <c r="B1105" s="120">
        <v>0.27754915409236397</v>
      </c>
      <c r="C1105" s="120">
        <v>0.18911999999999998</v>
      </c>
      <c r="D1105" s="120">
        <v>0.47355268638067466</v>
      </c>
      <c r="E1105" s="120">
        <v>0.5522163786626596</v>
      </c>
      <c r="F1105" s="120">
        <v>0.26900318616294949</v>
      </c>
      <c r="H1105" s="142">
        <v>-0.59013774080919346</v>
      </c>
      <c r="I1105" s="142">
        <v>-0.88114378707197494</v>
      </c>
      <c r="J1105" s="142">
        <v>-6.634221721509137E-2</v>
      </c>
      <c r="K1105" s="142">
        <v>0.13126302217033453</v>
      </c>
      <c r="L1105" s="142">
        <v>-0.6158305346500027</v>
      </c>
      <c r="M1105" s="141">
        <f t="array" ref="M1105:Q1105">MMULT(H1105:L1105,TRANSPOSE(chol))</f>
        <v>-3.4772020826641581E-3</v>
      </c>
      <c r="N1105" s="141">
        <v>-6.432742669733725E-3</v>
      </c>
      <c r="O1105" s="141">
        <v>-1.5060121451560369E-3</v>
      </c>
      <c r="P1105" s="141">
        <v>-1.2013582818486065E-3</v>
      </c>
      <c r="Q1105" s="141">
        <v>-6.2179046130872301E-3</v>
      </c>
      <c r="R1105" s="6">
        <f t="shared" si="70"/>
        <v>42023.174555592122</v>
      </c>
      <c r="S1105" s="6">
        <f t="shared" si="71"/>
        <v>28946.519274322734</v>
      </c>
      <c r="T1105" s="6">
        <f t="shared" si="72"/>
        <v>-28946.519274322734</v>
      </c>
      <c r="V1105" s="23">
        <f t="array" aca="1" ref="V1105:Z1105" ca="1">MMULT(H1105:L1105,TRANSPOSE(racar))</f>
        <v>-5.0587719960443478E-3</v>
      </c>
      <c r="W1105" s="23">
        <f ca="1"/>
        <v>-6.4265272540509431E-3</v>
      </c>
      <c r="X1105" s="23">
        <f ca="1"/>
        <v>-1.3566033487036808E-3</v>
      </c>
      <c r="Y1105" s="23">
        <f ca="1"/>
        <v>-9.0048019561780868E-4</v>
      </c>
      <c r="Z1105" s="23">
        <f ca="1"/>
        <v>-5.4945679371615312E-3</v>
      </c>
      <c r="AA1105" s="6">
        <f t="array" aca="1" ref="AA1105" ca="1">SUMPRODUCT($V$9:$Z$9,V1105:Z1105)</f>
        <v>32465.488990280661</v>
      </c>
      <c r="AB1105" s="6">
        <f t="shared" ca="1" si="73"/>
        <v>26315.952755181679</v>
      </c>
    </row>
    <row r="1106" spans="1:28" ht="13.8">
      <c r="A1106" s="4">
        <v>1096</v>
      </c>
      <c r="B1106" s="120">
        <v>0.61088248742569728</v>
      </c>
      <c r="C1106" s="120">
        <v>0.38912000000000002</v>
      </c>
      <c r="D1106" s="120">
        <v>0.61640982923781762</v>
      </c>
      <c r="E1106" s="120">
        <v>0.64312546957175054</v>
      </c>
      <c r="F1106" s="120">
        <v>0.34592626308602642</v>
      </c>
      <c r="H1106" s="142">
        <v>0.28161984057171124</v>
      </c>
      <c r="I1106" s="142">
        <v>-0.28161335330812615</v>
      </c>
      <c r="J1106" s="142">
        <v>0.29606513199183221</v>
      </c>
      <c r="K1106" s="142">
        <v>0.36682566688975909</v>
      </c>
      <c r="L1106" s="142">
        <v>-0.39634229964740553</v>
      </c>
      <c r="M1106" s="141">
        <f t="array" ref="M1106:Q1106">MMULT(H1106:L1106,TRANSPOSE(chol))</f>
        <v>1.6593568389860337E-3</v>
      </c>
      <c r="N1106" s="141">
        <v>-9.5116429418827032E-4</v>
      </c>
      <c r="O1106" s="141">
        <v>2.1846121732859861E-3</v>
      </c>
      <c r="P1106" s="141">
        <v>1.7781311567641375E-3</v>
      </c>
      <c r="Q1106" s="141">
        <v>-8.0677342746935895E-4</v>
      </c>
      <c r="R1106" s="6">
        <f t="shared" si="70"/>
        <v>30261.424191126036</v>
      </c>
      <c r="S1106" s="6">
        <f t="shared" si="71"/>
        <v>12600.088925048858</v>
      </c>
      <c r="T1106" s="6">
        <f t="shared" si="72"/>
        <v>-12600.088925048858</v>
      </c>
      <c r="V1106" s="23">
        <f t="array" aca="1" ref="V1106:Z1106" ca="1">MMULT(H1106:L1106,TRANSPOSE(racar))</f>
        <v>9.9786101796486663E-4</v>
      </c>
      <c r="W1106" s="23">
        <f ca="1"/>
        <v>-1.4179655099453524E-3</v>
      </c>
      <c r="X1106" s="23">
        <f ca="1"/>
        <v>1.872890252807744E-3</v>
      </c>
      <c r="Y1106" s="23">
        <f ca="1"/>
        <v>1.3364774918363453E-3</v>
      </c>
      <c r="Z1106" s="23">
        <f ca="1"/>
        <v>-1.8173479925197623E-3</v>
      </c>
      <c r="AA1106" s="6">
        <f t="array" aca="1" ref="AA1106" ca="1">SUMPRODUCT($V$9:$Z$9,V1106:Z1106)</f>
        <v>32427.302834249465</v>
      </c>
      <c r="AB1106" s="6">
        <f t="shared" ca="1" si="73"/>
        <v>16177.86701912326</v>
      </c>
    </row>
    <row r="1107" spans="1:28" ht="13.8">
      <c r="A1107" s="4">
        <v>1097</v>
      </c>
      <c r="B1107" s="120">
        <v>0.94421582075903054</v>
      </c>
      <c r="C1107" s="120">
        <v>0.58912000000000009</v>
      </c>
      <c r="D1107" s="120">
        <v>0.75926697209496041</v>
      </c>
      <c r="E1107" s="120">
        <v>0.73403456048084148</v>
      </c>
      <c r="F1107" s="120">
        <v>0.42284934000910335</v>
      </c>
      <c r="H1107" s="142">
        <v>1.5911831737770952</v>
      </c>
      <c r="I1107" s="142">
        <v>0.22528187363372926</v>
      </c>
      <c r="J1107" s="142">
        <v>0.70394655766100767</v>
      </c>
      <c r="K1107" s="142">
        <v>0.62506121969343797</v>
      </c>
      <c r="L1107" s="142">
        <v>-0.19460948124291513</v>
      </c>
      <c r="M1107" s="141">
        <f t="array" ref="M1107:Q1107">MMULT(H1107:L1107,TRANSPOSE(chol))</f>
        <v>9.3755492373208456E-3</v>
      </c>
      <c r="N1107" s="141">
        <v>5.0284618930741508E-3</v>
      </c>
      <c r="O1107" s="141">
        <v>6.7228672275063163E-3</v>
      </c>
      <c r="P1107" s="141">
        <v>5.0880889092225949E-3</v>
      </c>
      <c r="Q1107" s="141">
        <v>5.7314940709741451E-3</v>
      </c>
      <c r="R1107" s="6">
        <f t="shared" si="70"/>
        <v>25100.128489571605</v>
      </c>
      <c r="S1107" s="6">
        <f t="shared" si="71"/>
        <v>-8478.1977831461554</v>
      </c>
      <c r="T1107" s="6">
        <f t="shared" si="72"/>
        <v>8478.1977831461554</v>
      </c>
      <c r="V1107" s="23">
        <f t="array" aca="1" ref="V1107:Z1107" ca="1">MMULT(H1107:L1107,TRANSPOSE(racar))</f>
        <v>9.4231410393515198E-3</v>
      </c>
      <c r="W1107" s="23">
        <f ca="1"/>
        <v>3.5121196212759649E-3</v>
      </c>
      <c r="X1107" s="23">
        <f ca="1"/>
        <v>5.6098725567905357E-3</v>
      </c>
      <c r="Y1107" s="23">
        <f ca="1"/>
        <v>3.6870146011511928E-3</v>
      </c>
      <c r="Z1107" s="23">
        <f ca="1"/>
        <v>2.2764594161097263E-3</v>
      </c>
      <c r="AA1107" s="6">
        <f t="array" aca="1" ref="AA1107" ca="1">SUMPRODUCT($V$9:$Z$9,V1107:Z1107)</f>
        <v>43076.042828563492</v>
      </c>
      <c r="AB1107" s="6">
        <f t="shared" ca="1" si="73"/>
        <v>4251.7461289856037</v>
      </c>
    </row>
    <row r="1108" spans="1:28" ht="13.8">
      <c r="A1108" s="4">
        <v>1098</v>
      </c>
      <c r="B1108" s="120">
        <v>9.2363968907178767E-2</v>
      </c>
      <c r="C1108" s="120">
        <v>0.78912000000000015</v>
      </c>
      <c r="D1108" s="120">
        <v>0.90212411495210332</v>
      </c>
      <c r="E1108" s="120">
        <v>0.82494365138993242</v>
      </c>
      <c r="F1108" s="120">
        <v>0.49977241693218027</v>
      </c>
      <c r="H1108" s="142">
        <v>-1.3263374788868141</v>
      </c>
      <c r="I1108" s="142">
        <v>0.80337157388960234</v>
      </c>
      <c r="J1108" s="142">
        <v>1.293750053173524</v>
      </c>
      <c r="K1108" s="142">
        <v>0.93437071752880541</v>
      </c>
      <c r="L1108" s="142">
        <v>-5.7046618356548047E-4</v>
      </c>
      <c r="M1108" s="141">
        <f t="array" ref="M1108:Q1108">MMULT(H1108:L1108,TRANSPOSE(chol))</f>
        <v>-7.8150288059477251E-3</v>
      </c>
      <c r="N1108" s="141">
        <v>1.4848340394852571E-3</v>
      </c>
      <c r="O1108" s="141">
        <v>6.7917226187798243E-3</v>
      </c>
      <c r="P1108" s="141">
        <v>5.6412271801792833E-3</v>
      </c>
      <c r="Q1108" s="141">
        <v>1.8795223534669997E-4</v>
      </c>
      <c r="R1108" s="6">
        <f t="shared" si="70"/>
        <v>-2363.4390650484684</v>
      </c>
      <c r="S1108" s="6">
        <f t="shared" si="71"/>
        <v>24756.459388285653</v>
      </c>
      <c r="T1108" s="6">
        <f t="shared" si="72"/>
        <v>-24756.459388285653</v>
      </c>
      <c r="V1108" s="23">
        <f t="array" aca="1" ref="V1108:Z1108" ca="1">MMULT(H1108:L1108,TRANSPOSE(racar))</f>
        <v>-5.7287385238416833E-3</v>
      </c>
      <c r="W1108" s="23">
        <f ca="1"/>
        <v>4.5120718741783307E-3</v>
      </c>
      <c r="X1108" s="23">
        <f ca="1"/>
        <v>8.2314067022099275E-3</v>
      </c>
      <c r="Y1108" s="23">
        <f ca="1"/>
        <v>5.6537649958448202E-3</v>
      </c>
      <c r="Z1108" s="23">
        <f ca="1"/>
        <v>1.0515963703970452E-3</v>
      </c>
      <c r="AA1108" s="6">
        <f t="array" aca="1" ref="AA1108" ca="1">SUMPRODUCT($V$9:$Z$9,V1108:Z1108)</f>
        <v>-9431.236124678866</v>
      </c>
      <c r="AB1108" s="6">
        <f t="shared" ca="1" si="73"/>
        <v>20030.154427361114</v>
      </c>
    </row>
    <row r="1109" spans="1:28" ht="13.8">
      <c r="A1109" s="4">
        <v>1099</v>
      </c>
      <c r="B1109" s="120">
        <v>0.42569730224051211</v>
      </c>
      <c r="C1109" s="120">
        <v>0.98912000000000011</v>
      </c>
      <c r="D1109" s="120">
        <v>6.538942107455227E-2</v>
      </c>
      <c r="E1109" s="120">
        <v>0.91585274229902336</v>
      </c>
      <c r="F1109" s="120">
        <v>0.5766954938552572</v>
      </c>
      <c r="H1109" s="142">
        <v>-0.18733930890225048</v>
      </c>
      <c r="I1109" s="142">
        <v>2.2945312879328261</v>
      </c>
      <c r="J1109" s="142">
        <v>-1.5110377147671143</v>
      </c>
      <c r="K1109" s="142">
        <v>1.3777045842849898</v>
      </c>
      <c r="L1109" s="142">
        <v>0.19344686917029408</v>
      </c>
      <c r="M1109" s="141">
        <f t="array" ref="M1109:Q1109">MMULT(H1109:L1109,TRANSPOSE(chol))</f>
        <v>-1.1038382906786316E-3</v>
      </c>
      <c r="N1109" s="141">
        <v>1.2700600472807343E-2</v>
      </c>
      <c r="O1109" s="141">
        <v>-9.1937453623117688E-3</v>
      </c>
      <c r="P1109" s="141">
        <v>9.374046815686831E-3</v>
      </c>
      <c r="Q1109" s="141">
        <v>5.3339694392879541E-3</v>
      </c>
      <c r="R1109" s="6">
        <f t="shared" si="70"/>
        <v>-78154.113022551886</v>
      </c>
      <c r="S1109" s="6">
        <f t="shared" si="71"/>
        <v>13323.472150700938</v>
      </c>
      <c r="T1109" s="6">
        <f t="shared" si="72"/>
        <v>-13323.472150700938</v>
      </c>
      <c r="V1109" s="23">
        <f t="array" aca="1" ref="V1109:Z1109" ca="1">MMULT(H1109:L1109,TRANSPOSE(racar))</f>
        <v>1.0239180019721299E-3</v>
      </c>
      <c r="W1109" s="23">
        <f ca="1"/>
        <v>1.436598617032913E-2</v>
      </c>
      <c r="X1109" s="23">
        <f ca="1"/>
        <v>-8.6477262272826906E-3</v>
      </c>
      <c r="Y1109" s="23">
        <f ca="1"/>
        <v>8.5491999211655383E-3</v>
      </c>
      <c r="Z1109" s="23">
        <f ca="1"/>
        <v>4.0350968931768287E-3</v>
      </c>
      <c r="AA1109" s="6">
        <f t="array" aca="1" ref="AA1109" ca="1">SUMPRODUCT($V$9:$Z$9,V1109:Z1109)</f>
        <v>-72114.216426978208</v>
      </c>
      <c r="AB1109" s="6">
        <f t="shared" ca="1" si="73"/>
        <v>16745.750058086251</v>
      </c>
    </row>
    <row r="1110" spans="1:28" ht="13.8">
      <c r="A1110" s="4">
        <v>1100</v>
      </c>
      <c r="B1110" s="120">
        <v>0.75903063557384542</v>
      </c>
      <c r="C1110" s="120">
        <v>3.712E-2</v>
      </c>
      <c r="D1110" s="120">
        <v>0.20824656393169508</v>
      </c>
      <c r="E1110" s="120">
        <v>1.5026296018031555E-2</v>
      </c>
      <c r="F1110" s="120">
        <v>0.65361857077833407</v>
      </c>
      <c r="H1110" s="142">
        <v>0.70318778769617241</v>
      </c>
      <c r="I1110" s="142">
        <v>-1.7851314360561525</v>
      </c>
      <c r="J1110" s="142">
        <v>-0.81252032662327367</v>
      </c>
      <c r="K1110" s="142">
        <v>-2.1693965320862523</v>
      </c>
      <c r="L1110" s="142">
        <v>0.39510844259494837</v>
      </c>
      <c r="M1110" s="141">
        <f t="array" ref="M1110:Q1110">MMULT(H1110:L1110,TRANSPOSE(chol))</f>
        <v>4.1433141295596342E-3</v>
      </c>
      <c r="N1110" s="141">
        <v>-8.5713600162081495E-3</v>
      </c>
      <c r="O1110" s="141">
        <v>-4.8606805081006536E-3</v>
      </c>
      <c r="P1110" s="141">
        <v>-1.3497922978105786E-2</v>
      </c>
      <c r="Q1110" s="141">
        <v>-3.3093128267347809E-3</v>
      </c>
      <c r="R1110" s="6">
        <f t="shared" si="70"/>
        <v>7448.0440839362127</v>
      </c>
      <c r="S1110" s="6">
        <f t="shared" si="71"/>
        <v>-43396.462827876639</v>
      </c>
      <c r="T1110" s="6">
        <f t="shared" si="72"/>
        <v>43396.462827876639</v>
      </c>
      <c r="V1110" s="23">
        <f t="array" aca="1" ref="V1110:Z1110" ca="1">MMULT(H1110:L1110,TRANSPOSE(racar))</f>
        <v>1.7555258891842655E-3</v>
      </c>
      <c r="W1110" s="23">
        <f ca="1"/>
        <v>-1.146417530162913E-2</v>
      </c>
      <c r="X1110" s="23">
        <f ca="1"/>
        <v>-5.9142003141529897E-3</v>
      </c>
      <c r="Y1110" s="23">
        <f ca="1"/>
        <v>-1.2234905906405573E-2</v>
      </c>
      <c r="Z1110" s="23">
        <f ca="1"/>
        <v>-1.5390438082735157E-3</v>
      </c>
      <c r="AA1110" s="6">
        <f t="array" aca="1" ref="AA1110" ca="1">SUMPRODUCT($V$9:$Z$9,V1110:Z1110)</f>
        <v>4619.5421842859705</v>
      </c>
      <c r="AB1110" s="6">
        <f t="shared" ca="1" si="73"/>
        <v>-47425.993963751091</v>
      </c>
    </row>
    <row r="1111" spans="1:28" ht="13.8">
      <c r="A1111" s="4">
        <v>1101</v>
      </c>
      <c r="B1111" s="120">
        <v>0.2034750800182899</v>
      </c>
      <c r="C1111" s="120">
        <v>0.23712</v>
      </c>
      <c r="D1111" s="120">
        <v>0.35110370678883795</v>
      </c>
      <c r="E1111" s="120">
        <v>0.10593538692712247</v>
      </c>
      <c r="F1111" s="120">
        <v>0.73054164770141095</v>
      </c>
      <c r="H1111" s="142">
        <v>-0.82927262066251384</v>
      </c>
      <c r="I1111" s="142">
        <v>-0.71559736683547226</v>
      </c>
      <c r="J1111" s="142">
        <v>-0.38234239338585757</v>
      </c>
      <c r="K1111" s="142">
        <v>-1.2484377989044328</v>
      </c>
      <c r="L1111" s="142">
        <v>0.61445196680309155</v>
      </c>
      <c r="M1111" s="141">
        <f t="array" ref="M1111:Q1111">MMULT(H1111:L1111,TRANSPOSE(chol))</f>
        <v>-4.8862295770308681E-3</v>
      </c>
      <c r="N1111" s="141">
        <v>-6.0464782448640562E-3</v>
      </c>
      <c r="O1111" s="141">
        <v>-3.7998750944095859E-3</v>
      </c>
      <c r="P1111" s="141">
        <v>-8.1772020491471774E-3</v>
      </c>
      <c r="Q1111" s="141">
        <v>-2.8833035413064314E-3</v>
      </c>
      <c r="R1111" s="6">
        <f t="shared" si="70"/>
        <v>-22257.188350691125</v>
      </c>
      <c r="S1111" s="6">
        <f t="shared" si="71"/>
        <v>-21424.263385991238</v>
      </c>
      <c r="T1111" s="6">
        <f t="shared" si="72"/>
        <v>21424.263385991238</v>
      </c>
      <c r="V1111" s="23">
        <f t="array" aca="1" ref="V1111:Z1111" ca="1">MMULT(H1111:L1111,TRANSPOSE(racar))</f>
        <v>-5.0429172097974E-3</v>
      </c>
      <c r="W1111" s="23">
        <f ca="1"/>
        <v>-5.600898097406052E-3</v>
      </c>
      <c r="X1111" s="23">
        <f ca="1"/>
        <v>-3.1895805455470915E-3</v>
      </c>
      <c r="Y1111" s="23">
        <f ca="1"/>
        <v>-6.5283216665682625E-3</v>
      </c>
      <c r="Z1111" s="23">
        <f ca="1"/>
        <v>3.3328883799343522E-4</v>
      </c>
      <c r="AA1111" s="6">
        <f t="array" aca="1" ref="AA1111" ca="1">SUMPRODUCT($V$9:$Z$9,V1111:Z1111)</f>
        <v>-34051.452409203317</v>
      </c>
      <c r="AB1111" s="6">
        <f t="shared" ca="1" si="73"/>
        <v>-31700.273809629682</v>
      </c>
    </row>
    <row r="1112" spans="1:28" ht="13.8">
      <c r="A1112" s="4">
        <v>1102</v>
      </c>
      <c r="B1112" s="120">
        <v>0.5368084133516231</v>
      </c>
      <c r="C1112" s="120">
        <v>0.43712000000000006</v>
      </c>
      <c r="D1112" s="120">
        <v>0.4939608496459808</v>
      </c>
      <c r="E1112" s="120">
        <v>0.19684447783621337</v>
      </c>
      <c r="F1112" s="120">
        <v>0.80746472462448793</v>
      </c>
      <c r="H1112" s="142">
        <v>9.2396307213020501E-2</v>
      </c>
      <c r="I1112" s="142">
        <v>-0.1582751357041417</v>
      </c>
      <c r="J1112" s="142">
        <v>-1.513848323589455E-2</v>
      </c>
      <c r="K1112" s="142">
        <v>-0.85294653192688741</v>
      </c>
      <c r="L1112" s="142">
        <v>0.86859159972883582</v>
      </c>
      <c r="M1112" s="141">
        <f t="array" ref="M1112:Q1112">MMULT(H1112:L1112,TRANSPOSE(chol))</f>
        <v>5.4441634495542364E-4</v>
      </c>
      <c r="N1112" s="141">
        <v>-6.8936510211096036E-4</v>
      </c>
      <c r="O1112" s="141">
        <v>-2.5520796264291197E-5</v>
      </c>
      <c r="P1112" s="141">
        <v>-4.4265506223803968E-3</v>
      </c>
      <c r="Q1112" s="141">
        <v>3.1014862855782378E-3</v>
      </c>
      <c r="R1112" s="6">
        <f t="shared" si="70"/>
        <v>-31489.516114125938</v>
      </c>
      <c r="S1112" s="6">
        <f t="shared" si="71"/>
        <v>-37421.585184145864</v>
      </c>
      <c r="T1112" s="6">
        <f t="shared" si="72"/>
        <v>37421.585184145864</v>
      </c>
      <c r="V1112" s="23">
        <f t="array" aca="1" ref="V1112:Z1112" ca="1">MMULT(H1112:L1112,TRANSPOSE(racar))</f>
        <v>1.3265482812369594E-3</v>
      </c>
      <c r="W1112" s="23">
        <f ca="1"/>
        <v>-6.1963293629964367E-4</v>
      </c>
      <c r="X1112" s="23">
        <f ca="1"/>
        <v>1.6801951251018679E-4</v>
      </c>
      <c r="Y1112" s="23">
        <f ca="1"/>
        <v>-3.4618209011613678E-3</v>
      </c>
      <c r="Z1112" s="23">
        <f ca="1"/>
        <v>4.4359171030567048E-3</v>
      </c>
      <c r="AA1112" s="6">
        <f t="array" aca="1" ref="AA1112" ca="1">SUMPRODUCT($V$9:$Z$9,V1112:Z1112)</f>
        <v>-30772.780482857175</v>
      </c>
      <c r="AB1112" s="6">
        <f t="shared" ca="1" si="73"/>
        <v>-40401.128348659156</v>
      </c>
    </row>
    <row r="1113" spans="1:28" ht="13.8">
      <c r="A1113" s="4">
        <v>1103</v>
      </c>
      <c r="B1113" s="120">
        <v>0.87014174668495636</v>
      </c>
      <c r="C1113" s="120">
        <v>0.63712000000000013</v>
      </c>
      <c r="D1113" s="120">
        <v>0.63681799250312365</v>
      </c>
      <c r="E1113" s="120">
        <v>0.28775356874530422</v>
      </c>
      <c r="F1113" s="120">
        <v>0.88438780154756491</v>
      </c>
      <c r="H1113" s="142">
        <v>1.1270614362570206</v>
      </c>
      <c r="I1113" s="142">
        <v>0.35077120679602047</v>
      </c>
      <c r="J1113" s="142">
        <v>0.34996626536066633</v>
      </c>
      <c r="K1113" s="142">
        <v>-0.55995939038316744</v>
      </c>
      <c r="L1113" s="142">
        <v>1.1972108114972588</v>
      </c>
      <c r="M1113" s="141">
        <f t="array" ref="M1113:Q1113">MMULT(H1113:L1113,TRANSPOSE(chol))</f>
        <v>6.6408570447801414E-3</v>
      </c>
      <c r="N1113" s="141">
        <v>4.6567429534598408E-3</v>
      </c>
      <c r="O1113" s="141">
        <v>3.8707851783785553E-3</v>
      </c>
      <c r="P1113" s="141">
        <v>-1.1755202334644528E-3</v>
      </c>
      <c r="Q1113" s="141">
        <v>9.5512492970440677E-3</v>
      </c>
      <c r="R1113" s="6">
        <f t="shared" si="70"/>
        <v>-42181.109506587927</v>
      </c>
      <c r="S1113" s="6">
        <f t="shared" si="71"/>
        <v>-58279.130833766088</v>
      </c>
      <c r="T1113" s="6">
        <f t="shared" si="72"/>
        <v>58279.130833766088</v>
      </c>
      <c r="V1113" s="23">
        <f t="array" aca="1" ref="V1113:Z1113" ca="1">MMULT(H1113:L1113,TRANSPOSE(racar))</f>
        <v>8.3579977856788543E-3</v>
      </c>
      <c r="W1113" s="23">
        <f ca="1"/>
        <v>4.188080466975842E-3</v>
      </c>
      <c r="X1113" s="23">
        <f ca="1"/>
        <v>3.5724081519981207E-3</v>
      </c>
      <c r="Y1113" s="23">
        <f ca="1"/>
        <v>-8.5175386340168436E-4</v>
      </c>
      <c r="Z1113" s="23">
        <f ca="1"/>
        <v>8.9846153570530638E-3</v>
      </c>
      <c r="AA1113" s="6">
        <f t="array" aca="1" ref="AA1113" ca="1">SUMPRODUCT($V$9:$Z$9,V1113:Z1113)</f>
        <v>-28024.066136192901</v>
      </c>
      <c r="AB1113" s="6">
        <f t="shared" ca="1" si="73"/>
        <v>-53660.006857011278</v>
      </c>
    </row>
    <row r="1114" spans="1:28" ht="13.8">
      <c r="A1114" s="4">
        <v>1104</v>
      </c>
      <c r="B1114" s="120">
        <v>0.314586191129401</v>
      </c>
      <c r="C1114" s="120">
        <v>0.83712000000000009</v>
      </c>
      <c r="D1114" s="120">
        <v>0.77967513536026645</v>
      </c>
      <c r="E1114" s="120">
        <v>0.37866265965439516</v>
      </c>
      <c r="F1114" s="120">
        <v>0.96131087847064178</v>
      </c>
      <c r="H1114" s="142">
        <v>-0.48289205652676731</v>
      </c>
      <c r="I1114" s="142">
        <v>0.98269006881084231</v>
      </c>
      <c r="J1114" s="142">
        <v>0.77109650968931376</v>
      </c>
      <c r="K1114" s="142">
        <v>-0.30899501440236077</v>
      </c>
      <c r="L1114" s="142">
        <v>1.7661049507217847</v>
      </c>
      <c r="M1114" s="141">
        <f t="array" ref="M1114:Q1114">MMULT(H1114:L1114,TRANSPOSE(chol))</f>
        <v>-2.8452904272051188E-3</v>
      </c>
      <c r="N1114" s="141">
        <v>4.4933522349464503E-3</v>
      </c>
      <c r="O1114" s="141">
        <v>4.6257364753450516E-3</v>
      </c>
      <c r="P1114" s="141">
        <v>7.0010300734046514E-5</v>
      </c>
      <c r="Q1114" s="141">
        <v>9.6980593062445386E-3</v>
      </c>
      <c r="R1114" s="6">
        <f t="shared" si="70"/>
        <v>-78166.854349746631</v>
      </c>
      <c r="S1114" s="6">
        <f t="shared" si="71"/>
        <v>-53396.44705165612</v>
      </c>
      <c r="T1114" s="6">
        <f t="shared" si="72"/>
        <v>53396.44705165612</v>
      </c>
      <c r="V1114" s="23">
        <f t="array" aca="1" ref="V1114:Z1114" ca="1">MMULT(H1114:L1114,TRANSPOSE(racar))</f>
        <v>9.9612689522271471E-4</v>
      </c>
      <c r="W1114" s="23">
        <f ca="1"/>
        <v>7.1886916251226191E-3</v>
      </c>
      <c r="X1114" s="23">
        <f ca="1"/>
        <v>6.0594243488945598E-3</v>
      </c>
      <c r="Y1114" s="23">
        <f ca="1"/>
        <v>1.4673990202419412E-3</v>
      </c>
      <c r="Z1114" s="23">
        <f ca="1"/>
        <v>1.1712235247712619E-2</v>
      </c>
      <c r="AA1114" s="6">
        <f t="array" aca="1" ref="AA1114" ca="1">SUMPRODUCT($V$9:$Z$9,V1114:Z1114)</f>
        <v>-75556.310971498344</v>
      </c>
      <c r="AB1114" s="6">
        <f t="shared" ca="1" si="73"/>
        <v>-58162.46913605943</v>
      </c>
    </row>
    <row r="1115" spans="1:28" ht="13.8">
      <c r="A1115" s="4">
        <v>1105</v>
      </c>
      <c r="B1115" s="120">
        <v>0.64791952446273426</v>
      </c>
      <c r="C1115" s="120">
        <v>7.7120000000000008E-2</v>
      </c>
      <c r="D1115" s="120">
        <v>0.92253227821740935</v>
      </c>
      <c r="E1115" s="120">
        <v>0.4695717505634861</v>
      </c>
      <c r="F1115" s="120">
        <v>4.4151115157032322E-2</v>
      </c>
      <c r="H1115" s="142">
        <v>0.3797096567650185</v>
      </c>
      <c r="I1115" s="142">
        <v>-1.4247136214488936</v>
      </c>
      <c r="J1115" s="142">
        <v>1.4223128726824137</v>
      </c>
      <c r="K1115" s="142">
        <v>-7.6346413259229487E-2</v>
      </c>
      <c r="L1115" s="142">
        <v>-1.7044222486126166</v>
      </c>
      <c r="M1115" s="141">
        <f t="array" ref="M1115:Q1115">MMULT(H1115:L1115,TRANSPOSE(chol))</f>
        <v>2.2373204050644005E-3</v>
      </c>
      <c r="N1115" s="141">
        <v>-7.2672249214087315E-3</v>
      </c>
      <c r="O1115" s="141">
        <v>9.1681499511330616E-3</v>
      </c>
      <c r="P1115" s="141">
        <v>-1.4585765840138313E-3</v>
      </c>
      <c r="Q1115" s="141">
        <v>-9.2213493463726356E-3</v>
      </c>
      <c r="R1115" s="6">
        <f t="shared" si="70"/>
        <v>113462.64653981689</v>
      </c>
      <c r="S1115" s="6">
        <f t="shared" si="71"/>
        <v>44406.039904240439</v>
      </c>
      <c r="T1115" s="6">
        <f t="shared" si="72"/>
        <v>-44406.039904240439</v>
      </c>
      <c r="V1115" s="23">
        <f t="array" aca="1" ref="V1115:Z1115" ca="1">MMULT(H1115:L1115,TRANSPOSE(racar))</f>
        <v>-8.1966988589165742E-4</v>
      </c>
      <c r="W1115" s="23">
        <f ca="1"/>
        <v>-9.5684873563189367E-3</v>
      </c>
      <c r="X1115" s="23">
        <f ca="1"/>
        <v>7.9011203494602656E-3</v>
      </c>
      <c r="Y1115" s="23">
        <f ca="1"/>
        <v>-2.9415117834298826E-3</v>
      </c>
      <c r="Z1115" s="23">
        <f ca="1"/>
        <v>-1.0936048270700431E-2</v>
      </c>
      <c r="AA1115" s="6">
        <f t="array" aca="1" ref="AA1115" ca="1">SUMPRODUCT($V$9:$Z$9,V1115:Z1115)</f>
        <v>110799.53882496592</v>
      </c>
      <c r="AB1115" s="6">
        <f t="shared" ca="1" si="73"/>
        <v>47122.08121501479</v>
      </c>
    </row>
    <row r="1116" spans="1:28" ht="13.8">
      <c r="A1116" s="4">
        <v>1106</v>
      </c>
      <c r="B1116" s="120">
        <v>0.98125285779606752</v>
      </c>
      <c r="C1116" s="120">
        <v>0.27712000000000003</v>
      </c>
      <c r="D1116" s="120">
        <v>8.5797584339858388E-2</v>
      </c>
      <c r="E1116" s="120">
        <v>0.56048084147257693</v>
      </c>
      <c r="F1116" s="120">
        <v>0.12107419208010925</v>
      </c>
      <c r="H1116" s="142">
        <v>2.0803408068687426</v>
      </c>
      <c r="I1116" s="142">
        <v>-0.59141857138862819</v>
      </c>
      <c r="J1116" s="142">
        <v>-1.3670961538583497</v>
      </c>
      <c r="K1116" s="142">
        <v>0.15218843270674184</v>
      </c>
      <c r="L1116" s="142">
        <v>-1.1696337628715587</v>
      </c>
      <c r="M1116" s="141">
        <f t="array" ref="M1116:Q1116">MMULT(H1116:L1116,TRANSPOSE(chol))</f>
        <v>1.2257757614987189E-2</v>
      </c>
      <c r="N1116" s="141">
        <v>1.5004487066912742E-3</v>
      </c>
      <c r="O1116" s="141">
        <v>-6.183039116178451E-3</v>
      </c>
      <c r="P1116" s="141">
        <v>6.248845702224549E-4</v>
      </c>
      <c r="Q1116" s="141">
        <v>-1.9883297842618252E-3</v>
      </c>
      <c r="R1116" s="6">
        <f t="shared" si="70"/>
        <v>47680.250606823094</v>
      </c>
      <c r="S1116" s="6">
        <f t="shared" si="71"/>
        <v>13870.781807230067</v>
      </c>
      <c r="T1116" s="6">
        <f t="shared" si="72"/>
        <v>-13870.781807230067</v>
      </c>
      <c r="V1116" s="23">
        <f t="array" aca="1" ref="V1116:Z1116" ca="1">MMULT(H1116:L1116,TRANSPOSE(racar))</f>
        <v>8.8133460212363075E-3</v>
      </c>
      <c r="W1116" s="23">
        <f ca="1"/>
        <v>-2.8404606237017313E-3</v>
      </c>
      <c r="X1116" s="23">
        <f ca="1"/>
        <v>-8.6053598265126638E-3</v>
      </c>
      <c r="Y1116" s="23">
        <f ca="1"/>
        <v>-1.1855583007510807E-3</v>
      </c>
      <c r="Z1116" s="23">
        <f ca="1"/>
        <v>-6.0145599465464446E-3</v>
      </c>
      <c r="AA1116" s="6">
        <f t="array" aca="1" ref="AA1116" ca="1">SUMPRODUCT($V$9:$Z$9,V1116:Z1116)</f>
        <v>62126.76125523918</v>
      </c>
      <c r="AB1116" s="6">
        <f t="shared" ca="1" si="73"/>
        <v>27892.466771099807</v>
      </c>
    </row>
    <row r="1117" spans="1:28" ht="13.8">
      <c r="A1117" s="4">
        <v>1107</v>
      </c>
      <c r="B1117" s="120">
        <v>3.0635573845450383E-2</v>
      </c>
      <c r="C1117" s="120">
        <v>0.47711999999999999</v>
      </c>
      <c r="D1117" s="120">
        <v>0.2286547271970012</v>
      </c>
      <c r="E1117" s="120">
        <v>0.65138993238166787</v>
      </c>
      <c r="F1117" s="120">
        <v>0.19799726900318618</v>
      </c>
      <c r="H1117" s="142">
        <v>-1.871533668474622</v>
      </c>
      <c r="I1117" s="142">
        <v>-5.7383131464912515E-2</v>
      </c>
      <c r="J1117" s="142">
        <v>-0.74328449888648473</v>
      </c>
      <c r="K1117" s="142">
        <v>0.38907571810793867</v>
      </c>
      <c r="L1117" s="142">
        <v>-0.8487965001010167</v>
      </c>
      <c r="M1117" s="141">
        <f t="array" ref="M1117:Q1117">MMULT(H1117:L1117,TRANSPOSE(chol))</f>
        <v>-1.1027426852708532E-2</v>
      </c>
      <c r="N1117" s="141">
        <v>-4.7255564910697193E-3</v>
      </c>
      <c r="O1117" s="141">
        <v>-7.2955011383458931E-3</v>
      </c>
      <c r="P1117" s="141">
        <v>-2.039752196874179E-5</v>
      </c>
      <c r="Q1117" s="141">
        <v>-1.005628320831958E-2</v>
      </c>
      <c r="R1117" s="6">
        <f t="shared" si="70"/>
        <v>11547.146606531664</v>
      </c>
      <c r="S1117" s="6">
        <f t="shared" si="71"/>
        <v>55607.495161262137</v>
      </c>
      <c r="T1117" s="6">
        <f t="shared" si="72"/>
        <v>-55607.495161262137</v>
      </c>
      <c r="V1117" s="23">
        <f t="array" aca="1" ref="V1117:Z1117" ca="1">MMULT(H1117:L1117,TRANSPOSE(racar))</f>
        <v>-1.202519643684209E-2</v>
      </c>
      <c r="W1117" s="23">
        <f ca="1"/>
        <v>-3.1022492879373958E-3</v>
      </c>
      <c r="X1117" s="23">
        <f ca="1"/>
        <v>-6.2884831912274688E-3</v>
      </c>
      <c r="Y1117" s="23">
        <f ca="1"/>
        <v>3.4835569299236646E-4</v>
      </c>
      <c r="Z1117" s="23">
        <f ca="1"/>
        <v>-7.9002668907446928E-3</v>
      </c>
      <c r="AA1117" s="6">
        <f t="array" aca="1" ref="AA1117" ca="1">SUMPRODUCT($V$9:$Z$9,V1117:Z1117)</f>
        <v>-9108.0903085567988</v>
      </c>
      <c r="AB1117" s="6">
        <f t="shared" ca="1" si="73"/>
        <v>45351.850673490451</v>
      </c>
    </row>
    <row r="1118" spans="1:28" ht="13.8">
      <c r="A1118" s="4">
        <v>1108</v>
      </c>
      <c r="B1118" s="120">
        <v>0.36396890717878372</v>
      </c>
      <c r="C1118" s="120">
        <v>0.67712000000000017</v>
      </c>
      <c r="D1118" s="120">
        <v>0.37151187005414404</v>
      </c>
      <c r="E1118" s="120">
        <v>0.74229902329075881</v>
      </c>
      <c r="F1118" s="120">
        <v>0.27492034592626308</v>
      </c>
      <c r="H1118" s="142">
        <v>-0.34787000260643475</v>
      </c>
      <c r="I1118" s="142">
        <v>0.45966039696632022</v>
      </c>
      <c r="J1118" s="142">
        <v>-0.32785177231442597</v>
      </c>
      <c r="K1118" s="142">
        <v>0.65044943567906166</v>
      </c>
      <c r="L1118" s="142">
        <v>-0.59799886283539105</v>
      </c>
      <c r="M1118" s="141">
        <f t="array" ref="M1118:Q1118">MMULT(H1118:L1118,TRANSPOSE(chol))</f>
        <v>-2.0497152002189605E-3</v>
      </c>
      <c r="N1118" s="141">
        <v>1.8151896367972083E-3</v>
      </c>
      <c r="O1118" s="141">
        <v>-2.4187428855118407E-3</v>
      </c>
      <c r="P1118" s="141">
        <v>3.4888458468045423E-3</v>
      </c>
      <c r="Q1118" s="141">
        <v>-2.5972006480164322E-3</v>
      </c>
      <c r="R1118" s="6">
        <f t="shared" si="70"/>
        <v>5946.1969741926077</v>
      </c>
      <c r="S1118" s="6">
        <f t="shared" si="71"/>
        <v>30340.242833831613</v>
      </c>
      <c r="T1118" s="6">
        <f t="shared" si="72"/>
        <v>-30340.242833831613</v>
      </c>
      <c r="V1118" s="23">
        <f t="array" aca="1" ref="V1118:Z1118" ca="1">MMULT(H1118:L1118,TRANSPOSE(racar))</f>
        <v>-2.3174115800693009E-3</v>
      </c>
      <c r="W1118" s="23">
        <f ca="1"/>
        <v>2.1703555313615161E-3</v>
      </c>
      <c r="X1118" s="23">
        <f ca="1"/>
        <v>-2.3482851302537165E-3</v>
      </c>
      <c r="Y1118" s="23">
        <f ca="1"/>
        <v>2.8209666026220285E-3</v>
      </c>
      <c r="Z1118" s="23">
        <f ca="1"/>
        <v>-3.1977831841104188E-3</v>
      </c>
      <c r="AA1118" s="6">
        <f t="array" aca="1" ref="AA1118" ca="1">SUMPRODUCT($V$9:$Z$9,V1118:Z1118)</f>
        <v>3358.0734505156452</v>
      </c>
      <c r="AB1118" s="6">
        <f t="shared" ca="1" si="73"/>
        <v>30612.57833696829</v>
      </c>
    </row>
    <row r="1119" spans="1:28" ht="13.8">
      <c r="A1119" s="4">
        <v>1109</v>
      </c>
      <c r="B1119" s="120">
        <v>0.69730224051211698</v>
      </c>
      <c r="C1119" s="120">
        <v>0.87712000000000012</v>
      </c>
      <c r="D1119" s="120">
        <v>0.514369012911287</v>
      </c>
      <c r="E1119" s="120">
        <v>0.83320811419984975</v>
      </c>
      <c r="F1119" s="120">
        <v>0.35184342284934</v>
      </c>
      <c r="H1119" s="142">
        <v>0.51665714192983603</v>
      </c>
      <c r="I1119" s="142">
        <v>1.1607096405241539</v>
      </c>
      <c r="J1119" s="142">
        <v>3.6025565103128751E-2</v>
      </c>
      <c r="K1119" s="142">
        <v>0.96692051218487995</v>
      </c>
      <c r="L1119" s="142">
        <v>-0.38034835493717289</v>
      </c>
      <c r="M1119" s="141">
        <f t="array" ref="M1119:Q1119">MMULT(H1119:L1119,TRANSPOSE(chol))</f>
        <v>3.0442406335144025E-3</v>
      </c>
      <c r="N1119" s="141">
        <v>7.8611770140635338E-3</v>
      </c>
      <c r="O1119" s="141">
        <v>1.3050427506702397E-3</v>
      </c>
      <c r="P1119" s="141">
        <v>7.02338439193029E-3</v>
      </c>
      <c r="Q1119" s="141">
        <v>3.0920322972565737E-3</v>
      </c>
      <c r="R1119" s="6">
        <f t="shared" si="70"/>
        <v>-7796.3693045330001</v>
      </c>
      <c r="S1119" s="6">
        <f t="shared" si="71"/>
        <v>14991.690854929784</v>
      </c>
      <c r="T1119" s="6">
        <f t="shared" si="72"/>
        <v>-14991.690854929784</v>
      </c>
      <c r="V1119" s="23">
        <f t="array" aca="1" ref="V1119:Z1119" ca="1">MMULT(H1119:L1119,TRANSPOSE(racar))</f>
        <v>3.8181268909221024E-3</v>
      </c>
      <c r="W1119" s="23">
        <f ca="1"/>
        <v>7.8398981998913618E-3</v>
      </c>
      <c r="X1119" s="23">
        <f ca="1"/>
        <v>9.4320902356413597E-4</v>
      </c>
      <c r="Y1119" s="23">
        <f ca="1"/>
        <v>5.5508966405329839E-3</v>
      </c>
      <c r="Z1119" s="23">
        <f ca="1"/>
        <v>6.6163111204948014E-4</v>
      </c>
      <c r="AA1119" s="6">
        <f t="array" aca="1" ref="AA1119" ca="1">SUMPRODUCT($V$9:$Z$9,V1119:Z1119)</f>
        <v>1722.8491584085232</v>
      </c>
      <c r="AB1119" s="6">
        <f t="shared" ca="1" si="73"/>
        <v>21719.71381887895</v>
      </c>
    </row>
    <row r="1120" spans="1:28" ht="13.8">
      <c r="A1120" s="4">
        <v>1110</v>
      </c>
      <c r="B1120" s="120">
        <v>0.14174668495656151</v>
      </c>
      <c r="C1120" s="120">
        <v>0.11712</v>
      </c>
      <c r="D1120" s="120">
        <v>0.6572261557684298</v>
      </c>
      <c r="E1120" s="120">
        <v>0.92411720510894069</v>
      </c>
      <c r="F1120" s="120">
        <v>0.42876649977241693</v>
      </c>
      <c r="H1120" s="142">
        <v>-1.0725047760489834</v>
      </c>
      <c r="I1120" s="142">
        <v>-1.1895075545804017</v>
      </c>
      <c r="J1120" s="142">
        <v>0.40490452995610443</v>
      </c>
      <c r="K1120" s="142">
        <v>1.4333228677577896</v>
      </c>
      <c r="L1120" s="142">
        <v>-0.17951543406432854</v>
      </c>
      <c r="M1120" s="141">
        <f t="array" ref="M1120:Q1120">MMULT(H1120:L1120,TRANSPOSE(chol))</f>
        <v>-6.3193989861268073E-3</v>
      </c>
      <c r="N1120" s="141">
        <v>-9.3319936412312385E-3</v>
      </c>
      <c r="O1120" s="141">
        <v>7.710868571815647E-4</v>
      </c>
      <c r="P1120" s="141">
        <v>4.7074816875336181E-3</v>
      </c>
      <c r="Q1120" s="141">
        <v>-2.9029830786290677E-3</v>
      </c>
      <c r="R1120" s="6">
        <f t="shared" si="70"/>
        <v>57802.555301115135</v>
      </c>
      <c r="S1120" s="6">
        <f t="shared" si="71"/>
        <v>37606.801802910217</v>
      </c>
      <c r="T1120" s="6">
        <f t="shared" si="72"/>
        <v>-37606.801802910217</v>
      </c>
      <c r="V1120" s="23">
        <f t="array" aca="1" ref="V1120:Z1120" ca="1">MMULT(H1120:L1120,TRANSPOSE(racar))</f>
        <v>-7.0286315767649132E-3</v>
      </c>
      <c r="W1120" s="23">
        <f ca="1"/>
        <v>-7.0865938290021304E-3</v>
      </c>
      <c r="X1120" s="23">
        <f ca="1"/>
        <v>2.113491885257301E-3</v>
      </c>
      <c r="Y1120" s="23">
        <f ca="1"/>
        <v>6.0577666804944386E-3</v>
      </c>
      <c r="Z1120" s="23">
        <f ca="1"/>
        <v>-1.8986229522618568E-3</v>
      </c>
      <c r="AA1120" s="6">
        <f t="array" aca="1" ref="AA1120" ca="1">SUMPRODUCT($V$9:$Z$9,V1120:Z1120)</f>
        <v>46985.304853365538</v>
      </c>
      <c r="AB1120" s="6">
        <f t="shared" ca="1" si="73"/>
        <v>38218.644392060349</v>
      </c>
    </row>
    <row r="1121" spans="1:28" ht="13.8">
      <c r="A1121" s="4">
        <v>1111</v>
      </c>
      <c r="B1121" s="120">
        <v>0.47508001828989482</v>
      </c>
      <c r="C1121" s="120">
        <v>0.31712000000000007</v>
      </c>
      <c r="D1121" s="120">
        <v>0.80008329862557259</v>
      </c>
      <c r="E1121" s="120">
        <v>2.3290758827948913E-2</v>
      </c>
      <c r="F1121" s="120">
        <v>0.50568957669549386</v>
      </c>
      <c r="H1121" s="142">
        <v>-6.2505808365673862E-2</v>
      </c>
      <c r="I1121" s="142">
        <v>-0.47576753662086074</v>
      </c>
      <c r="J1121" s="142">
        <v>0.84191880639253192</v>
      </c>
      <c r="K1121" s="142">
        <v>-1.990085501393156</v>
      </c>
      <c r="L1121" s="142">
        <v>1.4262137307657895E-2</v>
      </c>
      <c r="M1121" s="141">
        <f t="array" ref="M1121:Q1121">MMULT(H1121:L1121,TRANSPOSE(chol))</f>
        <v>-3.6829592821788562E-4</v>
      </c>
      <c r="N1121" s="141">
        <v>-2.8715593810420535E-3</v>
      </c>
      <c r="O1121" s="141">
        <v>5.1632482487727347E-3</v>
      </c>
      <c r="P1121" s="141">
        <v>-1.018865071239063E-2</v>
      </c>
      <c r="Q1121" s="141">
        <v>-3.8702628221293917E-3</v>
      </c>
      <c r="R1121" s="6">
        <f t="shared" si="70"/>
        <v>73.811958632562892</v>
      </c>
      <c r="S1121" s="6">
        <f t="shared" si="71"/>
        <v>-25156.009729813712</v>
      </c>
      <c r="T1121" s="6">
        <f t="shared" si="72"/>
        <v>25156.009729813712</v>
      </c>
      <c r="V1121" s="23">
        <f t="array" aca="1" ref="V1121:Z1121" ca="1">MMULT(H1121:L1121,TRANSPOSE(racar))</f>
        <v>-7.2590276166801073E-4</v>
      </c>
      <c r="W1121" s="23">
        <f ca="1"/>
        <v>-4.2920114182994186E-3</v>
      </c>
      <c r="X1121" s="23">
        <f ca="1"/>
        <v>4.5825465247453087E-3</v>
      </c>
      <c r="Y1121" s="23">
        <f ca="1"/>
        <v>-1.0209629626353261E-2</v>
      </c>
      <c r="Z1121" s="23">
        <f ca="1"/>
        <v>-2.2395047809705628E-3</v>
      </c>
      <c r="AA1121" s="6">
        <f t="array" aca="1" ref="AA1121" ca="1">SUMPRODUCT($V$9:$Z$9,V1121:Z1121)</f>
        <v>-4879.7154837785129</v>
      </c>
      <c r="AB1121" s="6">
        <f t="shared" ca="1" si="73"/>
        <v>-34284.556988789307</v>
      </c>
    </row>
    <row r="1122" spans="1:28" ht="13.8">
      <c r="A1122" s="4">
        <v>1112</v>
      </c>
      <c r="B1122" s="120">
        <v>0.80841335162322803</v>
      </c>
      <c r="C1122" s="120">
        <v>0.51712000000000002</v>
      </c>
      <c r="D1122" s="120">
        <v>0.9429404414827155</v>
      </c>
      <c r="E1122" s="120">
        <v>0.11419984973703982</v>
      </c>
      <c r="F1122" s="120">
        <v>0.58261265361857084</v>
      </c>
      <c r="H1122" s="142">
        <v>0.87206430679416602</v>
      </c>
      <c r="I1122" s="142">
        <v>4.2926655894139056E-2</v>
      </c>
      <c r="J1122" s="142">
        <v>1.5799465086120432</v>
      </c>
      <c r="K1122" s="142">
        <v>-1.2044914118676719</v>
      </c>
      <c r="L1122" s="142">
        <v>0.2085818343351081</v>
      </c>
      <c r="M1122" s="141">
        <f t="array" ref="M1122:Q1122">MMULT(H1122:L1122,TRANSPOSE(chol))</f>
        <v>5.1383662052249309E-3</v>
      </c>
      <c r="N1122" s="141">
        <v>2.2946415006394544E-3</v>
      </c>
      <c r="O1122" s="141">
        <v>1.1322150650438109E-2</v>
      </c>
      <c r="P1122" s="141">
        <v>-4.3289742031493803E-3</v>
      </c>
      <c r="Q1122" s="141">
        <v>2.8165823592373861E-3</v>
      </c>
      <c r="R1122" s="6">
        <f t="shared" si="70"/>
        <v>3620.0525989392972</v>
      </c>
      <c r="S1122" s="6">
        <f t="shared" si="71"/>
        <v>-35397.310052519962</v>
      </c>
      <c r="T1122" s="6">
        <f t="shared" si="72"/>
        <v>35397.310052519962</v>
      </c>
      <c r="V1122" s="23">
        <f t="array" aca="1" ref="V1122:Z1122" ca="1">MMULT(H1122:L1122,TRANSPOSE(racar))</f>
        <v>5.8718597792783581E-3</v>
      </c>
      <c r="W1122" s="23">
        <f ca="1"/>
        <v>8.3476078348970967E-4</v>
      </c>
      <c r="X1122" s="23">
        <f ca="1"/>
        <v>1.0447123132639211E-2</v>
      </c>
      <c r="Y1122" s="23">
        <f ca="1"/>
        <v>-5.1208993460166935E-3</v>
      </c>
      <c r="Z1122" s="23">
        <f ca="1"/>
        <v>2.1535641474005442E-3</v>
      </c>
      <c r="AA1122" s="6">
        <f t="array" aca="1" ref="AA1122" ca="1">SUMPRODUCT($V$9:$Z$9,V1122:Z1122)</f>
        <v>12345.49488798835</v>
      </c>
      <c r="AB1122" s="6">
        <f t="shared" ca="1" si="73"/>
        <v>-35346.415198394112</v>
      </c>
    </row>
    <row r="1123" spans="1:28" ht="13.8">
      <c r="A1123" s="4">
        <v>1113</v>
      </c>
      <c r="B1123" s="120">
        <v>0.25285779606767261</v>
      </c>
      <c r="C1123" s="120">
        <v>0.71712000000000009</v>
      </c>
      <c r="D1123" s="120">
        <v>0.1062057476051645</v>
      </c>
      <c r="E1123" s="120">
        <v>0.20510894064613072</v>
      </c>
      <c r="F1123" s="120">
        <v>0.65953573054164771</v>
      </c>
      <c r="H1123" s="142">
        <v>-0.66552369675672707</v>
      </c>
      <c r="I1123" s="142">
        <v>0.57430710807325769</v>
      </c>
      <c r="J1123" s="142">
        <v>-1.2469618257666353</v>
      </c>
      <c r="K1123" s="142">
        <v>-0.82351026662276183</v>
      </c>
      <c r="L1123" s="142">
        <v>0.41119638484828785</v>
      </c>
      <c r="M1123" s="141">
        <f t="array" ref="M1123:Q1123">MMULT(H1123:L1123,TRANSPOSE(chol))</f>
        <v>-3.9213902524716984E-3</v>
      </c>
      <c r="N1123" s="141">
        <v>1.7254828303861741E-3</v>
      </c>
      <c r="O1123" s="141">
        <v>-8.7053198006613059E-3</v>
      </c>
      <c r="P1123" s="141">
        <v>-4.4498637633448414E-3</v>
      </c>
      <c r="Q1123" s="141">
        <v>-1.4508308067110675E-3</v>
      </c>
      <c r="R1123" s="6">
        <f t="shared" si="70"/>
        <v>-59878.157591008792</v>
      </c>
      <c r="S1123" s="6">
        <f t="shared" si="71"/>
        <v>-12313.355721435242</v>
      </c>
      <c r="T1123" s="6">
        <f t="shared" si="72"/>
        <v>12313.355721435242</v>
      </c>
      <c r="V1123" s="23">
        <f t="array" aca="1" ref="V1123:Z1123" ca="1">MMULT(H1123:L1123,TRANSPOSE(racar))</f>
        <v>-3.4345120402491458E-3</v>
      </c>
      <c r="W1123" s="23">
        <f ca="1"/>
        <v>2.128244103313181E-3</v>
      </c>
      <c r="X1123" s="23">
        <f ca="1"/>
        <v>-8.3337661761931272E-3</v>
      </c>
      <c r="Y1123" s="23">
        <f ca="1"/>
        <v>-3.8173280212032337E-3</v>
      </c>
      <c r="Z1123" s="23">
        <f ca="1"/>
        <v>5.7415058271441865E-4</v>
      </c>
      <c r="AA1123" s="6">
        <f t="array" aca="1" ref="AA1123" ca="1">SUMPRODUCT($V$9:$Z$9,V1123:Z1123)</f>
        <v>-67122.654104957372</v>
      </c>
      <c r="AB1123" s="6">
        <f t="shared" ca="1" si="73"/>
        <v>-20636.924743175994</v>
      </c>
    </row>
    <row r="1124" spans="1:28" ht="13.8">
      <c r="A1124" s="4">
        <v>1114</v>
      </c>
      <c r="B1124" s="120">
        <v>0.58619112940100593</v>
      </c>
      <c r="C1124" s="120">
        <v>0.91712000000000005</v>
      </c>
      <c r="D1124" s="120">
        <v>0.24906289046230734</v>
      </c>
      <c r="E1124" s="120">
        <v>0.29601803155522161</v>
      </c>
      <c r="F1124" s="120">
        <v>0.73645880746472459</v>
      </c>
      <c r="H1124" s="142">
        <v>0.21775790912034598</v>
      </c>
      <c r="I1124" s="142">
        <v>1.385957111427901</v>
      </c>
      <c r="J1124" s="142">
        <v>-0.67744164845996191</v>
      </c>
      <c r="K1124" s="142">
        <v>-0.53588784850408666</v>
      </c>
      <c r="L1124" s="142">
        <v>0.63246605142167223</v>
      </c>
      <c r="M1124" s="141">
        <f t="array" ref="M1124:Q1124">MMULT(H1124:L1124,TRANSPOSE(chol))</f>
        <v>1.2830703795890218E-3</v>
      </c>
      <c r="N1124" s="141">
        <v>8.4489394690603539E-3</v>
      </c>
      <c r="O1124" s="141">
        <v>-3.6001861381546843E-3</v>
      </c>
      <c r="P1124" s="141">
        <v>-7.5212904556514284E-4</v>
      </c>
      <c r="Q1124" s="141">
        <v>4.6018145932103559E-3</v>
      </c>
      <c r="R1124" s="6">
        <f t="shared" si="70"/>
        <v>-74511.428530257064</v>
      </c>
      <c r="S1124" s="6">
        <f t="shared" si="71"/>
        <v>-28928.512699625804</v>
      </c>
      <c r="T1124" s="6">
        <f t="shared" si="72"/>
        <v>28928.512699625804</v>
      </c>
      <c r="V1124" s="23">
        <f t="array" aca="1" ref="V1124:Z1124" ca="1">MMULT(H1124:L1124,TRANSPOSE(racar))</f>
        <v>3.0353963273412007E-3</v>
      </c>
      <c r="W1124" s="23">
        <f ca="1"/>
        <v>8.5115045404330503E-3</v>
      </c>
      <c r="X1124" s="23">
        <f ca="1"/>
        <v>-3.6743935117061937E-3</v>
      </c>
      <c r="Y1124" s="23">
        <f ca="1"/>
        <v>-1.0600017368807375E-3</v>
      </c>
      <c r="Z1124" s="23">
        <f ca="1"/>
        <v>4.7017765256211564E-3</v>
      </c>
      <c r="AA1124" s="6">
        <f t="array" aca="1" ref="AA1124" ca="1">SUMPRODUCT($V$9:$Z$9,V1124:Z1124)</f>
        <v>-68931.725529726595</v>
      </c>
      <c r="AB1124" s="6">
        <f t="shared" ca="1" si="73"/>
        <v>-30890.103568405986</v>
      </c>
    </row>
    <row r="1125" spans="1:28" ht="13.8">
      <c r="A1125" s="4">
        <v>1115</v>
      </c>
      <c r="B1125" s="120">
        <v>0.91952446273433919</v>
      </c>
      <c r="C1125" s="120">
        <v>0.15711999999999998</v>
      </c>
      <c r="D1125" s="120">
        <v>0.39192003331945019</v>
      </c>
      <c r="E1125" s="120">
        <v>0.38692712246431255</v>
      </c>
      <c r="F1125" s="120">
        <v>0.81338188438780157</v>
      </c>
      <c r="H1125" s="142">
        <v>1.4018800308781585</v>
      </c>
      <c r="I1125" s="142">
        <v>-1.0063650488458706</v>
      </c>
      <c r="J1125" s="142">
        <v>-0.2743182423748452</v>
      </c>
      <c r="K1125" s="142">
        <v>-0.28733706495733496</v>
      </c>
      <c r="L1125" s="142">
        <v>0.89042778009579049</v>
      </c>
      <c r="M1125" s="141">
        <f t="array" ref="M1125:Q1125">MMULT(H1125:L1125,TRANSPOSE(chol))</f>
        <v>8.2601396689708003E-3</v>
      </c>
      <c r="N1125" s="141">
        <v>-2.4698957808561802E-3</v>
      </c>
      <c r="O1125" s="141">
        <v>-2.145520176180971E-4</v>
      </c>
      <c r="P1125" s="141">
        <v>-2.0788052794921872E-3</v>
      </c>
      <c r="Q1125" s="141">
        <v>6.6044220884186426E-3</v>
      </c>
      <c r="R1125" s="6">
        <f t="shared" si="70"/>
        <v>3807.2344273864073</v>
      </c>
      <c r="S1125" s="6">
        <f t="shared" si="71"/>
        <v>-46087.692609023754</v>
      </c>
      <c r="T1125" s="6">
        <f t="shared" si="72"/>
        <v>46087.692609023754</v>
      </c>
      <c r="V1125" s="23">
        <f t="array" aca="1" ref="V1125:Z1125" ca="1">MMULT(H1125:L1125,TRANSPOSE(racar))</f>
        <v>7.7814319887403657E-3</v>
      </c>
      <c r="W1125" s="23">
        <f ca="1"/>
        <v>-3.8632999895877522E-3</v>
      </c>
      <c r="X1125" s="23">
        <f ca="1"/>
        <v>-8.0691179088298942E-4</v>
      </c>
      <c r="Y1125" s="23">
        <f ca="1"/>
        <v>-1.1197212288156964E-3</v>
      </c>
      <c r="Z1125" s="23">
        <f ca="1"/>
        <v>5.8531573015909288E-3</v>
      </c>
      <c r="AA1125" s="6">
        <f t="array" aca="1" ref="AA1125" ca="1">SUMPRODUCT($V$9:$Z$9,V1125:Z1125)</f>
        <v>15808.908147376034</v>
      </c>
      <c r="AB1125" s="6">
        <f t="shared" ca="1" si="73"/>
        <v>-37540.588701001747</v>
      </c>
    </row>
    <row r="1126" spans="1:28" ht="13.8">
      <c r="A1126" s="4">
        <v>1116</v>
      </c>
      <c r="B1126" s="120">
        <v>6.7672610882487411E-2</v>
      </c>
      <c r="C1126" s="120">
        <v>0.35711999999999999</v>
      </c>
      <c r="D1126" s="120">
        <v>0.53477717617659304</v>
      </c>
      <c r="E1126" s="120">
        <v>0.47783621337340348</v>
      </c>
      <c r="F1126" s="120">
        <v>0.89030496131087855</v>
      </c>
      <c r="H1126" s="142">
        <v>-1.4933514219890454</v>
      </c>
      <c r="I1126" s="142">
        <v>-0.36616762312573536</v>
      </c>
      <c r="J1126" s="142">
        <v>8.7284155981916051E-2</v>
      </c>
      <c r="K1126" s="142">
        <v>-5.5584984369951448E-2</v>
      </c>
      <c r="L1126" s="142">
        <v>1.2281515637813734</v>
      </c>
      <c r="M1126" s="141">
        <f t="array" ref="M1126:Q1126">MMULT(H1126:L1126,TRANSPOSE(chol))</f>
        <v>-8.7991062350454181E-3</v>
      </c>
      <c r="N1126" s="141">
        <v>-5.6054684971576438E-3</v>
      </c>
      <c r="O1126" s="141">
        <v>-1.560028032536189E-3</v>
      </c>
      <c r="P1126" s="141">
        <v>-1.9326685724682256E-3</v>
      </c>
      <c r="Q1126" s="141">
        <v>1.659194077705109E-3</v>
      </c>
      <c r="R1126" s="6">
        <f t="shared" si="70"/>
        <v>-33683.063589862672</v>
      </c>
      <c r="S1126" s="6">
        <f t="shared" si="71"/>
        <v>-18028.26836042283</v>
      </c>
      <c r="T1126" s="6">
        <f t="shared" si="72"/>
        <v>18028.26836042283</v>
      </c>
      <c r="V1126" s="23">
        <f t="array" aca="1" ref="V1126:Z1126" ca="1">MMULT(H1126:L1126,TRANSPOSE(racar))</f>
        <v>-7.1319313981819772E-3</v>
      </c>
      <c r="W1126" s="23">
        <f ca="1"/>
        <v>-2.4438353028418541E-3</v>
      </c>
      <c r="X1126" s="23">
        <f ca="1"/>
        <v>4.2866157312742171E-4</v>
      </c>
      <c r="Y1126" s="23">
        <f ca="1"/>
        <v>5.8972978514834423E-4</v>
      </c>
      <c r="Z1126" s="23">
        <f ca="1"/>
        <v>5.3910480013007927E-3</v>
      </c>
      <c r="AA1126" s="6">
        <f t="array" aca="1" ref="AA1126" ca="1">SUMPRODUCT($V$9:$Z$9,V1126:Z1126)</f>
        <v>-46450.005408200901</v>
      </c>
      <c r="AB1126" s="6">
        <f t="shared" ca="1" si="73"/>
        <v>-27163.637265244841</v>
      </c>
    </row>
    <row r="1127" spans="1:28" ht="13.8">
      <c r="A1127" s="4">
        <v>1117</v>
      </c>
      <c r="B1127" s="120">
        <v>0.40100594421582075</v>
      </c>
      <c r="C1127" s="120">
        <v>0.55712000000000006</v>
      </c>
      <c r="D1127" s="120">
        <v>0.67763431903373594</v>
      </c>
      <c r="E1127" s="120">
        <v>0.56874530428249426</v>
      </c>
      <c r="F1127" s="120">
        <v>0.96722803823395542</v>
      </c>
      <c r="H1127" s="142">
        <v>-0.25074419607433973</v>
      </c>
      <c r="I1127" s="142">
        <v>0.14367134472305904</v>
      </c>
      <c r="J1127" s="142">
        <v>0.46109372724438613</v>
      </c>
      <c r="K1127" s="142">
        <v>0.17318070273914685</v>
      </c>
      <c r="L1127" s="142">
        <v>1.8415300335560425</v>
      </c>
      <c r="M1127" s="141">
        <f t="array" ref="M1127:Q1127">MMULT(H1127:L1127,TRANSPOSE(chol))</f>
        <v>-1.4774317595924573E-3</v>
      </c>
      <c r="N1127" s="141">
        <v>2.3371177650792529E-4</v>
      </c>
      <c r="O1127" s="141">
        <v>2.6708592893904632E-3</v>
      </c>
      <c r="P1127" s="141">
        <v>1.1640462398055601E-3</v>
      </c>
      <c r="Q1127" s="141">
        <v>1.0144434556026099E-2</v>
      </c>
      <c r="R1127" s="6">
        <f t="shared" si="70"/>
        <v>-52436.000615210651</v>
      </c>
      <c r="S1127" s="6">
        <f t="shared" si="71"/>
        <v>-50865.815499957374</v>
      </c>
      <c r="T1127" s="6">
        <f t="shared" si="72"/>
        <v>50865.815499957374</v>
      </c>
      <c r="V1127" s="23">
        <f t="array" aca="1" ref="V1127:Z1127" ca="1">MMULT(H1127:L1127,TRANSPOSE(racar))</f>
        <v>1.4341841476920238E-3</v>
      </c>
      <c r="W1127" s="23">
        <f ca="1"/>
        <v>2.8424172542287351E-3</v>
      </c>
      <c r="X1127" s="23">
        <f ca="1"/>
        <v>4.1680079482514596E-3</v>
      </c>
      <c r="Y1127" s="23">
        <f ca="1"/>
        <v>3.2417200332458896E-3</v>
      </c>
      <c r="Z1127" s="23">
        <f ca="1"/>
        <v>1.19396282418875E-2</v>
      </c>
      <c r="AA1127" s="6">
        <f t="array" aca="1" ref="AA1127" ca="1">SUMPRODUCT($V$9:$Z$9,V1127:Z1127)</f>
        <v>-49174.39786877748</v>
      </c>
      <c r="AB1127" s="6">
        <f t="shared" ca="1" si="73"/>
        <v>-51307.951246599507</v>
      </c>
    </row>
    <row r="1128" spans="1:28" ht="13.8">
      <c r="A1128" s="4">
        <v>1118</v>
      </c>
      <c r="B1128" s="120">
        <v>0.73433927754915407</v>
      </c>
      <c r="C1128" s="120">
        <v>0.75712000000000013</v>
      </c>
      <c r="D1128" s="120">
        <v>0.82049146189087874</v>
      </c>
      <c r="E1128" s="120">
        <v>0.65965439519158531</v>
      </c>
      <c r="F1128" s="120">
        <v>5.0068274920345934E-2</v>
      </c>
      <c r="H1128" s="142">
        <v>0.62599008470863582</v>
      </c>
      <c r="I1128" s="142">
        <v>0.69706838223928302</v>
      </c>
      <c r="J1128" s="142">
        <v>0.91723964545513814</v>
      </c>
      <c r="K1128" s="142">
        <v>0.41152009476135054</v>
      </c>
      <c r="L1128" s="142">
        <v>-1.6441919955264177</v>
      </c>
      <c r="M1128" s="141">
        <f t="array" ref="M1128:Q1128">MMULT(H1128:L1128,TRANSPOSE(chol))</f>
        <v>3.6884508069104528E-3</v>
      </c>
      <c r="N1128" s="141">
        <v>5.4627773223061664E-3</v>
      </c>
      <c r="O1128" s="141">
        <v>6.9545893158389997E-3</v>
      </c>
      <c r="P1128" s="141">
        <v>4.1449082973679828E-3</v>
      </c>
      <c r="Q1128" s="141">
        <v>-4.4257139112377835E-3</v>
      </c>
      <c r="R1128" s="6">
        <f t="shared" si="70"/>
        <v>49317.259326789121</v>
      </c>
      <c r="S1128" s="6">
        <f t="shared" si="71"/>
        <v>43468.393912832951</v>
      </c>
      <c r="T1128" s="6">
        <f t="shared" si="72"/>
        <v>-43468.393912832951</v>
      </c>
      <c r="V1128" s="23">
        <f t="array" aca="1" ref="V1128:Z1128" ca="1">MMULT(H1128:L1128,TRANSPOSE(racar))</f>
        <v>2.6796321185270171E-3</v>
      </c>
      <c r="W1128" s="23">
        <f ca="1"/>
        <v>3.6246418567254853E-3</v>
      </c>
      <c r="X1128" s="23">
        <f ca="1"/>
        <v>5.5630871634726412E-3</v>
      </c>
      <c r="Y1128" s="23">
        <f ca="1"/>
        <v>1.2279769860252107E-3</v>
      </c>
      <c r="Z1128" s="23">
        <f ca="1"/>
        <v>-7.7226127652199848E-3</v>
      </c>
      <c r="AA1128" s="6">
        <f t="array" aca="1" ref="AA1128" ca="1">SUMPRODUCT($V$9:$Z$9,V1128:Z1128)</f>
        <v>55606.230106770403</v>
      </c>
      <c r="AB1128" s="6">
        <f t="shared" ca="1" si="73"/>
        <v>48390.377481613068</v>
      </c>
    </row>
    <row r="1129" spans="1:28" ht="13.8">
      <c r="A1129" s="4">
        <v>1119</v>
      </c>
      <c r="B1129" s="120">
        <v>0.17878372199359854</v>
      </c>
      <c r="C1129" s="120">
        <v>0.95712000000000008</v>
      </c>
      <c r="D1129" s="120">
        <v>0.96334860474802164</v>
      </c>
      <c r="E1129" s="120">
        <v>0.75056348610067614</v>
      </c>
      <c r="F1129" s="120">
        <v>0.12699135184342286</v>
      </c>
      <c r="H1129" s="142">
        <v>-0.92001017134535934</v>
      </c>
      <c r="I1129" s="142">
        <v>1.7182007762985139</v>
      </c>
      <c r="J1129" s="142">
        <v>1.7909408310320794</v>
      </c>
      <c r="K1129" s="142">
        <v>0.67626402710299349</v>
      </c>
      <c r="L1129" s="142">
        <v>-1.1407290261238425</v>
      </c>
      <c r="M1129" s="141">
        <f t="array" ref="M1129:Q1129">MMULT(H1129:L1129,TRANSPOSE(chol))</f>
        <v>-5.4208722178787586E-3</v>
      </c>
      <c r="N1129" s="141">
        <v>7.678653665428554E-3</v>
      </c>
      <c r="O1129" s="141">
        <v>1.082791209348995E-2</v>
      </c>
      <c r="P1129" s="141">
        <v>6.3771011814818014E-3</v>
      </c>
      <c r="Q1129" s="141">
        <v>-3.439846007730825E-3</v>
      </c>
      <c r="R1129" s="6">
        <f t="shared" si="70"/>
        <v>10318.145733282523</v>
      </c>
      <c r="S1129" s="6">
        <f t="shared" si="71"/>
        <v>48215.655522904795</v>
      </c>
      <c r="T1129" s="6">
        <f t="shared" si="72"/>
        <v>-48215.655522904795</v>
      </c>
      <c r="V1129" s="23">
        <f t="array" aca="1" ref="V1129:Z1129" ca="1">MMULT(H1129:L1129,TRANSPOSE(racar))</f>
        <v>-3.7479092499793027E-3</v>
      </c>
      <c r="W1129" s="23">
        <f ca="1"/>
        <v>9.0710784152565199E-3</v>
      </c>
      <c r="X1129" s="23">
        <f ca="1"/>
        <v>1.1093349812374297E-2</v>
      </c>
      <c r="Y1129" s="23">
        <f ca="1"/>
        <v>4.0410900855397938E-3</v>
      </c>
      <c r="Z1129" s="23">
        <f ca="1"/>
        <v>-4.5921162889200062E-3</v>
      </c>
      <c r="AA1129" s="6">
        <f t="array" aca="1" ref="AA1129" ca="1">SUMPRODUCT($V$9:$Z$9,V1129:Z1129)</f>
        <v>7262.825787013051</v>
      </c>
      <c r="AB1129" s="6">
        <f t="shared" ca="1" si="73"/>
        <v>43915.316549577183</v>
      </c>
    </row>
    <row r="1130" spans="1:28" ht="13.8">
      <c r="A1130" s="4">
        <v>1120</v>
      </c>
      <c r="B1130" s="120">
        <v>0.51211705532693186</v>
      </c>
      <c r="C1130" s="120">
        <v>0.19711999999999999</v>
      </c>
      <c r="D1130" s="120">
        <v>0.12661391087047061</v>
      </c>
      <c r="E1130" s="120">
        <v>0.84147257700976719</v>
      </c>
      <c r="F1130" s="120">
        <v>0.20391442876649979</v>
      </c>
      <c r="H1130" s="142">
        <v>3.0377624920315122E-2</v>
      </c>
      <c r="I1130" s="142">
        <v>-0.85195332199040374</v>
      </c>
      <c r="J1130" s="142">
        <v>-1.1425443512244302</v>
      </c>
      <c r="K1130" s="142">
        <v>1.0005284305582425</v>
      </c>
      <c r="L1130" s="142">
        <v>-0.82772041017418863</v>
      </c>
      <c r="M1130" s="141">
        <f t="array" ref="M1130:Q1130">MMULT(H1130:L1130,TRANSPOSE(chol))</f>
        <v>1.7899065478251282E-4</v>
      </c>
      <c r="N1130" s="141">
        <v>-4.8077494996763264E-3</v>
      </c>
      <c r="O1130" s="141">
        <v>-7.5726569727124181E-3</v>
      </c>
      <c r="P1130" s="141">
        <v>3.0082354338457416E-3</v>
      </c>
      <c r="Q1130" s="141">
        <v>-4.7694729363386658E-3</v>
      </c>
      <c r="R1130" s="6">
        <f t="shared" si="70"/>
        <v>47260.493087414361</v>
      </c>
      <c r="S1130" s="6">
        <f t="shared" si="71"/>
        <v>40174.401092288565</v>
      </c>
      <c r="T1130" s="6">
        <f t="shared" si="72"/>
        <v>-40174.401092288565</v>
      </c>
      <c r="V1130" s="23">
        <f t="array" aca="1" ref="V1130:Z1130" ca="1">MMULT(H1130:L1130,TRANSPOSE(racar))</f>
        <v>-2.2553305395770422E-3</v>
      </c>
      <c r="W1130" s="23">
        <f ca="1"/>
        <v>-5.4076741920523353E-3</v>
      </c>
      <c r="X1130" s="23">
        <f ca="1"/>
        <v>-7.8152547883377135E-3</v>
      </c>
      <c r="Y1130" s="23">
        <f ca="1"/>
        <v>3.0226302509003588E-3</v>
      </c>
      <c r="Z1130" s="23">
        <f ca="1"/>
        <v>-5.6952066379349206E-3</v>
      </c>
      <c r="AA1130" s="6">
        <f t="array" aca="1" ref="AA1130" ca="1">SUMPRODUCT($V$9:$Z$9,V1130:Z1130)</f>
        <v>43752.372817828771</v>
      </c>
      <c r="AB1130" s="6">
        <f t="shared" ca="1" si="73"/>
        <v>45367.777890311481</v>
      </c>
    </row>
    <row r="1131" spans="1:28" ht="13.8">
      <c r="A1131" s="4">
        <v>1121</v>
      </c>
      <c r="B1131" s="120">
        <v>0.84545038866026501</v>
      </c>
      <c r="C1131" s="120">
        <v>0.39712000000000003</v>
      </c>
      <c r="D1131" s="120">
        <v>0.26947105372761343</v>
      </c>
      <c r="E1131" s="120">
        <v>0.93238166791885801</v>
      </c>
      <c r="F1131" s="120">
        <v>0.28083750568957672</v>
      </c>
      <c r="H1131" s="142">
        <v>1.0171139544623873</v>
      </c>
      <c r="I1131" s="142">
        <v>-0.26080874533131221</v>
      </c>
      <c r="J1131" s="142">
        <v>-0.61441351456744953</v>
      </c>
      <c r="K1131" s="142">
        <v>1.4937664854599253</v>
      </c>
      <c r="L1131" s="142">
        <v>-0.58035534603967742</v>
      </c>
      <c r="M1131" s="141">
        <f t="array" ref="M1131:Q1131">MMULT(H1131:L1131,TRANSPOSE(chol))</f>
        <v>5.9930258924194091E-3</v>
      </c>
      <c r="N1131" s="141">
        <v>8.9593085010064382E-4</v>
      </c>
      <c r="O1131" s="141">
        <v>-2.6671960436594898E-3</v>
      </c>
      <c r="P1131" s="141">
        <v>7.4419819955625173E-3</v>
      </c>
      <c r="Q1131" s="141">
        <v>1.7410679792031619E-3</v>
      </c>
      <c r="R1131" s="6">
        <f t="shared" si="70"/>
        <v>40946.805602580629</v>
      </c>
      <c r="S1131" s="6">
        <f t="shared" si="71"/>
        <v>24388.810638071769</v>
      </c>
      <c r="T1131" s="6">
        <f t="shared" si="72"/>
        <v>-24388.810638071769</v>
      </c>
      <c r="V1131" s="23">
        <f t="array" aca="1" ref="V1131:Z1131" ca="1">MMULT(H1131:L1131,TRANSPOSE(racar))</f>
        <v>4.612666683768557E-3</v>
      </c>
      <c r="W1131" s="23">
        <f ca="1"/>
        <v>-3.8924156541092231E-5</v>
      </c>
      <c r="X1131" s="23">
        <f ca="1"/>
        <v>-3.3364284318221126E-3</v>
      </c>
      <c r="Y1131" s="23">
        <f ca="1"/>
        <v>6.6772623674055875E-3</v>
      </c>
      <c r="Z1131" s="23">
        <f ca="1"/>
        <v>-1.2957206009145609E-3</v>
      </c>
      <c r="AA1131" s="6">
        <f t="array" aca="1" ref="AA1131" ca="1">SUMPRODUCT($V$9:$Z$9,V1131:Z1131)</f>
        <v>51080.100367035549</v>
      </c>
      <c r="AB1131" s="6">
        <f t="shared" ca="1" si="73"/>
        <v>37712.200135787578</v>
      </c>
    </row>
    <row r="1132" spans="1:28" ht="13.8">
      <c r="A1132" s="4">
        <v>1122</v>
      </c>
      <c r="B1132" s="120">
        <v>0.28989483310470965</v>
      </c>
      <c r="C1132" s="120">
        <v>0.5971200000000001</v>
      </c>
      <c r="D1132" s="120">
        <v>0.41232819658475628</v>
      </c>
      <c r="E1132" s="120">
        <v>3.1555221637866268E-2</v>
      </c>
      <c r="F1132" s="120">
        <v>0.35776058261265364</v>
      </c>
      <c r="H1132" s="142">
        <v>-0.55369197806861847</v>
      </c>
      <c r="I1132" s="142">
        <v>0.24589953990512375</v>
      </c>
      <c r="J1132" s="142">
        <v>-0.22156003950854772</v>
      </c>
      <c r="K1132" s="142">
        <v>-1.8584126075553695</v>
      </c>
      <c r="L1132" s="142">
        <v>-0.36445112382883377</v>
      </c>
      <c r="M1132" s="141">
        <f t="array" ref="M1132:Q1132">MMULT(H1132:L1132,TRANSPOSE(chol))</f>
        <v>-3.2624568234776493E-3</v>
      </c>
      <c r="N1132" s="141">
        <v>1.0743402996485764E-4</v>
      </c>
      <c r="O1132" s="141">
        <v>-2.0825117099489789E-3</v>
      </c>
      <c r="P1132" s="141">
        <v>-9.4174322497560161E-3</v>
      </c>
      <c r="Q1132" s="141">
        <v>-6.8977558328880122E-3</v>
      </c>
      <c r="R1132" s="6">
        <f t="shared" si="70"/>
        <v>-25349.707868881895</v>
      </c>
      <c r="S1132" s="6">
        <f t="shared" si="71"/>
        <v>-4860.21450637011</v>
      </c>
      <c r="T1132" s="6">
        <f t="shared" si="72"/>
        <v>4860.21450637011</v>
      </c>
      <c r="V1132" s="23">
        <f t="array" aca="1" ref="V1132:Z1132" ca="1">MMULT(H1132:L1132,TRANSPOSE(racar))</f>
        <v>-3.785673547745672E-3</v>
      </c>
      <c r="W1132" s="23">
        <f ca="1"/>
        <v>-1.113031671129471E-3</v>
      </c>
      <c r="X1132" s="23">
        <f ca="1"/>
        <v>-2.5933186061916692E-3</v>
      </c>
      <c r="Y1132" s="23">
        <f ca="1"/>
        <v>-9.8539403266733917E-3</v>
      </c>
      <c r="Z1132" s="23">
        <f ca="1"/>
        <v>-5.0401160832652019E-3</v>
      </c>
      <c r="AA1132" s="6">
        <f t="array" aca="1" ref="AA1132" ca="1">SUMPRODUCT($V$9:$Z$9,V1132:Z1132)</f>
        <v>-35066.709970288946</v>
      </c>
      <c r="AB1132" s="6">
        <f t="shared" ca="1" si="73"/>
        <v>-17145.665333023186</v>
      </c>
    </row>
    <row r="1133" spans="1:28" ht="13.8">
      <c r="A1133" s="4">
        <v>1123</v>
      </c>
      <c r="B1133" s="120">
        <v>0.62322816643804291</v>
      </c>
      <c r="C1133" s="120">
        <v>0.79712000000000016</v>
      </c>
      <c r="D1133" s="120">
        <v>0.55518533944189918</v>
      </c>
      <c r="E1133" s="120">
        <v>0.12246431254695718</v>
      </c>
      <c r="F1133" s="120">
        <v>0.43468365953573057</v>
      </c>
      <c r="H1133" s="142">
        <v>0.31397020654914642</v>
      </c>
      <c r="I1133" s="142">
        <v>0.83137821830758962</v>
      </c>
      <c r="J1133" s="142">
        <v>0.13877326482144769</v>
      </c>
      <c r="K1133" s="142">
        <v>-1.1627557256441501</v>
      </c>
      <c r="L1133" s="142">
        <v>-0.16446217774820659</v>
      </c>
      <c r="M1133" s="141">
        <f t="array" ref="M1133:Q1133">MMULT(H1133:L1133,TRANSPOSE(chol))</f>
        <v>1.8499712535080424E-3</v>
      </c>
      <c r="N1133" s="141">
        <v>5.4989167130930156E-3</v>
      </c>
      <c r="O1133" s="141">
        <v>1.5846927866804621E-3</v>
      </c>
      <c r="P1133" s="141">
        <v>-4.1752572939207904E-3</v>
      </c>
      <c r="Q1133" s="141">
        <v>-7.6172620708773249E-4</v>
      </c>
      <c r="R1133" s="6">
        <f t="shared" si="70"/>
        <v>-30489.008274405118</v>
      </c>
      <c r="S1133" s="6">
        <f t="shared" si="71"/>
        <v>-14874.455028801491</v>
      </c>
      <c r="T1133" s="6">
        <f t="shared" si="72"/>
        <v>14874.455028801491</v>
      </c>
      <c r="V1133" s="23">
        <f t="array" aca="1" ref="V1133:Z1133" ca="1">MMULT(H1133:L1133,TRANSPOSE(racar))</f>
        <v>2.2893157695054603E-3</v>
      </c>
      <c r="W1133" s="23">
        <f ca="1"/>
        <v>4.1672827432519231E-3</v>
      </c>
      <c r="X1133" s="23">
        <f ca="1"/>
        <v>7.7171272561317819E-4</v>
      </c>
      <c r="Y1133" s="23">
        <f ca="1"/>
        <v>-5.3110011574644617E-3</v>
      </c>
      <c r="Z1133" s="23">
        <f ca="1"/>
        <v>-9.7846804572877832E-4</v>
      </c>
      <c r="AA1133" s="6">
        <f t="array" aca="1" ref="AA1133" ca="1">SUMPRODUCT($V$9:$Z$9,V1133:Z1133)</f>
        <v>-27658.710049579866</v>
      </c>
      <c r="AB1133" s="6">
        <f t="shared" ca="1" si="73"/>
        <v>-18867.735333481069</v>
      </c>
    </row>
    <row r="1134" spans="1:28" ht="13.8">
      <c r="A1134" s="4">
        <v>1124</v>
      </c>
      <c r="B1134" s="120">
        <v>0.95656149977137617</v>
      </c>
      <c r="C1134" s="120">
        <v>0.99712000000000012</v>
      </c>
      <c r="D1134" s="120">
        <v>0.69804248229904209</v>
      </c>
      <c r="E1134" s="120">
        <v>0.21337340345604808</v>
      </c>
      <c r="F1134" s="120">
        <v>0.5116067364588075</v>
      </c>
      <c r="H1134" s="142">
        <v>1.7121067348620713</v>
      </c>
      <c r="I1134" s="142">
        <v>2.7611398831365048</v>
      </c>
      <c r="J1134" s="142">
        <v>0.5187787539789257</v>
      </c>
      <c r="K1134" s="142">
        <v>-0.79477085597992958</v>
      </c>
      <c r="L1134" s="142">
        <v>2.9097879393088926E-2</v>
      </c>
      <c r="M1134" s="141">
        <f t="array" ref="M1134:Q1134">MMULT(H1134:L1134,TRANSPOSE(chol))</f>
        <v>1.008805350432687E-2</v>
      </c>
      <c r="N1134" s="141">
        <v>1.9835358605001109E-2</v>
      </c>
      <c r="O1134" s="141">
        <v>6.5308971765211492E-3</v>
      </c>
      <c r="P1134" s="141">
        <v>1.9354025870433732E-3</v>
      </c>
      <c r="Q1134" s="141">
        <v>8.3586949647704648E-3</v>
      </c>
      <c r="R1134" s="6">
        <f t="shared" si="70"/>
        <v>-76160.871222856906</v>
      </c>
      <c r="S1134" s="6">
        <f t="shared" si="71"/>
        <v>-37447.341026424474</v>
      </c>
      <c r="T1134" s="6">
        <f t="shared" si="72"/>
        <v>37447.341026424474</v>
      </c>
      <c r="V1134" s="23">
        <f t="array" aca="1" ref="V1134:Z1134" ca="1">MMULT(H1134:L1134,TRANSPOSE(racar))</f>
        <v>1.2699662873147013E-2</v>
      </c>
      <c r="W1134" s="23">
        <f ca="1"/>
        <v>1.7718040299262806E-2</v>
      </c>
      <c r="X1134" s="23">
        <f ca="1"/>
        <v>4.8052653238377045E-3</v>
      </c>
      <c r="Y1134" s="23">
        <f ca="1"/>
        <v>-1.2270445541319825E-3</v>
      </c>
      <c r="Z1134" s="23">
        <f ca="1"/>
        <v>4.8180968380450049E-3</v>
      </c>
      <c r="AA1134" s="6">
        <f t="array" aca="1" ref="AA1134" ca="1">SUMPRODUCT($V$9:$Z$9,V1134:Z1134)</f>
        <v>-52424.995830590182</v>
      </c>
      <c r="AB1134" s="6">
        <f t="shared" ca="1" si="73"/>
        <v>-32298.282488036242</v>
      </c>
    </row>
    <row r="1135" spans="1:28" ht="13.8">
      <c r="A1135" s="4">
        <v>1125</v>
      </c>
      <c r="B1135" s="120">
        <v>0.10470964791952445</v>
      </c>
      <c r="C1135" s="120">
        <v>6.7200000000000003E-3</v>
      </c>
      <c r="D1135" s="120">
        <v>0.84089962515618488</v>
      </c>
      <c r="E1135" s="120">
        <v>0.30428249436513899</v>
      </c>
      <c r="F1135" s="120">
        <v>0.58852981338188448</v>
      </c>
      <c r="H1135" s="142">
        <v>-1.2551638219018375</v>
      </c>
      <c r="I1135" s="142">
        <v>-2.4718922984558795</v>
      </c>
      <c r="J1135" s="142">
        <v>0.99816212374274127</v>
      </c>
      <c r="K1135" s="142">
        <v>-0.51212291393202269</v>
      </c>
      <c r="L1135" s="142">
        <v>0.22376473286392642</v>
      </c>
      <c r="M1135" s="141">
        <f t="array" ref="M1135:Q1135">MMULT(H1135:L1135,TRANSPOSE(chol))</f>
        <v>-7.3956602904556717E-3</v>
      </c>
      <c r="N1135" s="141">
        <v>-1.7105316252001564E-2</v>
      </c>
      <c r="O1135" s="141">
        <v>3.9120563574933723E-3</v>
      </c>
      <c r="P1135" s="141">
        <v>-6.7464648066803204E-3</v>
      </c>
      <c r="Q1135" s="141">
        <v>-6.3883882053361058E-3</v>
      </c>
      <c r="R1135" s="6">
        <f t="shared" si="70"/>
        <v>66734.465451503362</v>
      </c>
      <c r="S1135" s="6">
        <f t="shared" si="71"/>
        <v>4532.865539010967</v>
      </c>
      <c r="T1135" s="6">
        <f t="shared" si="72"/>
        <v>-4532.865539010967</v>
      </c>
      <c r="V1135" s="23">
        <f t="array" aca="1" ref="V1135:Z1135" ca="1">MMULT(H1135:L1135,TRANSPOSE(racar))</f>
        <v>-8.8969865474871415E-3</v>
      </c>
      <c r="W1135" s="23">
        <f ca="1"/>
        <v>-1.591029623371713E-2</v>
      </c>
      <c r="X1135" s="23">
        <f ca="1"/>
        <v>5.0639328219433937E-3</v>
      </c>
      <c r="Y1135" s="23">
        <f ca="1"/>
        <v>-4.2577154839596905E-3</v>
      </c>
      <c r="Z1135" s="23">
        <f ca="1"/>
        <v>-2.8221297429809472E-3</v>
      </c>
      <c r="AA1135" s="6">
        <f t="array" aca="1" ref="AA1135" ca="1">SUMPRODUCT($V$9:$Z$9,V1135:Z1135)</f>
        <v>48172.396538782792</v>
      </c>
      <c r="AB1135" s="6">
        <f t="shared" ca="1" si="73"/>
        <v>-3839.1643175709578</v>
      </c>
    </row>
    <row r="1136" spans="1:28" ht="13.8">
      <c r="A1136" s="4">
        <v>1126</v>
      </c>
      <c r="B1136" s="120">
        <v>0.43804298125285779</v>
      </c>
      <c r="C1136" s="120">
        <v>0.20671999999999999</v>
      </c>
      <c r="D1136" s="120">
        <v>0.98375676801332779</v>
      </c>
      <c r="E1136" s="120">
        <v>0.39519158527422993</v>
      </c>
      <c r="F1136" s="120">
        <v>0.66545289030496135</v>
      </c>
      <c r="H1136" s="142">
        <v>-0.1559328359876854</v>
      </c>
      <c r="I1136" s="142">
        <v>-0.81785497940395302</v>
      </c>
      <c r="J1136" s="142">
        <v>2.138373222723347</v>
      </c>
      <c r="K1136" s="142">
        <v>-0.26581307815657301</v>
      </c>
      <c r="L1136" s="142">
        <v>0.42739146987955845</v>
      </c>
      <c r="M1136" s="141">
        <f t="array" ref="M1136:Q1136">MMULT(H1136:L1136,TRANSPOSE(chol))</f>
        <v>-9.1878547084386279E-4</v>
      </c>
      <c r="N1136" s="141">
        <v>-5.0501812075607298E-3</v>
      </c>
      <c r="O1136" s="141">
        <v>1.3246338671936111E-2</v>
      </c>
      <c r="P1136" s="141">
        <v>-1.4486834885353236E-3</v>
      </c>
      <c r="Q1136" s="141">
        <v>1.8986265187098208E-3</v>
      </c>
      <c r="R1136" s="6">
        <f t="shared" si="70"/>
        <v>35954.82632258872</v>
      </c>
      <c r="S1136" s="6">
        <f t="shared" si="71"/>
        <v>-17141.182398947683</v>
      </c>
      <c r="T1136" s="6">
        <f t="shared" si="72"/>
        <v>17141.182398947683</v>
      </c>
      <c r="V1136" s="23">
        <f t="array" aca="1" ref="V1136:Z1136" ca="1">MMULT(H1136:L1136,TRANSPOSE(racar))</f>
        <v>-4.5317608577739106E-5</v>
      </c>
      <c r="W1136" s="23">
        <f ca="1"/>
        <v>-4.1908410451351602E-3</v>
      </c>
      <c r="X1136" s="23">
        <f ca="1"/>
        <v>1.3753958158964847E-2</v>
      </c>
      <c r="Y1136" s="23">
        <f ca="1"/>
        <v>-7.8603241232743379E-4</v>
      </c>
      <c r="Z1136" s="23">
        <f ca="1"/>
        <v>2.71005149504536E-3</v>
      </c>
      <c r="AA1136" s="6">
        <f t="array" aca="1" ref="AA1136" ca="1">SUMPRODUCT($V$9:$Z$9,V1136:Z1136)</f>
        <v>35352.542075290825</v>
      </c>
      <c r="AB1136" s="6">
        <f t="shared" ca="1" si="73"/>
        <v>-18605.262227993611</v>
      </c>
    </row>
    <row r="1137" spans="1:28" ht="13.8">
      <c r="A1137" s="4">
        <v>1127</v>
      </c>
      <c r="B1137" s="120">
        <v>0.77137631458619105</v>
      </c>
      <c r="C1137" s="120">
        <v>0.40672000000000003</v>
      </c>
      <c r="D1137" s="120">
        <v>7.0803831736776339E-3</v>
      </c>
      <c r="E1137" s="120">
        <v>0.48610067618332087</v>
      </c>
      <c r="F1137" s="120">
        <v>0.74237596722803822</v>
      </c>
      <c r="H1137" s="142">
        <v>0.74338706901231855</v>
      </c>
      <c r="I1137" s="142">
        <v>-0.23599055401350028</v>
      </c>
      <c r="J1137" s="142">
        <v>-2.4531591697992945</v>
      </c>
      <c r="K1137" s="142">
        <v>-3.4847489619812232E-2</v>
      </c>
      <c r="L1137" s="142">
        <v>0.65068776069480372</v>
      </c>
      <c r="M1137" s="141">
        <f t="array" ref="M1137:Q1137">MMULT(H1137:L1137,TRANSPOSE(chol))</f>
        <v>4.3801758231067018E-3</v>
      </c>
      <c r="N1137" s="141">
        <v>3.9497841909959014E-4</v>
      </c>
      <c r="O1137" s="141">
        <v>-1.4826827001409658E-2</v>
      </c>
      <c r="P1137" s="141">
        <v>-1.4157511560522204E-3</v>
      </c>
      <c r="Q1137" s="141">
        <v>3.1982296480459462E-3</v>
      </c>
      <c r="R1137" s="6">
        <f t="shared" si="70"/>
        <v>-41581.690737134908</v>
      </c>
      <c r="S1137" s="6">
        <f t="shared" si="71"/>
        <v>-24188.957022753046</v>
      </c>
      <c r="T1137" s="6">
        <f t="shared" si="72"/>
        <v>24188.957022753046</v>
      </c>
      <c r="V1137" s="23">
        <f t="array" aca="1" ref="V1137:Z1137" ca="1">MMULT(H1137:L1137,TRANSPOSE(racar))</f>
        <v>3.4213481315127346E-3</v>
      </c>
      <c r="W1137" s="23">
        <f ca="1"/>
        <v>-6.2989314367982864E-4</v>
      </c>
      <c r="X1137" s="23">
        <f ca="1"/>
        <v>-1.5167220147437866E-2</v>
      </c>
      <c r="Y1137" s="23">
        <f ca="1"/>
        <v>-3.8623417063184324E-4</v>
      </c>
      <c r="Z1137" s="23">
        <f ca="1"/>
        <v>3.1687600085731444E-3</v>
      </c>
      <c r="AA1137" s="6">
        <f t="array" aca="1" ref="AA1137" ca="1">SUMPRODUCT($V$9:$Z$9,V1137:Z1137)</f>
        <v>-36724.003396710017</v>
      </c>
      <c r="AB1137" s="6">
        <f t="shared" ca="1" si="73"/>
        <v>-19317.714150185213</v>
      </c>
    </row>
    <row r="1138" spans="1:28" ht="13.8">
      <c r="A1138" s="4">
        <v>1128</v>
      </c>
      <c r="B1138" s="120">
        <v>0.21582075903063558</v>
      </c>
      <c r="C1138" s="120">
        <v>0.60672000000000004</v>
      </c>
      <c r="D1138" s="120">
        <v>0.14993752603082047</v>
      </c>
      <c r="E1138" s="120">
        <v>0.5770097670924117</v>
      </c>
      <c r="F1138" s="120">
        <v>0.81929904415111521</v>
      </c>
      <c r="H1138" s="142">
        <v>-0.78638576915323466</v>
      </c>
      <c r="I1138" s="142">
        <v>0.270780316053225</v>
      </c>
      <c r="J1138" s="142">
        <v>-1.0367013727435423</v>
      </c>
      <c r="K1138" s="142">
        <v>0.19424957629041406</v>
      </c>
      <c r="L1138" s="142">
        <v>0.91269701991278196</v>
      </c>
      <c r="M1138" s="141">
        <f t="array" ref="M1138:Q1138">MMULT(H1138:L1138,TRANSPOSE(chol))</f>
        <v>-4.6335322166104129E-3</v>
      </c>
      <c r="N1138" s="141">
        <v>-2.9675806881178531E-4</v>
      </c>
      <c r="O1138" s="141">
        <v>-7.617579581327613E-3</v>
      </c>
      <c r="P1138" s="141">
        <v>1.7457258939938141E-4</v>
      </c>
      <c r="Q1138" s="141">
        <v>2.529024470173751E-3</v>
      </c>
      <c r="R1138" s="6">
        <f t="shared" si="70"/>
        <v>-51180.955117828387</v>
      </c>
      <c r="S1138" s="6">
        <f t="shared" si="71"/>
        <v>-13209.694411540282</v>
      </c>
      <c r="T1138" s="6">
        <f t="shared" si="72"/>
        <v>13209.694411540282</v>
      </c>
      <c r="V1138" s="23">
        <f t="array" aca="1" ref="V1138:Z1138" ca="1">MMULT(H1138:L1138,TRANSPOSE(racar))</f>
        <v>-3.4778341375601568E-3</v>
      </c>
      <c r="W1138" s="23">
        <f ca="1"/>
        <v>1.6387832156911483E-3</v>
      </c>
      <c r="X1138" s="23">
        <f ca="1"/>
        <v>-6.4184135605726139E-3</v>
      </c>
      <c r="Y1138" s="23">
        <f ca="1"/>
        <v>1.7427656551445797E-3</v>
      </c>
      <c r="Z1138" s="23">
        <f ca="1"/>
        <v>4.5603485794362695E-3</v>
      </c>
      <c r="AA1138" s="6">
        <f t="array" aca="1" ref="AA1138" ca="1">SUMPRODUCT($V$9:$Z$9,V1138:Z1138)</f>
        <v>-56908.514574007175</v>
      </c>
      <c r="AB1138" s="6">
        <f t="shared" ca="1" si="73"/>
        <v>-17289.604904677224</v>
      </c>
    </row>
    <row r="1139" spans="1:28" ht="13.8">
      <c r="A1139" s="4">
        <v>1129</v>
      </c>
      <c r="B1139" s="120">
        <v>0.54915409236396884</v>
      </c>
      <c r="C1139" s="120">
        <v>0.80671999999999999</v>
      </c>
      <c r="D1139" s="120">
        <v>0.29279466888796329</v>
      </c>
      <c r="E1139" s="120">
        <v>0.66791885800150264</v>
      </c>
      <c r="F1139" s="120">
        <v>0.89622212107419219</v>
      </c>
      <c r="H1139" s="142">
        <v>0.12352444870919875</v>
      </c>
      <c r="I1139" s="142">
        <v>0.86587265556283532</v>
      </c>
      <c r="J1139" s="142">
        <v>-0.54523872954524599</v>
      </c>
      <c r="K1139" s="142">
        <v>0.43417373561022204</v>
      </c>
      <c r="L1139" s="142">
        <v>1.2603149808864822</v>
      </c>
      <c r="M1139" s="141">
        <f t="array" ref="M1139:Q1139">MMULT(H1139:L1139,TRANSPOSE(chol))</f>
        <v>7.278291839505354E-4</v>
      </c>
      <c r="N1139" s="141">
        <v>5.2490380891057333E-3</v>
      </c>
      <c r="O1139" s="141">
        <v>-3.0490363069063022E-3</v>
      </c>
      <c r="P1139" s="141">
        <v>3.2740243776566377E-3</v>
      </c>
      <c r="Q1139" s="141">
        <v>8.854222407412668E-3</v>
      </c>
      <c r="R1139" s="6">
        <f t="shared" si="70"/>
        <v>-64651.161404899634</v>
      </c>
      <c r="S1139" s="6">
        <f t="shared" si="71"/>
        <v>-34070.459928711993</v>
      </c>
      <c r="T1139" s="6">
        <f t="shared" si="72"/>
        <v>34070.459928711993</v>
      </c>
      <c r="V1139" s="23">
        <f t="array" aca="1" ref="V1139:Z1139" ca="1">MMULT(H1139:L1139,TRANSPOSE(racar))</f>
        <v>3.0279001052518689E-3</v>
      </c>
      <c r="W1139" s="23">
        <f ca="1"/>
        <v>6.8382121778149275E-3</v>
      </c>
      <c r="X1139" s="23">
        <f ca="1"/>
        <v>-2.2455113741290792E-3</v>
      </c>
      <c r="Y1139" s="23">
        <f ca="1"/>
        <v>4.199593517413381E-3</v>
      </c>
      <c r="Z1139" s="23">
        <f ca="1"/>
        <v>9.1803046613608986E-3</v>
      </c>
      <c r="AA1139" s="6">
        <f t="array" aca="1" ref="AA1139" ca="1">SUMPRODUCT($V$9:$Z$9,V1139:Z1139)</f>
        <v>-57814.097045970149</v>
      </c>
      <c r="AB1139" s="6">
        <f t="shared" ca="1" si="73"/>
        <v>-31643.941132105458</v>
      </c>
    </row>
    <row r="1140" spans="1:28" ht="13.8">
      <c r="A1140" s="4">
        <v>1130</v>
      </c>
      <c r="B1140" s="120">
        <v>0.8824874256973021</v>
      </c>
      <c r="C1140" s="120">
        <v>4.6720000000000005E-2</v>
      </c>
      <c r="D1140" s="120">
        <v>0.43565181174510614</v>
      </c>
      <c r="E1140" s="120">
        <v>0.75882794891059357</v>
      </c>
      <c r="F1140" s="120">
        <v>0.97314519799726906</v>
      </c>
      <c r="H1140" s="142">
        <v>1.18751346493657</v>
      </c>
      <c r="I1140" s="142">
        <v>-1.6775243089852903</v>
      </c>
      <c r="J1140" s="142">
        <v>-0.16200283228941917</v>
      </c>
      <c r="K1140" s="142">
        <v>0.70253737459459786</v>
      </c>
      <c r="L1140" s="142">
        <v>1.9291712664951848</v>
      </c>
      <c r="M1140" s="141">
        <f t="array" ref="M1140:Q1140">MMULT(H1140:L1140,TRANSPOSE(chol))</f>
        <v>6.9970517184805084E-3</v>
      </c>
      <c r="N1140" s="141">
        <v>-6.8172362959936228E-3</v>
      </c>
      <c r="O1140" s="141">
        <v>-1.6280177729164312E-6</v>
      </c>
      <c r="P1140" s="141">
        <v>1.7084896346538248E-3</v>
      </c>
      <c r="Q1140" s="141">
        <v>1.2512080501433506E-2</v>
      </c>
      <c r="R1140" s="6">
        <f t="shared" si="70"/>
        <v>5171.2117243170069</v>
      </c>
      <c r="S1140" s="6">
        <f t="shared" si="71"/>
        <v>-61490.219199739338</v>
      </c>
      <c r="T1140" s="6">
        <f t="shared" si="72"/>
        <v>61490.219199739338</v>
      </c>
      <c r="V1140" s="23">
        <f t="array" aca="1" ref="V1140:Z1140" ca="1">MMULT(H1140:L1140,TRANSPOSE(racar))</f>
        <v>7.4699925878854113E-3</v>
      </c>
      <c r="W1140" s="23">
        <f ca="1"/>
        <v>-6.1073389299389508E-3</v>
      </c>
      <c r="X1140" s="23">
        <f ca="1"/>
        <v>6.6195780929753764E-4</v>
      </c>
      <c r="Y1140" s="23">
        <f ca="1"/>
        <v>4.5593207855933841E-3</v>
      </c>
      <c r="Z1140" s="23">
        <f ca="1"/>
        <v>1.2612540963406579E-2</v>
      </c>
      <c r="AA1140" s="6">
        <f t="array" aca="1" ref="AA1140" ca="1">SUMPRODUCT($V$9:$Z$9,V1140:Z1140)</f>
        <v>17807.844206903217</v>
      </c>
      <c r="AB1140" s="6">
        <f t="shared" ca="1" si="73"/>
        <v>-49009.719805514353</v>
      </c>
    </row>
    <row r="1141" spans="1:28" ht="13.8">
      <c r="A1141" s="4">
        <v>1131</v>
      </c>
      <c r="B1141" s="120">
        <v>0.32693187014174668</v>
      </c>
      <c r="C1141" s="120">
        <v>0.24671999999999999</v>
      </c>
      <c r="D1141" s="120">
        <v>0.57850895460224905</v>
      </c>
      <c r="E1141" s="120">
        <v>0.84973703981968451</v>
      </c>
      <c r="F1141" s="120">
        <v>5.5985434683659546E-2</v>
      </c>
      <c r="H1141" s="142">
        <v>-0.44840111077798211</v>
      </c>
      <c r="I1141" s="142">
        <v>-0.68484775017387978</v>
      </c>
      <c r="J1141" s="142">
        <v>0.19808048785894358</v>
      </c>
      <c r="K1141" s="142">
        <v>1.0353062319701476</v>
      </c>
      <c r="L1141" s="142">
        <v>-1.5893966548070284</v>
      </c>
      <c r="M1141" s="141">
        <f t="array" ref="M1141:Q1141">MMULT(H1141:L1141,TRANSPOSE(chol))</f>
        <v>-2.6420633158085786E-3</v>
      </c>
      <c r="N1141" s="141">
        <v>-4.9755678718875849E-3</v>
      </c>
      <c r="O1141" s="141">
        <v>4.4547608170547202E-4</v>
      </c>
      <c r="P1141" s="141">
        <v>3.8638741528213357E-3</v>
      </c>
      <c r="Q1141" s="141">
        <v>-8.8348557733243446E-3</v>
      </c>
      <c r="R1141" s="6">
        <f t="shared" si="70"/>
        <v>80790.321923161915</v>
      </c>
      <c r="S1141" s="6">
        <f t="shared" si="71"/>
        <v>66605.023495551941</v>
      </c>
      <c r="T1141" s="6">
        <f t="shared" si="72"/>
        <v>-66605.023495551941</v>
      </c>
      <c r="V1141" s="23">
        <f t="array" aca="1" ref="V1141:Z1141" ca="1">MMULT(H1141:L1141,TRANSPOSE(racar))</f>
        <v>-5.0204717870225169E-3</v>
      </c>
      <c r="W1141" s="23">
        <f ca="1"/>
        <v>-5.3367894496816424E-3</v>
      </c>
      <c r="X1141" s="23">
        <f ca="1"/>
        <v>1.8304164326742468E-4</v>
      </c>
      <c r="Y1141" s="23">
        <f ca="1"/>
        <v>2.8652471885934638E-3</v>
      </c>
      <c r="Z1141" s="23">
        <f ca="1"/>
        <v>-1.0022893462253091E-2</v>
      </c>
      <c r="AA1141" s="6">
        <f t="array" aca="1" ref="AA1141" ca="1">SUMPRODUCT($V$9:$Z$9,V1141:Z1141)</f>
        <v>73100.755681921655</v>
      </c>
      <c r="AB1141" s="6">
        <f t="shared" ca="1" si="73"/>
        <v>68618.696219434758</v>
      </c>
    </row>
    <row r="1142" spans="1:28" ht="13.8">
      <c r="A1142" s="4">
        <v>1132</v>
      </c>
      <c r="B1142" s="120">
        <v>0.66026520347508</v>
      </c>
      <c r="C1142" s="120">
        <v>0.44672000000000001</v>
      </c>
      <c r="D1142" s="120">
        <v>0.72136609745939184</v>
      </c>
      <c r="E1142" s="120">
        <v>0.94064613072877545</v>
      </c>
      <c r="F1142" s="120">
        <v>0.13290851160673645</v>
      </c>
      <c r="H1142" s="142">
        <v>0.41318702576705274</v>
      </c>
      <c r="I1142" s="142">
        <v>-0.13395267114240808</v>
      </c>
      <c r="J1142" s="142">
        <v>0.58690456296522486</v>
      </c>
      <c r="K1142" s="142">
        <v>1.5602206872782574</v>
      </c>
      <c r="L1142" s="142">
        <v>-1.1127471873273951</v>
      </c>
      <c r="M1142" s="141">
        <f t="array" ref="M1142:Q1142">MMULT(H1142:L1142,TRANSPOSE(chol))</f>
        <v>2.4345753324587619E-3</v>
      </c>
      <c r="N1142" s="141">
        <v>2.0358512021180031E-4</v>
      </c>
      <c r="O1142" s="141">
        <v>4.2760223919889101E-3</v>
      </c>
      <c r="P1142" s="141">
        <v>8.2152515120315194E-3</v>
      </c>
      <c r="Q1142" s="141">
        <v>-1.5728335281083835E-3</v>
      </c>
      <c r="R1142" s="6">
        <f t="shared" si="70"/>
        <v>66644.247649571291</v>
      </c>
      <c r="S1142" s="6">
        <f t="shared" si="71"/>
        <v>46280.374174209494</v>
      </c>
      <c r="T1142" s="6">
        <f t="shared" si="72"/>
        <v>-46280.374174209494</v>
      </c>
      <c r="V1142" s="23">
        <f t="array" aca="1" ref="V1142:Z1142" ca="1">MMULT(H1142:L1142,TRANSPOSE(racar))</f>
        <v>1.3306864093544422E-3</v>
      </c>
      <c r="W1142" s="23">
        <f ca="1"/>
        <v>-1.0423824448813047E-4</v>
      </c>
      <c r="X1142" s="23">
        <f ca="1"/>
        <v>3.8395231175843239E-3</v>
      </c>
      <c r="Y1142" s="23">
        <f ca="1"/>
        <v>6.8381115446893457E-3</v>
      </c>
      <c r="Z1142" s="23">
        <f ca="1"/>
        <v>-4.4397322877404609E-3</v>
      </c>
      <c r="AA1142" s="6">
        <f t="array" aca="1" ref="AA1142" ca="1">SUMPRODUCT($V$9:$Z$9,V1142:Z1142)</f>
        <v>71680.406986027301</v>
      </c>
      <c r="AB1142" s="6">
        <f t="shared" ca="1" si="73"/>
        <v>55862.143109782133</v>
      </c>
    </row>
    <row r="1143" spans="1:28" ht="13.8">
      <c r="A1143" s="4">
        <v>1133</v>
      </c>
      <c r="B1143" s="120">
        <v>0.99359853680841326</v>
      </c>
      <c r="C1143" s="120">
        <v>0.64672000000000007</v>
      </c>
      <c r="D1143" s="120">
        <v>0.86422324031653475</v>
      </c>
      <c r="E1143" s="120">
        <v>3.9819684447783624E-2</v>
      </c>
      <c r="F1143" s="120">
        <v>0.20983158852981337</v>
      </c>
      <c r="H1143" s="142">
        <v>2.4892045986420275</v>
      </c>
      <c r="I1143" s="142">
        <v>0.37648010946319288</v>
      </c>
      <c r="J1143" s="142">
        <v>1.099492005003996</v>
      </c>
      <c r="K1143" s="142">
        <v>-1.7527823791579114</v>
      </c>
      <c r="L1143" s="142">
        <v>-0.80700573842566758</v>
      </c>
      <c r="M1143" s="141">
        <f t="array" ref="M1143:Q1143">MMULT(H1143:L1143,TRANSPOSE(chol))</f>
        <v>1.4666859643152005E-2</v>
      </c>
      <c r="N1143" s="141">
        <v>8.0041551975106231E-3</v>
      </c>
      <c r="O1143" s="141">
        <v>1.0513802504786942E-2</v>
      </c>
      <c r="P1143" s="141">
        <v>-5.5878682126472238E-3</v>
      </c>
      <c r="Q1143" s="141">
        <v>1.150823965315852E-3</v>
      </c>
      <c r="R1143" s="6">
        <f t="shared" si="70"/>
        <v>19894.681833886723</v>
      </c>
      <c r="S1143" s="6">
        <f t="shared" si="71"/>
        <v>-31927.798198861572</v>
      </c>
      <c r="T1143" s="6">
        <f t="shared" si="72"/>
        <v>31927.798198861572</v>
      </c>
      <c r="V1143" s="23">
        <f t="array" aca="1" ref="V1143:Z1143" ca="1">MMULT(H1143:L1143,TRANSPOSE(racar))</f>
        <v>1.3617624274511606E-2</v>
      </c>
      <c r="W1143" s="23">
        <f ca="1"/>
        <v>2.8343887461512941E-3</v>
      </c>
      <c r="X1143" s="23">
        <f ca="1"/>
        <v>7.4443160313268425E-3</v>
      </c>
      <c r="Y1143" s="23">
        <f ca="1"/>
        <v>-8.6877025356342022E-3</v>
      </c>
      <c r="Z1143" s="23">
        <f ca="1"/>
        <v>-2.7234205270139761E-3</v>
      </c>
      <c r="AA1143" s="6">
        <f t="array" aca="1" ref="AA1143" ca="1">SUMPRODUCT($V$9:$Z$9,V1143:Z1143)</f>
        <v>41242.656415128557</v>
      </c>
      <c r="AB1143" s="6">
        <f t="shared" ca="1" si="73"/>
        <v>-24644.374545334842</v>
      </c>
    </row>
    <row r="1144" spans="1:28" ht="13.8">
      <c r="A1144" s="4">
        <v>1134</v>
      </c>
      <c r="B1144" s="120">
        <v>1.0059442158207589E-2</v>
      </c>
      <c r="C1144" s="120">
        <v>0.84672000000000003</v>
      </c>
      <c r="D1144" s="120">
        <v>2.7488546438983755E-2</v>
      </c>
      <c r="E1144" s="120">
        <v>0.13072877535687452</v>
      </c>
      <c r="F1144" s="120">
        <v>0.2867546654528903</v>
      </c>
      <c r="H1144" s="142">
        <v>-2.3241233424526477</v>
      </c>
      <c r="I1144" s="142">
        <v>1.0224668387451767</v>
      </c>
      <c r="J1144" s="142">
        <v>-1.9190572187643669</v>
      </c>
      <c r="K1144" s="142">
        <v>-1.1229527774850128</v>
      </c>
      <c r="L1144" s="142">
        <v>-0.56289067423697214</v>
      </c>
      <c r="M1144" s="141">
        <f t="array" ref="M1144:Q1144">MMULT(H1144:L1144,TRANSPOSE(chol))</f>
        <v>-1.3694169967274926E-2</v>
      </c>
      <c r="N1144" s="141">
        <v>3.9541984411811757E-4</v>
      </c>
      <c r="O1144" s="141">
        <v>-1.5092415665236383E-2</v>
      </c>
      <c r="P1144" s="141">
        <v>-6.9079311361272084E-3</v>
      </c>
      <c r="Q1144" s="141">
        <v>-1.2018543934813837E-2</v>
      </c>
      <c r="R1144" s="6">
        <f t="shared" si="70"/>
        <v>-65940.204870726477</v>
      </c>
      <c r="S1144" s="6">
        <f t="shared" si="71"/>
        <v>34979.359424308728</v>
      </c>
      <c r="T1144" s="6">
        <f t="shared" si="72"/>
        <v>-34979.359424308728</v>
      </c>
      <c r="V1144" s="23">
        <f t="array" aca="1" ref="V1144:Z1144" ca="1">MMULT(H1144:L1144,TRANSPOSE(racar))</f>
        <v>-1.3980912672757457E-2</v>
      </c>
      <c r="W1144" s="23">
        <f ca="1"/>
        <v>1.5676325183730392E-3</v>
      </c>
      <c r="X1144" s="23">
        <f ca="1"/>
        <v>-1.4236369127606029E-2</v>
      </c>
      <c r="Y1144" s="23">
        <f ca="1"/>
        <v>-6.6341218002208512E-3</v>
      </c>
      <c r="Z1144" s="23">
        <f ca="1"/>
        <v>-8.0391017522629272E-3</v>
      </c>
      <c r="AA1144" s="6">
        <f t="array" aca="1" ref="AA1144" ca="1">SUMPRODUCT($V$9:$Z$9,V1144:Z1144)</f>
        <v>-91941.927589138722</v>
      </c>
      <c r="AB1144" s="6">
        <f t="shared" ca="1" si="73"/>
        <v>14189.755257279696</v>
      </c>
    </row>
    <row r="1145" spans="1:28" ht="13.8">
      <c r="A1145" s="4">
        <v>1135</v>
      </c>
      <c r="B1145" s="120">
        <v>0.34339277549154096</v>
      </c>
      <c r="C1145" s="120">
        <v>8.6720000000000005E-2</v>
      </c>
      <c r="D1145" s="120">
        <v>0.17034568929612659</v>
      </c>
      <c r="E1145" s="120">
        <v>0.22163786626596543</v>
      </c>
      <c r="F1145" s="120">
        <v>0.36367774237596723</v>
      </c>
      <c r="H1145" s="142">
        <v>-0.40322113770232593</v>
      </c>
      <c r="I1145" s="142">
        <v>-1.3612332172124166</v>
      </c>
      <c r="J1145" s="142">
        <v>-0.95280007048416271</v>
      </c>
      <c r="K1145" s="142">
        <v>-0.76667338349047542</v>
      </c>
      <c r="L1145" s="142">
        <v>-0.34864547293492421</v>
      </c>
      <c r="M1145" s="141">
        <f t="array" ref="M1145:Q1145">MMULT(H1145:L1145,TRANSPOSE(chol))</f>
        <v>-2.3758544536911217E-3</v>
      </c>
      <c r="N1145" s="141">
        <v>-8.7430679727808283E-3</v>
      </c>
      <c r="O1145" s="141">
        <v>-7.103084065758586E-3</v>
      </c>
      <c r="P1145" s="141">
        <v>-6.7910264265216153E-3</v>
      </c>
      <c r="Q1145" s="141">
        <v>-7.4001510782581922E-3</v>
      </c>
      <c r="R1145" s="6">
        <f t="shared" si="70"/>
        <v>26386.062413168911</v>
      </c>
      <c r="S1145" s="6">
        <f t="shared" si="71"/>
        <v>9933.1399098405091</v>
      </c>
      <c r="T1145" s="6">
        <f t="shared" si="72"/>
        <v>-9933.1399098405091</v>
      </c>
      <c r="V1145" s="23">
        <f t="array" aca="1" ref="V1145:Z1145" ca="1">MMULT(H1145:L1145,TRANSPOSE(racar))</f>
        <v>-4.8133628830579426E-3</v>
      </c>
      <c r="W1145" s="23">
        <f ca="1"/>
        <v>-9.7843412415294564E-3</v>
      </c>
      <c r="X1145" s="23">
        <f ca="1"/>
        <v>-7.2938452084544353E-3</v>
      </c>
      <c r="Y1145" s="23">
        <f ca="1"/>
        <v>-5.8506364846896116E-3</v>
      </c>
      <c r="Z1145" s="23">
        <f ca="1"/>
        <v>-5.697236404751024E-3</v>
      </c>
      <c r="AA1145" s="6">
        <f t="array" aca="1" ref="AA1145" ca="1">SUMPRODUCT($V$9:$Z$9,V1145:Z1145)</f>
        <v>14900.639867500839</v>
      </c>
      <c r="AB1145" s="6">
        <f t="shared" ca="1" si="73"/>
        <v>4801.2939670781416</v>
      </c>
    </row>
    <row r="1146" spans="1:28" ht="13.8">
      <c r="A1146" s="4">
        <v>1136</v>
      </c>
      <c r="B1146" s="120">
        <v>0.67672610882487416</v>
      </c>
      <c r="C1146" s="120">
        <v>0.28672000000000003</v>
      </c>
      <c r="D1146" s="120">
        <v>0.31320283215326944</v>
      </c>
      <c r="E1146" s="120">
        <v>0.31254695717505632</v>
      </c>
      <c r="F1146" s="120">
        <v>0.44060081929904416</v>
      </c>
      <c r="H1146" s="142">
        <v>0.45856331948513757</v>
      </c>
      <c r="I1146" s="142">
        <v>-0.56299248682409941</v>
      </c>
      <c r="J1146" s="142">
        <v>-0.4867921071076402</v>
      </c>
      <c r="K1146" s="142">
        <v>-0.48864377713138152</v>
      </c>
      <c r="L1146" s="142">
        <v>-0.14944609872831394</v>
      </c>
      <c r="M1146" s="141">
        <f t="array" ref="M1146:Q1146">MMULT(H1146:L1146,TRANSPOSE(chol))</f>
        <v>2.7019409525659505E-3</v>
      </c>
      <c r="N1146" s="141">
        <v>-2.14691069352231E-3</v>
      </c>
      <c r="O1146" s="141">
        <v>-2.6955016012646859E-3</v>
      </c>
      <c r="P1146" s="141">
        <v>-3.2391546256867994E-3</v>
      </c>
      <c r="Q1146" s="141">
        <v>-1.6556541525048407E-3</v>
      </c>
      <c r="R1146" s="6">
        <f t="shared" si="70"/>
        <v>11188.262366360226</v>
      </c>
      <c r="S1146" s="6">
        <f t="shared" si="71"/>
        <v>-5642.2483556903662</v>
      </c>
      <c r="T1146" s="6">
        <f t="shared" si="72"/>
        <v>5642.2483556903662</v>
      </c>
      <c r="V1146" s="23">
        <f t="array" aca="1" ref="V1146:Z1146" ca="1">MMULT(H1146:L1146,TRANSPOSE(racar))</f>
        <v>1.4340551758709238E-3</v>
      </c>
      <c r="W1146" s="23">
        <f ca="1"/>
        <v>-3.5636651788474695E-3</v>
      </c>
      <c r="X1146" s="23">
        <f ca="1"/>
        <v>-3.3400527540691318E-3</v>
      </c>
      <c r="Y1146" s="23">
        <f ca="1"/>
        <v>-3.2202765007194462E-3</v>
      </c>
      <c r="Z1146" s="23">
        <f ca="1"/>
        <v>-1.8303156104352461E-3</v>
      </c>
      <c r="AA1146" s="6">
        <f t="array" aca="1" ref="AA1146" ca="1">SUMPRODUCT($V$9:$Z$9,V1146:Z1146)</f>
        <v>12070.968483018829</v>
      </c>
      <c r="AB1146" s="6">
        <f t="shared" ca="1" si="73"/>
        <v>-4588.485287718011</v>
      </c>
    </row>
    <row r="1147" spans="1:28" ht="13.8">
      <c r="A1147" s="4">
        <v>1137</v>
      </c>
      <c r="B1147" s="120">
        <v>0.12117055326931869</v>
      </c>
      <c r="C1147" s="120">
        <v>0.48672000000000004</v>
      </c>
      <c r="D1147" s="120">
        <v>0.45605997501041229</v>
      </c>
      <c r="E1147" s="120">
        <v>0.40345604808414726</v>
      </c>
      <c r="F1147" s="120">
        <v>0.51752389622212114</v>
      </c>
      <c r="H1147" s="142">
        <v>-1.1691552018275884</v>
      </c>
      <c r="I1147" s="142">
        <v>-3.3294173574089418E-2</v>
      </c>
      <c r="J1147" s="142">
        <v>-0.11036494887624272</v>
      </c>
      <c r="K1147" s="142">
        <v>-0.24441155156808389</v>
      </c>
      <c r="L1147" s="142">
        <v>4.394002901863512E-2</v>
      </c>
      <c r="M1147" s="141">
        <f t="array" ref="M1147:Q1147">MMULT(H1147:L1147,TRANSPOSE(chol))</f>
        <v>-6.8888813943302233E-3</v>
      </c>
      <c r="N1147" s="141">
        <v>-2.9374528472886291E-3</v>
      </c>
      <c r="O1147" s="141">
        <v>-2.2848879819447579E-3</v>
      </c>
      <c r="P1147" s="141">
        <v>-2.2253102319573686E-3</v>
      </c>
      <c r="Q1147" s="141">
        <v>-3.7960447314143659E-3</v>
      </c>
      <c r="R1147" s="6">
        <f t="shared" si="70"/>
        <v>-11311.473591941081</v>
      </c>
      <c r="S1147" s="6">
        <f t="shared" si="71"/>
        <v>10849.508840549712</v>
      </c>
      <c r="T1147" s="6">
        <f t="shared" si="72"/>
        <v>-10849.508840549712</v>
      </c>
      <c r="V1147" s="23">
        <f t="array" aca="1" ref="V1147:Z1147" ca="1">MMULT(H1147:L1147,TRANSPOSE(racar))</f>
        <v>-6.6515997290421229E-3</v>
      </c>
      <c r="W1147" s="23">
        <f ca="1"/>
        <v>-1.6108933685864914E-3</v>
      </c>
      <c r="X1147" s="23">
        <f ca="1"/>
        <v>-1.4304852793658202E-3</v>
      </c>
      <c r="Y1147" s="23">
        <f ca="1"/>
        <v>-1.4714757776725595E-3</v>
      </c>
      <c r="Z1147" s="23">
        <f ca="1"/>
        <v>-1.6405378910683398E-3</v>
      </c>
      <c r="AA1147" s="6">
        <f t="array" aca="1" ref="AA1147" ca="1">SUMPRODUCT($V$9:$Z$9,V1147:Z1147)</f>
        <v>-23399.020868494608</v>
      </c>
      <c r="AB1147" s="6">
        <f t="shared" ca="1" si="73"/>
        <v>2357.6748618778402</v>
      </c>
    </row>
    <row r="1148" spans="1:28" ht="13.8">
      <c r="A1148" s="4">
        <v>1138</v>
      </c>
      <c r="B1148" s="120">
        <v>0.45450388660265206</v>
      </c>
      <c r="C1148" s="120">
        <v>0.68672</v>
      </c>
      <c r="D1148" s="120">
        <v>0.59891711786755519</v>
      </c>
      <c r="E1148" s="120">
        <v>0.4943651389932382</v>
      </c>
      <c r="F1148" s="120">
        <v>0.59444697314519812</v>
      </c>
      <c r="H1148" s="142">
        <v>-0.11429017181362211</v>
      </c>
      <c r="I1148" s="142">
        <v>0.48657435621919293</v>
      </c>
      <c r="J1148" s="142">
        <v>0.25054518733609887</v>
      </c>
      <c r="K1148" s="142">
        <v>-1.4124971599309326E-2</v>
      </c>
      <c r="L1148" s="142">
        <v>0.23899939262675052</v>
      </c>
      <c r="M1148" s="141">
        <f t="array" ref="M1148:Q1148">MMULT(H1148:L1148,TRANSPOSE(chol))</f>
        <v>-6.7341909519876659E-4</v>
      </c>
      <c r="N1148" s="141">
        <v>2.5180906709085251E-3</v>
      </c>
      <c r="O1148" s="141">
        <v>1.6151074123522439E-3</v>
      </c>
      <c r="P1148" s="141">
        <v>7.4352487992561422E-4</v>
      </c>
      <c r="Q1148" s="141">
        <v>1.8868212637822624E-3</v>
      </c>
      <c r="R1148" s="6">
        <f t="shared" si="70"/>
        <v>-19046.177868456616</v>
      </c>
      <c r="S1148" s="6">
        <f t="shared" si="71"/>
        <v>-7050.7567341349686</v>
      </c>
      <c r="T1148" s="6">
        <f t="shared" si="72"/>
        <v>7050.7567341349686</v>
      </c>
      <c r="V1148" s="23">
        <f t="array" aca="1" ref="V1148:Z1148" ca="1">MMULT(H1148:L1148,TRANSPOSE(racar))</f>
        <v>3.1655296887178949E-4</v>
      </c>
      <c r="W1148" s="23">
        <f ca="1"/>
        <v>3.0855536850928631E-3</v>
      </c>
      <c r="X1148" s="23">
        <f ca="1"/>
        <v>1.8501766462296044E-3</v>
      </c>
      <c r="Y1148" s="23">
        <f ca="1"/>
        <v>6.7693619984035146E-4</v>
      </c>
      <c r="Z1148" s="23">
        <f ca="1"/>
        <v>2.0292442651066002E-3</v>
      </c>
      <c r="AA1148" s="6">
        <f t="array" aca="1" ref="AA1148" ca="1">SUMPRODUCT($V$9:$Z$9,V1148:Z1148)</f>
        <v>-17915.22697996621</v>
      </c>
      <c r="AB1148" s="6">
        <f t="shared" ca="1" si="73"/>
        <v>-8144.1359918932922</v>
      </c>
    </row>
    <row r="1149" spans="1:28" ht="13.8">
      <c r="A1149" s="4">
        <v>1139</v>
      </c>
      <c r="B1149" s="120">
        <v>0.78783721993598521</v>
      </c>
      <c r="C1149" s="120">
        <v>0.88671999999999995</v>
      </c>
      <c r="D1149" s="120">
        <v>0.74177426072469799</v>
      </c>
      <c r="E1149" s="120">
        <v>0.58527422990232902</v>
      </c>
      <c r="F1149" s="120">
        <v>0.67137005006827499</v>
      </c>
      <c r="H1149" s="142">
        <v>0.79893938518949892</v>
      </c>
      <c r="I1149" s="142">
        <v>1.2092677410772423</v>
      </c>
      <c r="J1149" s="142">
        <v>0.64882502760175165</v>
      </c>
      <c r="K1149" s="142">
        <v>0.21540504088400356</v>
      </c>
      <c r="L1149" s="142">
        <v>0.44369944074099715</v>
      </c>
      <c r="M1149" s="141">
        <f t="array" ref="M1149:Q1149">MMULT(H1149:L1149,TRANSPOSE(chol))</f>
        <v>4.7075004731845635E-3</v>
      </c>
      <c r="N1149" s="141">
        <v>8.8024535393485658E-3</v>
      </c>
      <c r="O1149" s="141">
        <v>5.6320313300907768E-3</v>
      </c>
      <c r="P1149" s="141">
        <v>3.9365377459964143E-3</v>
      </c>
      <c r="Q1149" s="141">
        <v>7.5476431049944018E-3</v>
      </c>
      <c r="R1149" s="6">
        <f t="shared" si="70"/>
        <v>-33384.791971388797</v>
      </c>
      <c r="S1149" s="6">
        <f t="shared" si="71"/>
        <v>-23803.749997082967</v>
      </c>
      <c r="T1149" s="6">
        <f t="shared" si="72"/>
        <v>23803.749997082967</v>
      </c>
      <c r="V1149" s="23">
        <f t="array" aca="1" ref="V1149:Z1149" ca="1">MMULT(H1149:L1149,TRANSPOSE(racar))</f>
        <v>6.7348621038331065E-3</v>
      </c>
      <c r="W1149" s="23">
        <f ca="1"/>
        <v>8.8583968105828831E-3</v>
      </c>
      <c r="X1149" s="23">
        <f ca="1"/>
        <v>5.3576088724898215E-3</v>
      </c>
      <c r="Y1149" s="23">
        <f ca="1"/>
        <v>2.9887497252981989E-3</v>
      </c>
      <c r="Z1149" s="23">
        <f ca="1"/>
        <v>5.816545351066002E-3</v>
      </c>
      <c r="AA1149" s="6">
        <f t="array" aca="1" ref="AA1149" ca="1">SUMPRODUCT($V$9:$Z$9,V1149:Z1149)</f>
        <v>-19773.544261931864</v>
      </c>
      <c r="AB1149" s="6">
        <f t="shared" ca="1" si="73"/>
        <v>-18549.632361902328</v>
      </c>
    </row>
    <row r="1150" spans="1:28" ht="13.8">
      <c r="A1150" s="4">
        <v>1140</v>
      </c>
      <c r="B1150" s="120">
        <v>0.2322816643804298</v>
      </c>
      <c r="C1150" s="120">
        <v>0.12671999999999997</v>
      </c>
      <c r="D1150" s="120">
        <v>0.88463140358184089</v>
      </c>
      <c r="E1150" s="120">
        <v>0.67618332081141996</v>
      </c>
      <c r="F1150" s="120">
        <v>0.74829312699135186</v>
      </c>
      <c r="H1150" s="142">
        <v>-0.73135338747292922</v>
      </c>
      <c r="I1150" s="142">
        <v>-1.1420337288923297</v>
      </c>
      <c r="J1150" s="142">
        <v>1.1984620391148413</v>
      </c>
      <c r="K1150" s="142">
        <v>0.45705243353576203</v>
      </c>
      <c r="L1150" s="142">
        <v>0.66912813182940478</v>
      </c>
      <c r="M1150" s="141">
        <f t="array" ref="M1150:Q1150">MMULT(H1150:L1150,TRANSPOSE(chol))</f>
        <v>-4.3092711179551447E-3</v>
      </c>
      <c r="N1150" s="141">
        <v>-8.2586213453444534E-3</v>
      </c>
      <c r="O1150" s="141">
        <v>6.3366727419052254E-3</v>
      </c>
      <c r="P1150" s="141">
        <v>6.522922384604665E-4</v>
      </c>
      <c r="Q1150" s="141">
        <v>1.5860737812630034E-3</v>
      </c>
      <c r="R1150" s="6">
        <f t="shared" si="70"/>
        <v>31485.028663303943</v>
      </c>
      <c r="S1150" s="6">
        <f t="shared" si="71"/>
        <v>-5802.1554334553521</v>
      </c>
      <c r="T1150" s="6">
        <f t="shared" si="72"/>
        <v>5802.1554334553521</v>
      </c>
      <c r="V1150" s="23">
        <f t="array" aca="1" ref="V1150:Z1150" ca="1">MMULT(H1150:L1150,TRANSPOSE(racar))</f>
        <v>-3.6909055224422114E-3</v>
      </c>
      <c r="W1150" s="23">
        <f ca="1"/>
        <v>-6.1223810145642254E-3</v>
      </c>
      <c r="X1150" s="23">
        <f ca="1"/>
        <v>7.6676579089621048E-3</v>
      </c>
      <c r="Y1150" s="23">
        <f ca="1"/>
        <v>2.455748582037307E-3</v>
      </c>
      <c r="Z1150" s="23">
        <f ca="1"/>
        <v>3.3473714235744642E-3</v>
      </c>
      <c r="AA1150" s="6">
        <f t="array" aca="1" ref="AA1150" ca="1">SUMPRODUCT($V$9:$Z$9,V1150:Z1150)</f>
        <v>25162.246572925767</v>
      </c>
      <c r="AB1150" s="6">
        <f t="shared" ca="1" si="73"/>
        <v>-7310.5492787818293</v>
      </c>
    </row>
    <row r="1151" spans="1:28" ht="13.8">
      <c r="A1151" s="4">
        <v>1141</v>
      </c>
      <c r="B1151" s="120">
        <v>0.56561499771376311</v>
      </c>
      <c r="C1151" s="120">
        <v>0.32672000000000001</v>
      </c>
      <c r="D1151" s="120">
        <v>4.7896709704289879E-2</v>
      </c>
      <c r="E1151" s="120">
        <v>0.7670924117205109</v>
      </c>
      <c r="F1151" s="120">
        <v>0.82521620391442885</v>
      </c>
      <c r="H1151" s="142">
        <v>0.16522104095103993</v>
      </c>
      <c r="I1151" s="142">
        <v>-0.44898843417039597</v>
      </c>
      <c r="J1151" s="142">
        <v>-1.6655984533660344</v>
      </c>
      <c r="K1151" s="142">
        <v>0.72930489844662227</v>
      </c>
      <c r="L1151" s="142">
        <v>0.93542835029927052</v>
      </c>
      <c r="M1151" s="141">
        <f t="array" ref="M1151:Q1151">MMULT(H1151:L1151,TRANSPOSE(chol))</f>
        <v>9.7351331386997142E-4</v>
      </c>
      <c r="N1151" s="141">
        <v>-2.1831814864217559E-3</v>
      </c>
      <c r="O1151" s="141">
        <v>-1.0616491946832705E-2</v>
      </c>
      <c r="P1151" s="141">
        <v>2.0780038289014121E-3</v>
      </c>
      <c r="Q1151" s="141">
        <v>4.8147567040788151E-3</v>
      </c>
      <c r="R1151" s="6">
        <f t="shared" si="70"/>
        <v>-27030.777377975064</v>
      </c>
      <c r="S1151" s="6">
        <f t="shared" si="71"/>
        <v>-17165.692074428007</v>
      </c>
      <c r="T1151" s="6">
        <f t="shared" si="72"/>
        <v>17165.692074428007</v>
      </c>
      <c r="V1151" s="23">
        <f t="array" aca="1" ref="V1151:Z1151" ca="1">MMULT(H1151:L1151,TRANSPOSE(racar))</f>
        <v>8.9280580092512146E-4</v>
      </c>
      <c r="W1151" s="23">
        <f ca="1"/>
        <v>-1.3449445524681323E-3</v>
      </c>
      <c r="X1151" s="23">
        <f ca="1"/>
        <v>-9.9658904344812147E-3</v>
      </c>
      <c r="Y1151" s="23">
        <f ca="1"/>
        <v>3.8373493858863128E-3</v>
      </c>
      <c r="Z1151" s="23">
        <f ca="1"/>
        <v>5.3754957941310431E-3</v>
      </c>
      <c r="AA1151" s="6">
        <f t="array" aca="1" ref="AA1151" ca="1">SUMPRODUCT($V$9:$Z$9,V1151:Z1151)</f>
        <v>-25156.019522685354</v>
      </c>
      <c r="AB1151" s="6">
        <f t="shared" ca="1" si="73"/>
        <v>-12226.028986594021</v>
      </c>
    </row>
    <row r="1152" spans="1:28" ht="13.8">
      <c r="A1152" s="4">
        <v>1142</v>
      </c>
      <c r="B1152" s="120">
        <v>0.89894833104709637</v>
      </c>
      <c r="C1152" s="120">
        <v>0.52671999999999997</v>
      </c>
      <c r="D1152" s="120">
        <v>0.19075385256143271</v>
      </c>
      <c r="E1152" s="120">
        <v>0.85800150262960184</v>
      </c>
      <c r="F1152" s="120">
        <v>0.90213928083750583</v>
      </c>
      <c r="H1152" s="142">
        <v>1.2755819504664383</v>
      </c>
      <c r="I1152" s="142">
        <v>6.7027262075664645E-2</v>
      </c>
      <c r="J1152" s="142">
        <v>-0.87512167412250075</v>
      </c>
      <c r="K1152" s="142">
        <v>1.0713835757294459</v>
      </c>
      <c r="L1152" s="142">
        <v>1.2938378423700501</v>
      </c>
      <c r="M1152" s="141">
        <f t="array" ref="M1152:Q1152">MMULT(H1152:L1152,TRANSPOSE(chol))</f>
        <v>7.5159677276170076E-3</v>
      </c>
      <c r="N1152" s="141">
        <v>3.3806772795963893E-3</v>
      </c>
      <c r="O1152" s="141">
        <v>-3.8864487963763063E-3</v>
      </c>
      <c r="P1152" s="141">
        <v>5.8923510888352053E-3</v>
      </c>
      <c r="Q1152" s="141">
        <v>1.2109150976561463E-2</v>
      </c>
      <c r="R1152" s="6">
        <f t="shared" si="70"/>
        <v>-32103.202633107889</v>
      </c>
      <c r="S1152" s="6">
        <f t="shared" si="71"/>
        <v>-40125.502361657287</v>
      </c>
      <c r="T1152" s="6">
        <f t="shared" si="72"/>
        <v>40125.502361657287</v>
      </c>
      <c r="V1152" s="23">
        <f t="array" aca="1" ref="V1152:Z1152" ca="1">MMULT(H1152:L1152,TRANSPOSE(racar))</f>
        <v>8.6391107091412164E-3</v>
      </c>
      <c r="W1152" s="23">
        <f ca="1"/>
        <v>3.77414217462744E-3</v>
      </c>
      <c r="X1152" s="23">
        <f ca="1"/>
        <v>-3.7187749579127571E-3</v>
      </c>
      <c r="Y1152" s="23">
        <f ca="1"/>
        <v>6.906192523831573E-3</v>
      </c>
      <c r="Z1152" s="23">
        <f ca="1"/>
        <v>1.0554347838345258E-2</v>
      </c>
      <c r="AA1152" s="6">
        <f t="array" aca="1" ref="AA1152" ca="1">SUMPRODUCT($V$9:$Z$9,V1152:Z1152)</f>
        <v>-15298.665778215916</v>
      </c>
      <c r="AB1152" s="6">
        <f t="shared" ca="1" si="73"/>
        <v>-26877.270520306269</v>
      </c>
    </row>
    <row r="1153" spans="1:28" ht="13.8">
      <c r="A1153" s="4">
        <v>1143</v>
      </c>
      <c r="B1153" s="120">
        <v>4.7096479195244623E-2</v>
      </c>
      <c r="C1153" s="120">
        <v>0.72672000000000003</v>
      </c>
      <c r="D1153" s="120">
        <v>0.33361099541857553</v>
      </c>
      <c r="E1153" s="120">
        <v>0.94891059353869278</v>
      </c>
      <c r="F1153" s="120">
        <v>0.9790623577605827</v>
      </c>
      <c r="H1153" s="142">
        <v>-1.6736827873188311</v>
      </c>
      <c r="I1153" s="142">
        <v>0.60292287144059786</v>
      </c>
      <c r="J1153" s="142">
        <v>-0.42996377721233614</v>
      </c>
      <c r="K1153" s="142">
        <v>1.63438129689614</v>
      </c>
      <c r="L1153" s="142">
        <v>2.0347574491633282</v>
      </c>
      <c r="M1153" s="141">
        <f t="array" ref="M1153:Q1153">MMULT(H1153:L1153,TRANSPOSE(chol))</f>
        <v>-9.861652409832675E-3</v>
      </c>
      <c r="N1153" s="141">
        <v>-4.7917378939705017E-4</v>
      </c>
      <c r="O1153" s="141">
        <v>-4.802337158771524E-3</v>
      </c>
      <c r="P1153" s="141">
        <v>7.5327239492807199E-3</v>
      </c>
      <c r="Q1153" s="141">
        <v>9.7163502942344167E-3</v>
      </c>
      <c r="R1153" s="6">
        <f t="shared" si="70"/>
        <v>-73656.613197236715</v>
      </c>
      <c r="S1153" s="6">
        <f t="shared" si="71"/>
        <v>-19370.535880899377</v>
      </c>
      <c r="T1153" s="6">
        <f t="shared" si="72"/>
        <v>19370.535880899377</v>
      </c>
      <c r="V1153" s="23">
        <f t="array" aca="1" ref="V1153:Z1153" ca="1">MMULT(H1153:L1153,TRANSPOSE(racar))</f>
        <v>-6.0547271805881427E-3</v>
      </c>
      <c r="W1153" s="23">
        <f ca="1"/>
        <v>5.2484466251753095E-3</v>
      </c>
      <c r="X1153" s="23">
        <f ca="1"/>
        <v>-1.6136270906500585E-3</v>
      </c>
      <c r="Y1153" s="23">
        <f ca="1"/>
        <v>1.0699591035650428E-2</v>
      </c>
      <c r="Z1153" s="23">
        <f ca="1"/>
        <v>1.2887426122005502E-2</v>
      </c>
      <c r="AA1153" s="6">
        <f t="array" aca="1" ref="AA1153" ca="1">SUMPRODUCT($V$9:$Z$9,V1153:Z1153)</f>
        <v>-80700.616349473508</v>
      </c>
      <c r="AB1153" s="6">
        <f t="shared" ca="1" si="73"/>
        <v>-22452.633832223692</v>
      </c>
    </row>
    <row r="1154" spans="1:28" ht="13.8">
      <c r="A1154" s="4">
        <v>1144</v>
      </c>
      <c r="B1154" s="120">
        <v>0.38042981252857799</v>
      </c>
      <c r="C1154" s="120">
        <v>0.92671999999999999</v>
      </c>
      <c r="D1154" s="120">
        <v>0.47646813827571838</v>
      </c>
      <c r="E1154" s="120">
        <v>4.8084147257700979E-2</v>
      </c>
      <c r="F1154" s="120">
        <v>6.1902594446973158E-2</v>
      </c>
      <c r="H1154" s="142">
        <v>-0.30435214122248355</v>
      </c>
      <c r="I1154" s="142">
        <v>1.4517900189982329</v>
      </c>
      <c r="J1154" s="142">
        <v>-5.9019876497011306E-2</v>
      </c>
      <c r="K1154" s="142">
        <v>-1.6637205154251282</v>
      </c>
      <c r="L1154" s="142">
        <v>-1.538996343569635</v>
      </c>
      <c r="M1154" s="141">
        <f t="array" ref="M1154:Q1154">MMULT(H1154:L1154,TRANSPOSE(chol))</f>
        <v>-1.7932998114490854E-3</v>
      </c>
      <c r="N1154" s="141">
        <v>7.5993335162084811E-3</v>
      </c>
      <c r="O1154" s="141">
        <v>-3.0857740280168262E-4</v>
      </c>
      <c r="P1154" s="141">
        <v>-6.2952741478112797E-3</v>
      </c>
      <c r="Q1154" s="141">
        <v>-1.0155447158540587E-2</v>
      </c>
      <c r="R1154" s="6">
        <f t="shared" si="70"/>
        <v>-20044.448299034098</v>
      </c>
      <c r="S1154" s="6">
        <f t="shared" si="71"/>
        <v>27461.547350996359</v>
      </c>
      <c r="T1154" s="6">
        <f t="shared" si="72"/>
        <v>-27461.547350996359</v>
      </c>
      <c r="V1154" s="23">
        <f t="array" aca="1" ref="V1154:Z1154" ca="1">MMULT(H1154:L1154,TRANSPOSE(racar))</f>
        <v>-2.5293374292614944E-3</v>
      </c>
      <c r="W1154" s="23">
        <f ca="1"/>
        <v>5.2557548107540243E-3</v>
      </c>
      <c r="X1154" s="23">
        <f ca="1"/>
        <v>-1.7671971700510491E-3</v>
      </c>
      <c r="Y1154" s="23">
        <f ca="1"/>
        <v>-9.1110758075146452E-3</v>
      </c>
      <c r="Z1154" s="23">
        <f ca="1"/>
        <v>-1.0491749421389279E-2</v>
      </c>
      <c r="AA1154" s="6">
        <f t="array" aca="1" ref="AA1154" ca="1">SUMPRODUCT($V$9:$Z$9,V1154:Z1154)</f>
        <v>-26037.493633962709</v>
      </c>
      <c r="AB1154" s="6">
        <f t="shared" ca="1" si="73"/>
        <v>16447.543691791201</v>
      </c>
    </row>
    <row r="1155" spans="1:28" ht="13.8">
      <c r="A1155" s="4">
        <v>1145</v>
      </c>
      <c r="B1155" s="120">
        <v>0.71376314586191125</v>
      </c>
      <c r="C1155" s="120">
        <v>0.16671999999999998</v>
      </c>
      <c r="D1155" s="120">
        <v>0.61932528113286134</v>
      </c>
      <c r="E1155" s="120">
        <v>0.13899323816679188</v>
      </c>
      <c r="F1155" s="120">
        <v>0.13882567137005006</v>
      </c>
      <c r="H1155" s="142">
        <v>0.56441209662812664</v>
      </c>
      <c r="I1155" s="142">
        <v>-0.96720812753097585</v>
      </c>
      <c r="J1155" s="142">
        <v>0.3037092138793665</v>
      </c>
      <c r="K1155" s="142">
        <v>-1.0848536567187395</v>
      </c>
      <c r="L1155" s="142">
        <v>-1.0856105217406882</v>
      </c>
      <c r="M1155" s="141">
        <f t="array" ref="M1155:Q1155">MMULT(H1155:L1155,TRANSPOSE(chol))</f>
        <v>3.3256217695636523E-3</v>
      </c>
      <c r="N1155" s="141">
        <v>-4.2131667852241053E-3</v>
      </c>
      <c r="O1155" s="141">
        <v>2.3867321899597492E-3</v>
      </c>
      <c r="P1155" s="141">
        <v>-6.2846951151516043E-3</v>
      </c>
      <c r="Q1155" s="141">
        <v>-7.4761107708084208E-3</v>
      </c>
      <c r="R1155" s="6">
        <f t="shared" si="70"/>
        <v>55000.570230584606</v>
      </c>
      <c r="S1155" s="6">
        <f t="shared" si="71"/>
        <v>12669.34219200808</v>
      </c>
      <c r="T1155" s="6">
        <f t="shared" si="72"/>
        <v>-12669.34219200808</v>
      </c>
      <c r="V1155" s="23">
        <f t="array" aca="1" ref="V1155:Z1155" ca="1">MMULT(H1155:L1155,TRANSPOSE(racar))</f>
        <v>7.0932196297226547E-4</v>
      </c>
      <c r="W1155" s="23">
        <f ca="1"/>
        <v>-7.1359631837094456E-3</v>
      </c>
      <c r="X1155" s="23">
        <f ca="1"/>
        <v>9.0579493586899278E-4</v>
      </c>
      <c r="Y1155" s="23">
        <f ca="1"/>
        <v>-7.3585106922849945E-3</v>
      </c>
      <c r="Z1155" s="23">
        <f ca="1"/>
        <v>-8.1957208905514244E-3</v>
      </c>
      <c r="AA1155" s="6">
        <f t="array" aca="1" ref="AA1155" ca="1">SUMPRODUCT($V$9:$Z$9,V1155:Z1155)</f>
        <v>53358.260252561777</v>
      </c>
      <c r="AB1155" s="6">
        <f t="shared" ca="1" si="73"/>
        <v>11744.600332663023</v>
      </c>
    </row>
    <row r="1156" spans="1:28" ht="13.8">
      <c r="A1156" s="4">
        <v>1146</v>
      </c>
      <c r="B1156" s="120">
        <v>0.15820759030635573</v>
      </c>
      <c r="C1156" s="120">
        <v>0.36671999999999999</v>
      </c>
      <c r="D1156" s="120">
        <v>0.76218242399000413</v>
      </c>
      <c r="E1156" s="120">
        <v>0.22990232907588279</v>
      </c>
      <c r="F1156" s="120">
        <v>0.21574874829312699</v>
      </c>
      <c r="H1156" s="142">
        <v>-1.0018517880580831</v>
      </c>
      <c r="I1156" s="142">
        <v>-0.3405531553873456</v>
      </c>
      <c r="J1156" s="142">
        <v>0.71334038662733079</v>
      </c>
      <c r="K1156" s="142">
        <v>-0.73916854571100221</v>
      </c>
      <c r="L1156" s="142">
        <v>-0.78663170034020569</v>
      </c>
      <c r="M1156" s="141">
        <f t="array" ref="M1156:Q1156">MMULT(H1156:L1156,TRANSPOSE(chol))</f>
        <v>-5.9030983498524064E-3</v>
      </c>
      <c r="N1156" s="141">
        <v>-4.3040606409689057E-3</v>
      </c>
      <c r="O1156" s="141">
        <v>3.1246530704604021E-3</v>
      </c>
      <c r="P1156" s="141">
        <v>-4.5495218960639166E-3</v>
      </c>
      <c r="Q1156" s="141">
        <v>-8.4983661132922508E-3</v>
      </c>
      <c r="R1156" s="6">
        <f t="shared" si="70"/>
        <v>28501.428736465201</v>
      </c>
      <c r="S1156" s="6">
        <f t="shared" si="71"/>
        <v>26266.516472209951</v>
      </c>
      <c r="T1156" s="6">
        <f t="shared" si="72"/>
        <v>-26266.516472209951</v>
      </c>
      <c r="V1156" s="23">
        <f t="array" aca="1" ref="V1156:Z1156" ca="1">MMULT(H1156:L1156,TRANSPOSE(racar))</f>
        <v>-6.7546842565743524E-3</v>
      </c>
      <c r="W1156" s="23">
        <f ca="1"/>
        <v>-4.3358414577487825E-3</v>
      </c>
      <c r="X1156" s="23">
        <f ca="1"/>
        <v>3.1980501513005008E-3</v>
      </c>
      <c r="Y1156" s="23">
        <f ca="1"/>
        <v>-4.8684557518863854E-3</v>
      </c>
      <c r="Z1156" s="23">
        <f ca="1"/>
        <v>-7.0170635317005105E-3</v>
      </c>
      <c r="AA1156" s="6">
        <f t="array" aca="1" ref="AA1156" ca="1">SUMPRODUCT($V$9:$Z$9,V1156:Z1156)</f>
        <v>15269.575549830166</v>
      </c>
      <c r="AB1156" s="6">
        <f t="shared" ca="1" si="73"/>
        <v>16603.231175535388</v>
      </c>
    </row>
    <row r="1157" spans="1:28" ht="13.8">
      <c r="A1157" s="4">
        <v>1147</v>
      </c>
      <c r="B1157" s="120">
        <v>0.4915409236396891</v>
      </c>
      <c r="C1157" s="120">
        <v>0.56672</v>
      </c>
      <c r="D1157" s="120">
        <v>0.90503956684714704</v>
      </c>
      <c r="E1157" s="120">
        <v>0.32081141998497364</v>
      </c>
      <c r="F1157" s="120">
        <v>0.29267182521620394</v>
      </c>
      <c r="H1157" s="142">
        <v>-2.1205349098516638E-2</v>
      </c>
      <c r="I1157" s="142">
        <v>0.16802959072274343</v>
      </c>
      <c r="J1157" s="142">
        <v>1.31081324587353</v>
      </c>
      <c r="K1157" s="142">
        <v>-0.46543099819300676</v>
      </c>
      <c r="L1157" s="142">
        <v>-0.54559603505416843</v>
      </c>
      <c r="M1157" s="141">
        <f t="array" ref="M1157:Q1157">MMULT(H1157:L1157,TRANSPOSE(chol))</f>
        <v>-1.2494588796825159E-4</v>
      </c>
      <c r="N1157" s="141">
        <v>9.1248253241836639E-4</v>
      </c>
      <c r="O1157" s="141">
        <v>8.439832833842335E-3</v>
      </c>
      <c r="P1157" s="141">
        <v>-1.2993819546797767E-3</v>
      </c>
      <c r="Q1157" s="141">
        <v>-2.5210218415487587E-3</v>
      </c>
      <c r="R1157" s="6">
        <f t="shared" si="70"/>
        <v>23014.93580770128</v>
      </c>
      <c r="S1157" s="6">
        <f t="shared" si="71"/>
        <v>8021.5801854450956</v>
      </c>
      <c r="T1157" s="6">
        <f t="shared" si="72"/>
        <v>-8021.5801854450956</v>
      </c>
      <c r="V1157" s="23">
        <f t="array" aca="1" ref="V1157:Z1157" ca="1">MMULT(H1157:L1157,TRANSPOSE(racar))</f>
        <v>-1.7108230740290535E-5</v>
      </c>
      <c r="W1157" s="23">
        <f ca="1"/>
        <v>3.6660048323562948E-4</v>
      </c>
      <c r="X1157" s="23">
        <f ca="1"/>
        <v>8.0165482585058036E-3</v>
      </c>
      <c r="Y1157" s="23">
        <f ca="1"/>
        <v>-2.3823654859856098E-3</v>
      </c>
      <c r="Z1157" s="23">
        <f ca="1"/>
        <v>-2.9611752301582509E-3</v>
      </c>
      <c r="AA1157" s="6">
        <f t="array" aca="1" ref="AA1157" ca="1">SUMPRODUCT($V$9:$Z$9,V1157:Z1157)</f>
        <v>22750.808747171737</v>
      </c>
      <c r="AB1157" s="6">
        <f t="shared" ca="1" si="73"/>
        <v>5507.029357203146</v>
      </c>
    </row>
    <row r="1158" spans="1:28" ht="13.8">
      <c r="A1158" s="4">
        <v>1148</v>
      </c>
      <c r="B1158" s="120">
        <v>0.82487425697302219</v>
      </c>
      <c r="C1158" s="120">
        <v>0.76672000000000007</v>
      </c>
      <c r="D1158" s="120">
        <v>6.8304872969596003E-2</v>
      </c>
      <c r="E1158" s="120">
        <v>0.41172051089406458</v>
      </c>
      <c r="F1158" s="120">
        <v>0.36959490213928087</v>
      </c>
      <c r="H1158" s="142">
        <v>0.93410160124967256</v>
      </c>
      <c r="I1158" s="142">
        <v>0.7280875411105342</v>
      </c>
      <c r="J1158" s="142">
        <v>-1.4885354291336943</v>
      </c>
      <c r="K1158" s="142">
        <v>-0.22312140201404987</v>
      </c>
      <c r="L1158" s="142">
        <v>-0.33292644840298302</v>
      </c>
      <c r="M1158" s="141">
        <f t="array" ref="M1158:Q1158">MMULT(H1158:L1158,TRANSPOSE(chol))</f>
        <v>5.5039015617465263E-3</v>
      </c>
      <c r="N1158" s="141">
        <v>6.3642912308059241E-3</v>
      </c>
      <c r="O1158" s="141">
        <v>-8.0631220409752517E-3</v>
      </c>
      <c r="P1158" s="141">
        <v>-1.4561111064353971E-4</v>
      </c>
      <c r="Q1158" s="141">
        <v>3.8446858729443813E-4</v>
      </c>
      <c r="R1158" s="6">
        <f t="shared" si="70"/>
        <v>-29127.007260502189</v>
      </c>
      <c r="S1158" s="6">
        <f t="shared" si="71"/>
        <v>-2795.4182433906954</v>
      </c>
      <c r="T1158" s="6">
        <f t="shared" si="72"/>
        <v>2795.4182433906954</v>
      </c>
      <c r="V1158" s="23">
        <f t="array" aca="1" ref="V1158:Z1158" ca="1">MMULT(H1158:L1158,TRANSPOSE(racar))</f>
        <v>4.7171880409147618E-3</v>
      </c>
      <c r="W1158" s="23">
        <f ca="1"/>
        <v>4.3510392227233781E-3</v>
      </c>
      <c r="X1158" s="23">
        <f ca="1"/>
        <v>-9.247497748386695E-3</v>
      </c>
      <c r="Y1158" s="23">
        <f ca="1"/>
        <v>-1.2908012085624235E-3</v>
      </c>
      <c r="Z1158" s="23">
        <f ca="1"/>
        <v>-1.3294094419868082E-3</v>
      </c>
      <c r="AA1158" s="6">
        <f t="array" aca="1" ref="AA1158" ca="1">SUMPRODUCT($V$9:$Z$9,V1158:Z1158)</f>
        <v>-21101.642912805859</v>
      </c>
      <c r="AB1158" s="6">
        <f t="shared" ca="1" si="73"/>
        <v>1460.5951335913123</v>
      </c>
    </row>
    <row r="1159" spans="1:28" ht="13.8">
      <c r="A1159" s="4">
        <v>1149</v>
      </c>
      <c r="B1159" s="120">
        <v>0.26931870141746689</v>
      </c>
      <c r="C1159" s="120">
        <v>0.96672000000000002</v>
      </c>
      <c r="D1159" s="120">
        <v>0.21116201582673882</v>
      </c>
      <c r="E1159" s="120">
        <v>0.50262960180315552</v>
      </c>
      <c r="F1159" s="120">
        <v>0.44651797906235779</v>
      </c>
      <c r="H1159" s="142">
        <v>-0.61487480503638892</v>
      </c>
      <c r="I1159" s="142">
        <v>1.8346335778673095</v>
      </c>
      <c r="J1159" s="142">
        <v>-0.80239581759771306</v>
      </c>
      <c r="K1159" s="142">
        <v>6.5914819612156823E-3</v>
      </c>
      <c r="L1159" s="142">
        <v>-0.13446364365756311</v>
      </c>
      <c r="M1159" s="141">
        <f t="array" ref="M1159:Q1159">MMULT(H1159:L1159,TRANSPOSE(chol))</f>
        <v>-3.6229574975472274E-3</v>
      </c>
      <c r="N1159" s="141">
        <v>9.062337533256401E-3</v>
      </c>
      <c r="O1159" s="141">
        <v>-5.369464783432757E-3</v>
      </c>
      <c r="P1159" s="141">
        <v>1.9318626057215128E-3</v>
      </c>
      <c r="Q1159" s="141">
        <v>-3.784708650005818E-4</v>
      </c>
      <c r="R1159" s="6">
        <f t="shared" si="70"/>
        <v>-64495.801246902643</v>
      </c>
      <c r="S1159" s="6">
        <f t="shared" si="71"/>
        <v>10930.781458072895</v>
      </c>
      <c r="T1159" s="6">
        <f t="shared" si="72"/>
        <v>-10930.781458072895</v>
      </c>
      <c r="V1159" s="23">
        <f t="array" aca="1" ref="V1159:Z1159" ca="1">MMULT(H1159:L1159,TRANSPOSE(racar))</f>
        <v>-2.1457376429684198E-3</v>
      </c>
      <c r="W1159" s="23">
        <f ca="1"/>
        <v>9.8927481986881179E-3</v>
      </c>
      <c r="X1159" s="23">
        <f ca="1"/>
        <v>-5.1260464237302822E-3</v>
      </c>
      <c r="Y1159" s="23">
        <f ca="1"/>
        <v>9.9495809372607269E-4</v>
      </c>
      <c r="Z1159" s="23">
        <f ca="1"/>
        <v>-1.9743108477846525E-4</v>
      </c>
      <c r="AA1159" s="6">
        <f t="array" aca="1" ref="AA1159" ca="1">SUMPRODUCT($V$9:$Z$9,V1159:Z1159)</f>
        <v>-66637.888005936402</v>
      </c>
      <c r="AB1159" s="6">
        <f t="shared" ca="1" si="73"/>
        <v>5643.5260725793014</v>
      </c>
    </row>
    <row r="1160" spans="1:28" ht="13.8">
      <c r="A1160" s="4">
        <v>1150</v>
      </c>
      <c r="B1160" s="120">
        <v>0.60265203475080009</v>
      </c>
      <c r="C1160" s="120">
        <v>1.472E-2</v>
      </c>
      <c r="D1160" s="120">
        <v>0.35401915868388167</v>
      </c>
      <c r="E1160" s="120">
        <v>0.59353869271224635</v>
      </c>
      <c r="F1160" s="120">
        <v>0.52344105598543467</v>
      </c>
      <c r="H1160" s="142">
        <v>0.26021759798419858</v>
      </c>
      <c r="I1160" s="142">
        <v>-2.177544035123407</v>
      </c>
      <c r="J1160" s="142">
        <v>-0.3744919866023026</v>
      </c>
      <c r="K1160" s="142">
        <v>0.23665736323184031</v>
      </c>
      <c r="L1160" s="142">
        <v>5.879186501829399E-2</v>
      </c>
      <c r="M1160" s="141">
        <f t="array" ref="M1160:Q1160">MMULT(H1160:L1160,TRANSPOSE(chol))</f>
        <v>1.5332508177088003E-3</v>
      </c>
      <c r="N1160" s="141">
        <v>-1.1859399024442588E-2</v>
      </c>
      <c r="O1160" s="141">
        <v>-2.7716846145861081E-3</v>
      </c>
      <c r="P1160" s="141">
        <v>-2.2167639010847954E-3</v>
      </c>
      <c r="Q1160" s="141">
        <v>-2.1314594099365747E-3</v>
      </c>
      <c r="R1160" s="6">
        <f t="shared" si="70"/>
        <v>62218.622374583647</v>
      </c>
      <c r="S1160" s="6">
        <f t="shared" si="71"/>
        <v>1668.6154381880096</v>
      </c>
      <c r="T1160" s="6">
        <f t="shared" si="72"/>
        <v>-1668.6154381880096</v>
      </c>
      <c r="V1160" s="23">
        <f t="array" aca="1" ref="V1160:Z1160" ca="1">MMULT(H1160:L1160,TRANSPOSE(racar))</f>
        <v>-9.1082184916367874E-4</v>
      </c>
      <c r="W1160" s="23">
        <f ca="1"/>
        <v>-1.250814028851068E-2</v>
      </c>
      <c r="X1160" s="23">
        <f ca="1"/>
        <v>-2.7658489882195895E-3</v>
      </c>
      <c r="Y1160" s="23">
        <f ca="1"/>
        <v>-6.2147769473249164E-4</v>
      </c>
      <c r="Z1160" s="23">
        <f ca="1"/>
        <v>-1.6054165682823052E-3</v>
      </c>
      <c r="AA1160" s="6">
        <f t="array" aca="1" ref="AA1160" ca="1">SUMPRODUCT($V$9:$Z$9,V1160:Z1160)</f>
        <v>58696.034580910986</v>
      </c>
      <c r="AB1160" s="6">
        <f t="shared" ca="1" si="73"/>
        <v>6050.2091209226655</v>
      </c>
    </row>
    <row r="1161" spans="1:28" ht="13.8">
      <c r="A1161" s="4">
        <v>1151</v>
      </c>
      <c r="B1161" s="120">
        <v>0.93598536808413335</v>
      </c>
      <c r="C1161" s="120">
        <v>0.21471999999999999</v>
      </c>
      <c r="D1161" s="120">
        <v>0.49687630154102452</v>
      </c>
      <c r="E1161" s="120">
        <v>0.68444778362133729</v>
      </c>
      <c r="F1161" s="120">
        <v>0.60036413290851165</v>
      </c>
      <c r="H1161" s="142">
        <v>1.5219194547106321</v>
      </c>
      <c r="I1161" s="142">
        <v>-0.79015029520911917</v>
      </c>
      <c r="J1161" s="142">
        <v>-7.8300308870147533E-3</v>
      </c>
      <c r="K1161" s="142">
        <v>0.48017293126398614</v>
      </c>
      <c r="L1161" s="142">
        <v>0.25428972894621799</v>
      </c>
      <c r="M1161" s="141">
        <f t="array" ref="M1161:Q1161">MMULT(H1161:L1161,TRANSPOSE(chol))</f>
        <v>8.9674344337146109E-3</v>
      </c>
      <c r="N1161" s="141">
        <v>-9.4962169390266004E-4</v>
      </c>
      <c r="O1161" s="141">
        <v>1.7276935170497303E-3</v>
      </c>
      <c r="P1161" s="141">
        <v>2.3227186739504979E-3</v>
      </c>
      <c r="Q1161" s="141">
        <v>5.5215133661307546E-3</v>
      </c>
      <c r="R1161" s="6">
        <f t="shared" si="70"/>
        <v>30113.863826614706</v>
      </c>
      <c r="S1161" s="6">
        <f t="shared" si="71"/>
        <v>-19961.259771255165</v>
      </c>
      <c r="T1161" s="6">
        <f t="shared" si="72"/>
        <v>19961.259771255165</v>
      </c>
      <c r="V1161" s="23">
        <f t="array" aca="1" ref="V1161:Z1161" ca="1">MMULT(H1161:L1161,TRANSPOSE(racar))</f>
        <v>8.1363464379817091E-3</v>
      </c>
      <c r="W1161" s="23">
        <f ca="1"/>
        <v>-2.4275410265920689E-3</v>
      </c>
      <c r="X1161" s="23">
        <f ca="1"/>
        <v>9.1151506720110026E-4</v>
      </c>
      <c r="Y1161" s="23">
        <f ca="1"/>
        <v>2.3526122804182698E-3</v>
      </c>
      <c r="Z1161" s="23">
        <f ca="1"/>
        <v>3.2896776184076623E-3</v>
      </c>
      <c r="AA1161" s="6">
        <f t="array" aca="1" ref="AA1161" ca="1">SUMPRODUCT($V$9:$Z$9,V1161:Z1161)</f>
        <v>44344.154744509957</v>
      </c>
      <c r="AB1161" s="6">
        <f t="shared" ca="1" si="73"/>
        <v>-7462.6344452099911</v>
      </c>
    </row>
    <row r="1162" spans="1:28" ht="13.8">
      <c r="A1162" s="4">
        <v>1152</v>
      </c>
      <c r="B1162" s="120">
        <v>8.4133516232281658E-2</v>
      </c>
      <c r="C1162" s="120">
        <v>0.41472000000000003</v>
      </c>
      <c r="D1162" s="120">
        <v>0.63973344439816737</v>
      </c>
      <c r="E1162" s="120">
        <v>0.77535687453042823</v>
      </c>
      <c r="F1162" s="120">
        <v>0.67728720983158852</v>
      </c>
      <c r="H1162" s="142">
        <v>-1.3777935679634024</v>
      </c>
      <c r="I1162" s="142">
        <v>-0.21541984386828569</v>
      </c>
      <c r="J1162" s="142">
        <v>0.35774639282880488</v>
      </c>
      <c r="K1162" s="142">
        <v>0.75660549054200699</v>
      </c>
      <c r="L1162" s="142">
        <v>0.46012628204082867</v>
      </c>
      <c r="M1162" s="141">
        <f t="array" ref="M1162:Q1162">MMULT(H1162:L1162,TRANSPOSE(chol))</f>
        <v>-8.1182177188573214E-3</v>
      </c>
      <c r="N1162" s="141">
        <v>-4.4706511844345683E-3</v>
      </c>
      <c r="O1162" s="141">
        <v>3.8017738740568825E-4</v>
      </c>
      <c r="P1162" s="141">
        <v>2.5886566571267184E-3</v>
      </c>
      <c r="Q1162" s="141">
        <v>-1.6215622871152248E-4</v>
      </c>
      <c r="R1162" s="6">
        <f t="shared" si="70"/>
        <v>-909.38044957031661</v>
      </c>
      <c r="S1162" s="6">
        <f t="shared" si="71"/>
        <v>12736.175508152221</v>
      </c>
      <c r="T1162" s="6">
        <f t="shared" si="72"/>
        <v>-12736.175508152221</v>
      </c>
      <c r="V1162" s="23">
        <f t="array" aca="1" ref="V1162:Z1162" ca="1">MMULT(H1162:L1162,TRANSPOSE(racar))</f>
        <v>-7.0330806707395331E-3</v>
      </c>
      <c r="W1162" s="23">
        <f ca="1"/>
        <v>-1.5054871005464126E-3</v>
      </c>
      <c r="X1162" s="23">
        <f ca="1"/>
        <v>2.0819626230524774E-3</v>
      </c>
      <c r="Y1162" s="23">
        <f ca="1"/>
        <v>4.0841774904644985E-3</v>
      </c>
      <c r="Z1162" s="23">
        <f ca="1"/>
        <v>1.973748708428594E-3</v>
      </c>
      <c r="AA1162" s="6">
        <f t="array" aca="1" ref="AA1162" ca="1">SUMPRODUCT($V$9:$Z$9,V1162:Z1162)</f>
        <v>-11891.696362952003</v>
      </c>
      <c r="AB1162" s="6">
        <f t="shared" ca="1" si="73"/>
        <v>7744.6695966325206</v>
      </c>
    </row>
    <row r="1163" spans="1:28" ht="13.8">
      <c r="A1163" s="4">
        <v>1153</v>
      </c>
      <c r="B1163" s="120">
        <v>0.41746684956561503</v>
      </c>
      <c r="C1163" s="120">
        <v>0.61472000000000004</v>
      </c>
      <c r="D1163" s="120">
        <v>0.78259058725531017</v>
      </c>
      <c r="E1163" s="120">
        <v>0.86626596543951917</v>
      </c>
      <c r="F1163" s="120">
        <v>0.75421028675466539</v>
      </c>
      <c r="H1163" s="142">
        <v>-0.20837817115240756</v>
      </c>
      <c r="I1163" s="142">
        <v>0.29164246994817328</v>
      </c>
      <c r="J1163" s="142">
        <v>0.78097223398602134</v>
      </c>
      <c r="K1163" s="142">
        <v>1.1089121795129278</v>
      </c>
      <c r="L1163" s="142">
        <v>0.68779890387125442</v>
      </c>
      <c r="M1163" s="141">
        <f t="array" ref="M1163:Q1163">MMULT(H1163:L1163,TRANSPOSE(chol))</f>
        <v>-1.2278032069587173E-3</v>
      </c>
      <c r="N1163" s="141">
        <v>1.1806725845951178E-3</v>
      </c>
      <c r="O1163" s="141">
        <v>4.8292994818376527E-3</v>
      </c>
      <c r="P1163" s="141">
        <v>6.2688451281301622E-3</v>
      </c>
      <c r="Q1163" s="141">
        <v>6.2952700131774265E-3</v>
      </c>
      <c r="R1163" s="6">
        <f t="shared" si="70"/>
        <v>-6264.9866771510424</v>
      </c>
      <c r="S1163" s="6">
        <f t="shared" si="71"/>
        <v>-6201.2626823980499</v>
      </c>
      <c r="T1163" s="6">
        <f t="shared" si="72"/>
        <v>6201.2626823980499</v>
      </c>
      <c r="V1163" s="23">
        <f t="array" aca="1" ref="V1163:Z1163" ca="1">MMULT(H1163:L1163,TRANSPOSE(racar))</f>
        <v>6.6418697942968469E-4</v>
      </c>
      <c r="W1163" s="23">
        <f ca="1"/>
        <v>3.3885359027452356E-3</v>
      </c>
      <c r="X1163" s="23">
        <f ca="1"/>
        <v>5.8927461856021195E-3</v>
      </c>
      <c r="Y1163" s="23">
        <f ca="1"/>
        <v>6.9238378117658771E-3</v>
      </c>
      <c r="Z1163" s="23">
        <f ca="1"/>
        <v>6.1663852098434759E-3</v>
      </c>
      <c r="AA1163" s="6">
        <f t="array" aca="1" ref="AA1163" ca="1">SUMPRODUCT($V$9:$Z$9,V1163:Z1163)</f>
        <v>-2532.7621741043877</v>
      </c>
      <c r="AB1163" s="6">
        <f t="shared" ca="1" si="73"/>
        <v>-2492.0802541279372</v>
      </c>
    </row>
    <row r="1164" spans="1:28" ht="13.8">
      <c r="A1164" s="4">
        <v>1154</v>
      </c>
      <c r="B1164" s="120">
        <v>0.75080018289894823</v>
      </c>
      <c r="C1164" s="120">
        <v>0.81472</v>
      </c>
      <c r="D1164" s="120">
        <v>0.92544773011245307</v>
      </c>
      <c r="E1164" s="120">
        <v>0.95717505634861011</v>
      </c>
      <c r="F1164" s="120">
        <v>0.83113336367774238</v>
      </c>
      <c r="H1164" s="142">
        <v>0.67700996126873247</v>
      </c>
      <c r="I1164" s="142">
        <v>0.89542489051354812</v>
      </c>
      <c r="J1164" s="142">
        <v>1.4427016303777216</v>
      </c>
      <c r="K1164" s="142">
        <v>1.7188049862630492</v>
      </c>
      <c r="L1164" s="142">
        <v>0.95865361604679356</v>
      </c>
      <c r="M1164" s="141">
        <f t="array" ref="M1164:Q1164">MMULT(H1164:L1164,TRANSPOSE(chol))</f>
        <v>3.9890694739843089E-3</v>
      </c>
      <c r="N1164" s="141">
        <v>6.7186251983824882E-3</v>
      </c>
      <c r="O1164" s="141">
        <v>1.0460654619898221E-2</v>
      </c>
      <c r="P1164" s="141">
        <v>1.1303752025636417E-2</v>
      </c>
      <c r="Q1164" s="141">
        <v>1.2986880553383755E-2</v>
      </c>
      <c r="R1164" s="6">
        <f t="shared" ref="R1164:R1227" si="74">SUMPRODUCT($M$9:$Q$9,M1164:Q1164)</f>
        <v>-10993.61752359946</v>
      </c>
      <c r="S1164" s="6">
        <f t="shared" ref="S1164:S1227" si="75">P1164*$P$9+Q1164*$Q$9</f>
        <v>-20240.65512180615</v>
      </c>
      <c r="T1164" s="6">
        <f t="shared" ref="T1164:T1227" si="76">-S1164</f>
        <v>20240.65512180615</v>
      </c>
      <c r="V1164" s="23">
        <f t="array" aca="1" ref="V1164:Z1164" ca="1">MMULT(H1164:L1164,TRANSPOSE(racar))</f>
        <v>7.1013096280846191E-3</v>
      </c>
      <c r="W1164" s="23">
        <f ca="1"/>
        <v>8.8848617807628441E-3</v>
      </c>
      <c r="X1164" s="23">
        <f ca="1"/>
        <v>1.1244572582497052E-2</v>
      </c>
      <c r="Y1164" s="23">
        <f ca="1"/>
        <v>1.1240185841975578E-2</v>
      </c>
      <c r="Z1164" s="23">
        <f ca="1"/>
        <v>1.0817037422996112E-2</v>
      </c>
      <c r="AA1164" s="6">
        <f t="array" aca="1" ref="AA1164" ca="1">SUMPRODUCT($V$9:$Z$9,V1164:Z1164)</f>
        <v>5895.6470197223971</v>
      </c>
      <c r="AB1164" s="6">
        <f t="shared" ref="AB1164:AB1227" ca="1" si="77">Y1164*$Y$9+Z1164*$Z$9</f>
        <v>-8512.7954144165997</v>
      </c>
    </row>
    <row r="1165" spans="1:28" ht="13.8">
      <c r="A1165" s="4">
        <v>1155</v>
      </c>
      <c r="B1165" s="120">
        <v>0.19524462734339276</v>
      </c>
      <c r="C1165" s="120">
        <v>5.4720000000000005E-2</v>
      </c>
      <c r="D1165" s="120">
        <v>8.8713036234902121E-2</v>
      </c>
      <c r="E1165" s="120">
        <v>5.6348610067618335E-2</v>
      </c>
      <c r="F1165" s="120">
        <v>0.90805644060081936</v>
      </c>
      <c r="H1165" s="142">
        <v>-0.85873043567813501</v>
      </c>
      <c r="I1165" s="142">
        <v>-1.6007152586478726</v>
      </c>
      <c r="J1165" s="142">
        <v>-1.3487226346192969</v>
      </c>
      <c r="K1165" s="142">
        <v>-1.5861855701541909</v>
      </c>
      <c r="L1165" s="142">
        <v>1.328881346691025</v>
      </c>
      <c r="M1165" s="141">
        <f t="array" ref="M1165:Q1165">MMULT(H1165:L1165,TRANSPOSE(chol))</f>
        <v>-5.0598005396041154E-3</v>
      </c>
      <c r="N1165" s="141">
        <v>-1.1184736072114645E-2</v>
      </c>
      <c r="O1165" s="141">
        <v>-1.0332931943972872E-2</v>
      </c>
      <c r="P1165" s="141">
        <v>-1.1819701403117637E-2</v>
      </c>
      <c r="Q1165" s="141">
        <v>-1.9200835506411268E-3</v>
      </c>
      <c r="R1165" s="6">
        <f t="shared" si="74"/>
        <v>-34616.5587211889</v>
      </c>
      <c r="S1165" s="6">
        <f t="shared" si="75"/>
        <v>-43416.708733059473</v>
      </c>
      <c r="T1165" s="6">
        <f t="shared" si="76"/>
        <v>43416.708733059473</v>
      </c>
      <c r="V1165" s="23">
        <f t="array" aca="1" ref="V1165:Z1165" ca="1">MMULT(H1165:L1165,TRANSPOSE(racar))</f>
        <v>-5.7972020185221521E-3</v>
      </c>
      <c r="W1165" s="23">
        <f ca="1"/>
        <v>-1.0669182795966127E-2</v>
      </c>
      <c r="X1165" s="23">
        <f ca="1"/>
        <v>-9.3788169299482312E-3</v>
      </c>
      <c r="Y1165" s="23">
        <f ca="1"/>
        <v>-8.5166739097000191E-3</v>
      </c>
      <c r="Z1165" s="23">
        <f ca="1"/>
        <v>2.8237894693946353E-3</v>
      </c>
      <c r="AA1165" s="6">
        <f t="array" aca="1" ref="AA1165" ca="1">SUMPRODUCT($V$9:$Z$9,V1165:Z1165)</f>
        <v>-49501.197389426467</v>
      </c>
      <c r="AB1165" s="6">
        <f t="shared" ca="1" si="77"/>
        <v>-54587.711409059353</v>
      </c>
    </row>
    <row r="1166" spans="1:28" ht="13.8">
      <c r="A1166" s="4">
        <v>1156</v>
      </c>
      <c r="B1166" s="120">
        <v>0.52857796067672602</v>
      </c>
      <c r="C1166" s="120">
        <v>0.25472</v>
      </c>
      <c r="D1166" s="120">
        <v>0.23157017909204494</v>
      </c>
      <c r="E1166" s="120">
        <v>0.14725770097670923</v>
      </c>
      <c r="F1166" s="120">
        <v>0.98497951752389623</v>
      </c>
      <c r="H1166" s="142">
        <v>7.1695699515215178E-2</v>
      </c>
      <c r="I1166" s="142">
        <v>-0.65970991922924149</v>
      </c>
      <c r="J1166" s="142">
        <v>-0.73368563058898295</v>
      </c>
      <c r="K1166" s="142">
        <v>-1.0482674499799516</v>
      </c>
      <c r="L1166" s="142">
        <v>2.1695498380198845</v>
      </c>
      <c r="M1166" s="141">
        <f t="array" ref="M1166:Q1166">MMULT(H1166:L1166,TRANSPOSE(chol))</f>
        <v>4.2244448784199191E-4</v>
      </c>
      <c r="N1166" s="141">
        <v>-3.6097043632122169E-3</v>
      </c>
      <c r="O1166" s="141">
        <v>-4.8299664745017346E-3</v>
      </c>
      <c r="P1166" s="141">
        <v>-6.6137046411251406E-3</v>
      </c>
      <c r="Q1166" s="141">
        <v>8.3235465632982113E-3</v>
      </c>
      <c r="R1166" s="6">
        <f t="shared" si="74"/>
        <v>-67659.280854379715</v>
      </c>
      <c r="S1166" s="6">
        <f t="shared" si="75"/>
        <v>-76347.992479661538</v>
      </c>
      <c r="T1166" s="6">
        <f t="shared" si="76"/>
        <v>76347.992479661538</v>
      </c>
      <c r="V1166" s="23">
        <f t="array" aca="1" ref="V1166:Z1166" ca="1">MMULT(H1166:L1166,TRANSPOSE(racar))</f>
        <v>1.953084987421218E-3</v>
      </c>
      <c r="W1166" s="23">
        <f ca="1"/>
        <v>-2.5817133541898045E-3</v>
      </c>
      <c r="X1166" s="23">
        <f ca="1"/>
        <v>-3.8638782994150503E-3</v>
      </c>
      <c r="Y1166" s="23">
        <f ca="1"/>
        <v>-3.6408562831863073E-3</v>
      </c>
      <c r="Z1166" s="23">
        <f ca="1"/>
        <v>1.1375244515753554E-2</v>
      </c>
      <c r="AA1166" s="6">
        <f t="array" aca="1" ref="AA1166" ca="1">SUMPRODUCT($V$9:$Z$9,V1166:Z1166)</f>
        <v>-66850.203994412019</v>
      </c>
      <c r="AB1166" s="6">
        <f t="shared" ca="1" si="77"/>
        <v>-79656.121721413409</v>
      </c>
    </row>
    <row r="1167" spans="1:28" ht="13.8">
      <c r="A1167" s="4">
        <v>1157</v>
      </c>
      <c r="B1167" s="120">
        <v>0.86191129401005928</v>
      </c>
      <c r="C1167" s="120">
        <v>0.45472000000000001</v>
      </c>
      <c r="D1167" s="120">
        <v>0.37442732194918776</v>
      </c>
      <c r="E1167" s="120">
        <v>0.23816679188580014</v>
      </c>
      <c r="F1167" s="120">
        <v>6.781975421028677E-2</v>
      </c>
      <c r="H1167" s="142">
        <v>1.0889466517299458</v>
      </c>
      <c r="I1167" s="142">
        <v>-0.11374492323205047</v>
      </c>
      <c r="J1167" s="142">
        <v>-0.32014997391449135</v>
      </c>
      <c r="K1167" s="142">
        <v>-0.71221187629458937</v>
      </c>
      <c r="L1167" s="142">
        <v>-1.4922275267675942</v>
      </c>
      <c r="M1167" s="141">
        <f t="array" ref="M1167:Q1167">MMULT(H1167:L1167,TRANSPOSE(chol))</f>
        <v>6.4162775966734803E-3</v>
      </c>
      <c r="N1167" s="141">
        <v>1.9069236616993312E-3</v>
      </c>
      <c r="O1167" s="141">
        <v>-6.3399550179863502E-4</v>
      </c>
      <c r="P1167" s="141">
        <v>-3.0760296235920522E-3</v>
      </c>
      <c r="Q1167" s="141">
        <v>-6.6487023436845698E-3</v>
      </c>
      <c r="R1167" s="6">
        <f t="shared" si="74"/>
        <v>40995.992844310764</v>
      </c>
      <c r="S1167" s="6">
        <f t="shared" si="75"/>
        <v>22759.735222272364</v>
      </c>
      <c r="T1167" s="6">
        <f t="shared" si="76"/>
        <v>-22759.735222272364</v>
      </c>
      <c r="V1167" s="23">
        <f t="array" aca="1" ref="V1167:Z1167" ca="1">MMULT(H1167:L1167,TRANSPOSE(racar))</f>
        <v>3.744247765778216E-3</v>
      </c>
      <c r="W1167" s="23">
        <f ca="1"/>
        <v>-1.8163803048365623E-3</v>
      </c>
      <c r="X1167" s="23">
        <f ca="1"/>
        <v>-2.7500213719585738E-3</v>
      </c>
      <c r="Y1167" s="23">
        <f ca="1"/>
        <v>-5.356233508091366E-3</v>
      </c>
      <c r="Z1167" s="23">
        <f ca="1"/>
        <v>-9.1369443783619868E-3</v>
      </c>
      <c r="AA1167" s="6">
        <f t="array" aca="1" ref="AA1167" ca="1">SUMPRODUCT($V$9:$Z$9,V1167:Z1167)</f>
        <v>45918.069374424143</v>
      </c>
      <c r="AB1167" s="6">
        <f t="shared" ca="1" si="77"/>
        <v>26114.421854094202</v>
      </c>
    </row>
    <row r="1168" spans="1:28" ht="13.8">
      <c r="A1168" s="4">
        <v>1158</v>
      </c>
      <c r="B1168" s="120">
        <v>0.30635573845450392</v>
      </c>
      <c r="C1168" s="120">
        <v>0.65472000000000008</v>
      </c>
      <c r="D1168" s="120">
        <v>0.51728446480633072</v>
      </c>
      <c r="E1168" s="120">
        <v>0.32907588279489103</v>
      </c>
      <c r="F1168" s="120">
        <v>0.14474283113336367</v>
      </c>
      <c r="H1168" s="142">
        <v>-0.50620680703104159</v>
      </c>
      <c r="I1168" s="142">
        <v>0.39809521691102762</v>
      </c>
      <c r="J1168" s="142">
        <v>4.3339291697159783E-2</v>
      </c>
      <c r="K1168" s="142">
        <v>-0.44246636340520396</v>
      </c>
      <c r="L1168" s="142">
        <v>-1.0592506087019433</v>
      </c>
      <c r="M1168" s="141">
        <f t="array" ref="M1168:Q1168">MMULT(H1168:L1168,TRANSPOSE(chol))</f>
        <v>-2.9826653032791264E-3</v>
      </c>
      <c r="N1168" s="141">
        <v>1.0906155193539965E-3</v>
      </c>
      <c r="O1168" s="141">
        <v>-2.6868817412205792E-4</v>
      </c>
      <c r="P1168" s="141">
        <v>-1.9456709080410727E-3</v>
      </c>
      <c r="Q1168" s="141">
        <v>-7.3900227024633171E-3</v>
      </c>
      <c r="R1168" s="6">
        <f t="shared" si="74"/>
        <v>12182.004983977604</v>
      </c>
      <c r="S1168" s="6">
        <f t="shared" si="75"/>
        <v>32035.002316548962</v>
      </c>
      <c r="T1168" s="6">
        <f t="shared" si="76"/>
        <v>-32035.002316548962</v>
      </c>
      <c r="V1168" s="23">
        <f t="array" aca="1" ref="V1168:Z1168" ca="1">MMULT(H1168:L1168,TRANSPOSE(racar))</f>
        <v>-3.8665624483672908E-3</v>
      </c>
      <c r="W1168" s="23">
        <f ca="1"/>
        <v>3.3976150578752954E-4</v>
      </c>
      <c r="X1168" s="23">
        <f ca="1"/>
        <v>-7.4474394205007539E-4</v>
      </c>
      <c r="Y1168" s="23">
        <f ca="1"/>
        <v>-3.2156689797111929E-3</v>
      </c>
      <c r="Z1168" s="23">
        <f ca="1"/>
        <v>-7.3923619886321562E-3</v>
      </c>
      <c r="AA1168" s="6">
        <f t="array" aca="1" ref="AA1168" ca="1">SUMPRODUCT($V$9:$Z$9,V1168:Z1168)</f>
        <v>5002.8829405781362</v>
      </c>
      <c r="AB1168" s="6">
        <f t="shared" ca="1" si="77"/>
        <v>26240.218449484655</v>
      </c>
    </row>
    <row r="1169" spans="1:28" ht="13.8">
      <c r="A1169" s="4">
        <v>1159</v>
      </c>
      <c r="B1169" s="120">
        <v>0.63968907178783718</v>
      </c>
      <c r="C1169" s="120">
        <v>0.85472000000000004</v>
      </c>
      <c r="D1169" s="120">
        <v>0.66014160766347352</v>
      </c>
      <c r="E1169" s="120">
        <v>0.41998497370398197</v>
      </c>
      <c r="F1169" s="120">
        <v>0.2216659080564406</v>
      </c>
      <c r="H1169" s="142">
        <v>0.35762781957308304</v>
      </c>
      <c r="I1169" s="142">
        <v>1.0568939278813914</v>
      </c>
      <c r="J1169" s="142">
        <v>0.41284963315770773</v>
      </c>
      <c r="K1169" s="142">
        <v>-0.20193192014331979</v>
      </c>
      <c r="L1169" s="142">
        <v>-0.76657908243914674</v>
      </c>
      <c r="M1169" s="141">
        <f t="array" ref="M1169:Q1169">MMULT(H1169:L1169,TRANSPOSE(chol))</f>
        <v>2.1072100851116985E-3</v>
      </c>
      <c r="N1169" s="141">
        <v>6.8930080532431685E-3</v>
      </c>
      <c r="O1169" s="141">
        <v>3.4764190288868813E-3</v>
      </c>
      <c r="P1169" s="141">
        <v>1.1484688509416083E-3</v>
      </c>
      <c r="Q1169" s="141">
        <v>-1.5006224341146054E-3</v>
      </c>
      <c r="R1169" s="6">
        <f t="shared" si="74"/>
        <v>-3415.4170989199647</v>
      </c>
      <c r="S1169" s="6">
        <f t="shared" si="75"/>
        <v>13563.785584364818</v>
      </c>
      <c r="T1169" s="6">
        <f t="shared" si="76"/>
        <v>-13563.785584364818</v>
      </c>
      <c r="V1169" s="23">
        <f t="array" aca="1" ref="V1169:Z1169" ca="1">MMULT(H1169:L1169,TRANSPOSE(racar))</f>
        <v>2.3082345149505745E-3</v>
      </c>
      <c r="W1169" s="23">
        <f ca="1"/>
        <v>5.7769299666057356E-3</v>
      </c>
      <c r="X1169" s="23">
        <f ca="1"/>
        <v>2.5927988908887364E-3</v>
      </c>
      <c r="Y1169" s="23">
        <f ca="1"/>
        <v>-8.1897461137749852E-4</v>
      </c>
      <c r="Z1169" s="23">
        <f ca="1"/>
        <v>-3.189941658497098E-3</v>
      </c>
      <c r="AA1169" s="6">
        <f t="array" aca="1" ref="AA1169" ca="1">SUMPRODUCT($V$9:$Z$9,V1169:Z1169)</f>
        <v>1412.7013584781816</v>
      </c>
      <c r="AB1169" s="6">
        <f t="shared" ca="1" si="77"/>
        <v>13923.579751746995</v>
      </c>
    </row>
    <row r="1170" spans="1:28" ht="13.8">
      <c r="A1170" s="4">
        <v>1160</v>
      </c>
      <c r="B1170" s="120">
        <v>0.97302240512117044</v>
      </c>
      <c r="C1170" s="120">
        <v>9.4719999999999999E-2</v>
      </c>
      <c r="D1170" s="120">
        <v>0.80299875052061631</v>
      </c>
      <c r="E1170" s="120">
        <v>0.51089406461307296</v>
      </c>
      <c r="F1170" s="120">
        <v>0.29858898497951752</v>
      </c>
      <c r="H1170" s="142">
        <v>1.9271961487400933</v>
      </c>
      <c r="I1170" s="142">
        <v>-1.3122375376912878</v>
      </c>
      <c r="J1170" s="142">
        <v>0.85238129405455199</v>
      </c>
      <c r="K1170" s="142">
        <v>2.7310765087610031E-2</v>
      </c>
      <c r="L1170" s="142">
        <v>-0.52846307371585344</v>
      </c>
      <c r="M1170" s="141">
        <f t="array" ref="M1170:Q1170">MMULT(H1170:L1170,TRANSPOSE(chol))</f>
        <v>1.1355400610224794E-2</v>
      </c>
      <c r="N1170" s="141">
        <v>-2.9874589461128332E-3</v>
      </c>
      <c r="O1170" s="141">
        <v>7.619501956485468E-3</v>
      </c>
      <c r="P1170" s="141">
        <v>7.7467611551570217E-5</v>
      </c>
      <c r="Q1170" s="141">
        <v>1.5553782537096597E-3</v>
      </c>
      <c r="R1170" s="6">
        <f t="shared" si="74"/>
        <v>77199.014764177133</v>
      </c>
      <c r="S1170" s="6">
        <f t="shared" si="75"/>
        <v>-8260.8269113063452</v>
      </c>
      <c r="T1170" s="6">
        <f t="shared" si="76"/>
        <v>8260.8269113063452</v>
      </c>
      <c r="V1170" s="23">
        <f t="array" aca="1" ref="V1170:Z1170" ca="1">MMULT(H1170:L1170,TRANSPOSE(racar))</f>
        <v>9.2350298998615816E-3</v>
      </c>
      <c r="W1170" s="23">
        <f ca="1"/>
        <v>-6.0827223814782262E-3</v>
      </c>
      <c r="X1170" s="23">
        <f ca="1"/>
        <v>5.8954305470536698E-3</v>
      </c>
      <c r="Y1170" s="23">
        <f ca="1"/>
        <v>-8.9796240174364386E-4</v>
      </c>
      <c r="Z1170" s="23">
        <f ca="1"/>
        <v>-1.6332356288632341E-3</v>
      </c>
      <c r="AA1170" s="6">
        <f t="array" aca="1" ref="AA1170" ca="1">SUMPRODUCT($V$9:$Z$9,V1170:Z1170)</f>
        <v>92249.518376898384</v>
      </c>
      <c r="AB1170" s="6">
        <f t="shared" ca="1" si="77"/>
        <v>4939.9229672696147</v>
      </c>
    </row>
    <row r="1171" spans="1:28" ht="13.8">
      <c r="A1171" s="4">
        <v>1161</v>
      </c>
      <c r="B1171" s="120">
        <v>2.2405121170553263E-2</v>
      </c>
      <c r="C1171" s="120">
        <v>0.29472000000000004</v>
      </c>
      <c r="D1171" s="120">
        <v>0.94585589337775922</v>
      </c>
      <c r="E1171" s="120">
        <v>0.60180315552216379</v>
      </c>
      <c r="F1171" s="120">
        <v>0.37551206190259445</v>
      </c>
      <c r="H1171" s="142">
        <v>-2.0064313873397341</v>
      </c>
      <c r="I1171" s="142">
        <v>-0.53964772073472111</v>
      </c>
      <c r="J1171" s="142">
        <v>1.6059349050774252</v>
      </c>
      <c r="K1171" s="142">
        <v>0.25801712733018661</v>
      </c>
      <c r="L1171" s="142">
        <v>-0.31728926284075853</v>
      </c>
      <c r="M1171" s="141">
        <f t="array" ref="M1171:Q1171">MMULT(H1171:L1171,TRANSPOSE(chol))</f>
        <v>-1.1822269474265375E-2</v>
      </c>
      <c r="N1171" s="141">
        <v>-7.8043997125150019E-3</v>
      </c>
      <c r="O1171" s="141">
        <v>7.442677239647805E-3</v>
      </c>
      <c r="P1171" s="141">
        <v>-1.3878608126004373E-4</v>
      </c>
      <c r="Q1171" s="141">
        <v>-6.5874145105235243E-3</v>
      </c>
      <c r="R1171" s="6">
        <f t="shared" si="74"/>
        <v>39027.483821142363</v>
      </c>
      <c r="S1171" s="6">
        <f t="shared" si="75"/>
        <v>35852.374565272439</v>
      </c>
      <c r="T1171" s="6">
        <f t="shared" si="76"/>
        <v>-35852.374565272439</v>
      </c>
      <c r="V1171" s="23">
        <f t="array" aca="1" ref="V1171:Z1171" ca="1">MMULT(H1171:L1171,TRANSPOSE(racar))</f>
        <v>-1.1323494009744951E-2</v>
      </c>
      <c r="W1171" s="23">
        <f ca="1"/>
        <v>-4.9952526528727285E-3</v>
      </c>
      <c r="X1171" s="23">
        <f ca="1"/>
        <v>9.056438169655753E-3</v>
      </c>
      <c r="Y1171" s="23">
        <f ca="1"/>
        <v>7.2659340709756712E-4</v>
      </c>
      <c r="Z1171" s="23">
        <f ca="1"/>
        <v>-3.8517795425927338E-3</v>
      </c>
      <c r="AA1171" s="6">
        <f t="array" aca="1" ref="AA1171" ca="1">SUMPRODUCT($V$9:$Z$9,V1171:Z1171)</f>
        <v>19733.29886248917</v>
      </c>
      <c r="AB1171" s="6">
        <f t="shared" ca="1" si="77"/>
        <v>24657.366299203106</v>
      </c>
    </row>
    <row r="1172" spans="1:28" ht="13.8">
      <c r="A1172" s="4">
        <v>1162</v>
      </c>
      <c r="B1172" s="120">
        <v>0.35573845450388664</v>
      </c>
      <c r="C1172" s="120">
        <v>0.49472000000000005</v>
      </c>
      <c r="D1172" s="120">
        <v>0.10912119950020824</v>
      </c>
      <c r="E1172" s="120">
        <v>0.69271224643125462</v>
      </c>
      <c r="F1172" s="120">
        <v>0.45243513882567138</v>
      </c>
      <c r="H1172" s="142">
        <v>-0.36987328302019945</v>
      </c>
      <c r="I1172" s="142">
        <v>-1.3235383698796574E-2</v>
      </c>
      <c r="J1172" s="142">
        <v>-1.2312151703647565</v>
      </c>
      <c r="K1172" s="142">
        <v>0.50355302880524155</v>
      </c>
      <c r="L1172" s="142">
        <v>-0.11951131318178437</v>
      </c>
      <c r="M1172" s="141">
        <f t="array" ref="M1172:Q1172">MMULT(H1172:L1172,TRANSPOSE(chol))</f>
        <v>-2.1793626489235228E-3</v>
      </c>
      <c r="N1172" s="141">
        <v>-9.4476784799062379E-4</v>
      </c>
      <c r="O1172" s="141">
        <v>-8.4017103403635877E-3</v>
      </c>
      <c r="P1172" s="141">
        <v>1.4769489494226042E-3</v>
      </c>
      <c r="Q1172" s="141">
        <v>-1.8415176990502591E-3</v>
      </c>
      <c r="R1172" s="6">
        <f t="shared" si="74"/>
        <v>-8351.8453927295759</v>
      </c>
      <c r="S1172" s="6">
        <f t="shared" si="75"/>
        <v>16954.121044275635</v>
      </c>
      <c r="T1172" s="6">
        <f t="shared" si="76"/>
        <v>-16954.121044275635</v>
      </c>
      <c r="V1172" s="23">
        <f t="array" aca="1" ref="V1172:Z1172" ca="1">MMULT(H1172:L1172,TRANSPOSE(racar))</f>
        <v>-2.8363975253605485E-3</v>
      </c>
      <c r="W1172" s="23">
        <f ca="1"/>
        <v>-5.1935499905349507E-4</v>
      </c>
      <c r="X1172" s="23">
        <f ca="1"/>
        <v>-8.0954606147382088E-3</v>
      </c>
      <c r="Y1172" s="23">
        <f ca="1"/>
        <v>1.8983053176862459E-3</v>
      </c>
      <c r="Z1172" s="23">
        <f ca="1"/>
        <v>-1.4807913440591067E-3</v>
      </c>
      <c r="AA1172" s="6">
        <f t="array" aca="1" ref="AA1172" ca="1">SUMPRODUCT($V$9:$Z$9,V1172:Z1172)</f>
        <v>-12861.064473428012</v>
      </c>
      <c r="AB1172" s="6">
        <f t="shared" ca="1" si="77"/>
        <v>16882.968747009254</v>
      </c>
    </row>
    <row r="1173" spans="1:28" ht="13.8">
      <c r="A1173" s="4">
        <v>1163</v>
      </c>
      <c r="B1173" s="120">
        <v>0.68907178783721978</v>
      </c>
      <c r="C1173" s="120">
        <v>0.69472</v>
      </c>
      <c r="D1173" s="120">
        <v>0.25197834235735106</v>
      </c>
      <c r="E1173" s="120">
        <v>0.78362133734034567</v>
      </c>
      <c r="F1173" s="120">
        <v>0.52935821574874831</v>
      </c>
      <c r="H1173" s="142">
        <v>0.4932210238853732</v>
      </c>
      <c r="I1173" s="142">
        <v>0.50927425645003699</v>
      </c>
      <c r="J1173" s="142">
        <v>-0.66827716818738592</v>
      </c>
      <c r="K1173" s="142">
        <v>0.78448202461765837</v>
      </c>
      <c r="L1173" s="142">
        <v>7.3656681204170224E-2</v>
      </c>
      <c r="M1173" s="141">
        <f t="array" ref="M1173:Q1173">MMULT(H1173:L1173,TRANSPOSE(chol))</f>
        <v>2.9061506371653675E-3</v>
      </c>
      <c r="N1173" s="141">
        <v>4.0753609164949954E-3</v>
      </c>
      <c r="O1173" s="141">
        <v>-3.4610078080016542E-3</v>
      </c>
      <c r="P1173" s="141">
        <v>4.6743176413661667E-3</v>
      </c>
      <c r="Q1173" s="141">
        <v>3.5382993272471803E-3</v>
      </c>
      <c r="R1173" s="6">
        <f t="shared" si="74"/>
        <v>-13846.291349848952</v>
      </c>
      <c r="S1173" s="6">
        <f t="shared" si="75"/>
        <v>1777.5054221935497</v>
      </c>
      <c r="T1173" s="6">
        <f t="shared" si="76"/>
        <v>-1777.5054221935497</v>
      </c>
      <c r="V1173" s="23">
        <f t="array" aca="1" ref="V1173:Z1173" ca="1">MMULT(H1173:L1173,TRANSPOSE(racar))</f>
        <v>3.1749860627127194E-3</v>
      </c>
      <c r="W1173" s="23">
        <f ca="1"/>
        <v>4.0873242256375866E-3</v>
      </c>
      <c r="X1173" s="23">
        <f ca="1"/>
        <v>-3.5909215399159552E-3</v>
      </c>
      <c r="Y1173" s="23">
        <f ca="1"/>
        <v>4.3437235333640741E-3</v>
      </c>
      <c r="Z1173" s="23">
        <f ca="1"/>
        <v>2.1202151671573907E-3</v>
      </c>
      <c r="AA1173" s="6">
        <f t="array" aca="1" ref="AA1173" ca="1">SUMPRODUCT($V$9:$Z$9,V1173:Z1173)</f>
        <v>-6642.1259150579226</v>
      </c>
      <c r="AB1173" s="6">
        <f t="shared" ca="1" si="77"/>
        <v>8120.3183214538094</v>
      </c>
    </row>
    <row r="1174" spans="1:28" ht="13.8">
      <c r="A1174" s="4">
        <v>1164</v>
      </c>
      <c r="B1174" s="120">
        <v>0.13351623228166437</v>
      </c>
      <c r="C1174" s="120">
        <v>0.89471999999999996</v>
      </c>
      <c r="D1174" s="120">
        <v>0.39483548521449391</v>
      </c>
      <c r="E1174" s="120">
        <v>0.8745304282494365</v>
      </c>
      <c r="F1174" s="120">
        <v>0.60628129267182529</v>
      </c>
      <c r="H1174" s="142">
        <v>-1.1099224057292403</v>
      </c>
      <c r="I1174" s="142">
        <v>1.2520270706017029</v>
      </c>
      <c r="J1174" s="142">
        <v>-0.26673790048571144</v>
      </c>
      <c r="K1174" s="142">
        <v>1.1480712696267046</v>
      </c>
      <c r="L1174" s="142">
        <v>0.26963975242825039</v>
      </c>
      <c r="M1174" s="141">
        <f t="array" ref="M1174:Q1174">MMULT(H1174:L1174,TRANSPOSE(chol))</f>
        <v>-6.5398706673213385E-3</v>
      </c>
      <c r="N1174" s="141">
        <v>4.5627131391056744E-3</v>
      </c>
      <c r="O1174" s="141">
        <v>-2.7861996382147324E-3</v>
      </c>
      <c r="P1174" s="141">
        <v>6.6454205589224335E-3</v>
      </c>
      <c r="Q1174" s="141">
        <v>2.0566789084258638E-3</v>
      </c>
      <c r="R1174" s="6">
        <f t="shared" si="74"/>
        <v>-40802.542935884187</v>
      </c>
      <c r="S1174" s="6">
        <f t="shared" si="75"/>
        <v>18997.972037096632</v>
      </c>
      <c r="T1174" s="6">
        <f t="shared" si="76"/>
        <v>-18997.972037096632</v>
      </c>
      <c r="V1174" s="23">
        <f t="array" aca="1" ref="V1174:Z1174" ca="1">MMULT(H1174:L1174,TRANSPOSE(racar))</f>
        <v>-4.5102232986679452E-3</v>
      </c>
      <c r="W1174" s="23">
        <f ca="1"/>
        <v>7.4402667004194473E-3</v>
      </c>
      <c r="X1174" s="23">
        <f ca="1"/>
        <v>-1.4004984811314374E-3</v>
      </c>
      <c r="Y1174" s="23">
        <f ca="1"/>
        <v>6.8930055029150115E-3</v>
      </c>
      <c r="Z1174" s="23">
        <f ca="1"/>
        <v>2.7414533434842077E-3</v>
      </c>
      <c r="AA1174" s="6">
        <f t="array" aca="1" ref="AA1174" ca="1">SUMPRODUCT($V$9:$Z$9,V1174:Z1174)</f>
        <v>-45434.45949709617</v>
      </c>
      <c r="AB1174" s="6">
        <f t="shared" ca="1" si="77"/>
        <v>16337.286807852817</v>
      </c>
    </row>
    <row r="1175" spans="1:28" ht="13.8">
      <c r="A1175" s="4">
        <v>1165</v>
      </c>
      <c r="B1175" s="120">
        <v>0.46684956561499774</v>
      </c>
      <c r="C1175" s="120">
        <v>0.13471999999999998</v>
      </c>
      <c r="D1175" s="120">
        <v>0.53769262807163676</v>
      </c>
      <c r="E1175" s="120">
        <v>0.96543951915852755</v>
      </c>
      <c r="F1175" s="120">
        <v>0.68320436959490216</v>
      </c>
      <c r="H1175" s="142">
        <v>-8.3191676197277825E-2</v>
      </c>
      <c r="I1175" s="142">
        <v>-1.1043530930866985</v>
      </c>
      <c r="J1175" s="142">
        <v>9.4622416591360503E-2</v>
      </c>
      <c r="K1175" s="142">
        <v>1.8176283098579769</v>
      </c>
      <c r="L1175" s="142">
        <v>0.47667823911206741</v>
      </c>
      <c r="M1175" s="141">
        <f t="array" ref="M1175:Q1175">MMULT(H1175:L1175,TRANSPOSE(chol))</f>
        <v>-4.9018093527935613E-4</v>
      </c>
      <c r="N1175" s="141">
        <v>-6.5200536682437178E-3</v>
      </c>
      <c r="O1175" s="141">
        <v>1.3246256574587833E-4</v>
      </c>
      <c r="P1175" s="141">
        <v>7.3239571427228993E-3</v>
      </c>
      <c r="Q1175" s="141">
        <v>4.1345557835635255E-3</v>
      </c>
      <c r="R1175" s="6">
        <f t="shared" si="74"/>
        <v>41730.247298716538</v>
      </c>
      <c r="S1175" s="6">
        <f t="shared" si="75"/>
        <v>10591.783358795543</v>
      </c>
      <c r="T1175" s="6">
        <f t="shared" si="76"/>
        <v>-10591.783358795543</v>
      </c>
      <c r="V1175" s="23">
        <f t="array" aca="1" ref="V1175:Z1175" ca="1">MMULT(H1175:L1175,TRANSPOSE(racar))</f>
        <v>-6.2467197568072408E-4</v>
      </c>
      <c r="W1175" s="23">
        <f ca="1"/>
        <v>-4.6038672678081803E-3</v>
      </c>
      <c r="X1175" s="23">
        <f ca="1"/>
        <v>1.2392945339860487E-3</v>
      </c>
      <c r="Y1175" s="23">
        <f ca="1"/>
        <v>8.9035437692302211E-3</v>
      </c>
      <c r="Z1175" s="23">
        <f ca="1"/>
        <v>3.8615192163200017E-3</v>
      </c>
      <c r="AA1175" s="6">
        <f t="array" aca="1" ref="AA1175" ca="1">SUMPRODUCT($V$9:$Z$9,V1175:Z1175)</f>
        <v>42778.836814928465</v>
      </c>
      <c r="AB1175" s="6">
        <f t="shared" ca="1" si="77"/>
        <v>19327.605423365803</v>
      </c>
    </row>
    <row r="1176" spans="1:28" ht="13.8">
      <c r="A1176" s="4">
        <v>1166</v>
      </c>
      <c r="B1176" s="120">
        <v>0.80018289894833095</v>
      </c>
      <c r="C1176" s="120">
        <v>0.33472000000000002</v>
      </c>
      <c r="D1176" s="120">
        <v>0.68054977092877966</v>
      </c>
      <c r="E1176" s="120">
        <v>6.4613072877535691E-2</v>
      </c>
      <c r="F1176" s="120">
        <v>0.76012744651797903</v>
      </c>
      <c r="H1176" s="142">
        <v>0.84227471266481235</v>
      </c>
      <c r="I1176" s="142">
        <v>-0.4269167019261863</v>
      </c>
      <c r="J1176" s="142">
        <v>0.46923669633913939</v>
      </c>
      <c r="K1176" s="142">
        <v>-1.5171605819320841</v>
      </c>
      <c r="L1176" s="142">
        <v>0.70671258525247838</v>
      </c>
      <c r="M1176" s="141">
        <f t="array" ref="M1176:Q1176">MMULT(H1176:L1176,TRANSPOSE(chol))</f>
        <v>4.9628403379820161E-3</v>
      </c>
      <c r="N1176" s="141">
        <v>-4.6612775608023856E-4</v>
      </c>
      <c r="O1176" s="141">
        <v>3.9989910040007393E-3</v>
      </c>
      <c r="P1176" s="141">
        <v>-7.2888541534682442E-3</v>
      </c>
      <c r="Q1176" s="141">
        <v>3.1735042746833648E-3</v>
      </c>
      <c r="R1176" s="6">
        <f t="shared" si="74"/>
        <v>-16217.478335446642</v>
      </c>
      <c r="S1176" s="6">
        <f t="shared" si="75"/>
        <v>-50909.889480982463</v>
      </c>
      <c r="T1176" s="6">
        <f t="shared" si="76"/>
        <v>50909.889480982463</v>
      </c>
      <c r="V1176" s="23">
        <f t="array" aca="1" ref="V1176:Z1176" ca="1">MMULT(H1176:L1176,TRANSPOSE(racar))</f>
        <v>5.1939061271526156E-3</v>
      </c>
      <c r="W1176" s="23">
        <f ca="1"/>
        <v>-2.0185838175069931E-3</v>
      </c>
      <c r="X1176" s="23">
        <f ca="1"/>
        <v>3.3027614745109349E-3</v>
      </c>
      <c r="Y1176" s="23">
        <f ca="1"/>
        <v>-6.9391940258488865E-3</v>
      </c>
      <c r="Z1176" s="23">
        <f ca="1"/>
        <v>3.6606331991445272E-3</v>
      </c>
      <c r="AA1176" s="6">
        <f t="array" aca="1" ref="AA1176" ca="1">SUMPRODUCT($V$9:$Z$9,V1176:Z1176)</f>
        <v>-10048.863524582204</v>
      </c>
      <c r="AB1176" s="6">
        <f t="shared" ca="1" si="77"/>
        <v>-52009.042457979158</v>
      </c>
    </row>
    <row r="1177" spans="1:28" ht="13.8">
      <c r="A1177" s="4">
        <v>1167</v>
      </c>
      <c r="B1177" s="120">
        <v>0.24462734339277548</v>
      </c>
      <c r="C1177" s="120">
        <v>0.53471999999999997</v>
      </c>
      <c r="D1177" s="120">
        <v>0.82340691378592246</v>
      </c>
      <c r="E1177" s="120">
        <v>0.15552216378662659</v>
      </c>
      <c r="F1177" s="120">
        <v>0.83705052344105602</v>
      </c>
      <c r="H1177" s="142">
        <v>-0.69149473734760014</v>
      </c>
      <c r="I1177" s="142">
        <v>8.7140290481458729E-2</v>
      </c>
      <c r="J1177" s="142">
        <v>0.92842689572885839</v>
      </c>
      <c r="K1177" s="142">
        <v>-1.0130331489646567</v>
      </c>
      <c r="L1177" s="142">
        <v>0.98240786510145495</v>
      </c>
      <c r="M1177" s="141">
        <f t="array" ref="M1177:Q1177">MMULT(H1177:L1177,TRANSPOSE(chol))</f>
        <v>-4.0744164871736365E-3</v>
      </c>
      <c r="N1177" s="141">
        <v>-1.1255263019450592E-3</v>
      </c>
      <c r="O1177" s="141">
        <v>5.0614445010865022E-3</v>
      </c>
      <c r="P1177" s="141">
        <v>-4.8858622427083486E-3</v>
      </c>
      <c r="Q1177" s="141">
        <v>2.2878800237236554E-3</v>
      </c>
      <c r="R1177" s="6">
        <f t="shared" si="74"/>
        <v>-35881.435341241202</v>
      </c>
      <c r="S1177" s="6">
        <f t="shared" si="75"/>
        <v>-35015.545728666017</v>
      </c>
      <c r="T1177" s="6">
        <f t="shared" si="76"/>
        <v>35015.545728666017</v>
      </c>
      <c r="V1177" s="23">
        <f t="array" aca="1" ref="V1177:Z1177" ca="1">MMULT(H1177:L1177,TRANSPOSE(racar))</f>
        <v>-2.1803436462995976E-3</v>
      </c>
      <c r="W1177" s="23">
        <f ca="1"/>
        <v>2.6661287168295938E-4</v>
      </c>
      <c r="X1177" s="23">
        <f ca="1"/>
        <v>5.9460358023397438E-3</v>
      </c>
      <c r="Y1177" s="23">
        <f ca="1"/>
        <v>-3.7388906139250045E-3</v>
      </c>
      <c r="Z1177" s="23">
        <f ca="1"/>
        <v>4.8286340055847601E-3</v>
      </c>
      <c r="AA1177" s="6">
        <f t="array" aca="1" ref="AA1177" ca="1">SUMPRODUCT($V$9:$Z$9,V1177:Z1177)</f>
        <v>-40967.326081300511</v>
      </c>
      <c r="AB1177" s="6">
        <f t="shared" ca="1" si="77"/>
        <v>-43843.397510586205</v>
      </c>
    </row>
    <row r="1178" spans="1:28" ht="13.8">
      <c r="A1178" s="4">
        <v>1168</v>
      </c>
      <c r="B1178" s="120">
        <v>0.57796067672610885</v>
      </c>
      <c r="C1178" s="120">
        <v>0.73472000000000004</v>
      </c>
      <c r="D1178" s="120">
        <v>0.96626405664306536</v>
      </c>
      <c r="E1178" s="120">
        <v>0.2464312546957175</v>
      </c>
      <c r="F1178" s="120">
        <v>0.913973600364133</v>
      </c>
      <c r="H1178" s="142">
        <v>0.19667912538566903</v>
      </c>
      <c r="I1178" s="142">
        <v>0.62715139551046684</v>
      </c>
      <c r="J1178" s="142">
        <v>1.8285177333820812</v>
      </c>
      <c r="K1178" s="142">
        <v>-0.68576309908270439</v>
      </c>
      <c r="L1178" s="142">
        <v>1.3656374075447613</v>
      </c>
      <c r="M1178" s="141">
        <f t="array" ref="M1178:Q1178">MMULT(H1178:L1178,TRANSPOSE(chol))</f>
        <v>1.158870238446135E-3</v>
      </c>
      <c r="N1178" s="141">
        <v>4.0537541131829133E-3</v>
      </c>
      <c r="O1178" s="141">
        <v>1.2205371139135352E-2</v>
      </c>
      <c r="P1178" s="141">
        <v>-1.2131574854363815E-3</v>
      </c>
      <c r="Q1178" s="141">
        <v>9.1659782859725373E-3</v>
      </c>
      <c r="R1178" s="6">
        <f t="shared" si="74"/>
        <v>-42358.738014408038</v>
      </c>
      <c r="S1178" s="6">
        <f t="shared" si="75"/>
        <v>-56317.268542944148</v>
      </c>
      <c r="T1178" s="6">
        <f t="shared" si="76"/>
        <v>56317.268542944148</v>
      </c>
      <c r="V1178" s="23">
        <f t="array" aca="1" ref="V1178:Z1178" ca="1">MMULT(H1178:L1178,TRANSPOSE(racar))</f>
        <v>4.4329114137350578E-3</v>
      </c>
      <c r="W1178" s="23">
        <f ca="1"/>
        <v>5.339798451820494E-3</v>
      </c>
      <c r="X1178" s="23">
        <f ca="1"/>
        <v>1.2799865361630535E-2</v>
      </c>
      <c r="Y1178" s="23">
        <f ca="1"/>
        <v>-6.9693500178152922E-4</v>
      </c>
      <c r="Z1178" s="23">
        <f ca="1"/>
        <v>9.9543509889741949E-3</v>
      </c>
      <c r="AA1178" s="6">
        <f t="array" aca="1" ref="AA1178" ca="1">SUMPRODUCT($V$9:$Z$9,V1178:Z1178)</f>
        <v>-34450.269939766949</v>
      </c>
      <c r="AB1178" s="6">
        <f t="shared" ca="1" si="77"/>
        <v>-58323.286612660369</v>
      </c>
    </row>
    <row r="1179" spans="1:28" ht="13.8">
      <c r="A1179" s="4">
        <v>1169</v>
      </c>
      <c r="B1179" s="120">
        <v>0.91129401005944211</v>
      </c>
      <c r="C1179" s="120">
        <v>0.93472</v>
      </c>
      <c r="D1179" s="120">
        <v>0.12952936276551436</v>
      </c>
      <c r="E1179" s="120">
        <v>0.33734034560480841</v>
      </c>
      <c r="F1179" s="120">
        <v>0.99089667728720987</v>
      </c>
      <c r="H1179" s="142">
        <v>1.3487664943383282</v>
      </c>
      <c r="I1179" s="142">
        <v>1.5118972647606725</v>
      </c>
      <c r="J1179" s="142">
        <v>-1.1286186837674199</v>
      </c>
      <c r="K1179" s="142">
        <v>-0.41973275867831833</v>
      </c>
      <c r="L1179" s="142">
        <v>2.361388511621294</v>
      </c>
      <c r="M1179" s="141">
        <f t="array" ref="M1179:Q1179">MMULT(H1179:L1179,TRANSPOSE(chol))</f>
        <v>7.9471847652211845E-3</v>
      </c>
      <c r="N1179" s="141">
        <v>1.1827353280068764E-2</v>
      </c>
      <c r="O1179" s="141">
        <v>-4.9399237735516166E-3</v>
      </c>
      <c r="P1179" s="141">
        <v>6.1880336750259283E-4</v>
      </c>
      <c r="Q1179" s="141">
        <v>1.7287407931241176E-2</v>
      </c>
      <c r="R1179" s="6">
        <f t="shared" si="74"/>
        <v>-128285.55316413786</v>
      </c>
      <c r="S1179" s="6">
        <f t="shared" si="75"/>
        <v>-92923.462352283488</v>
      </c>
      <c r="T1179" s="6">
        <f t="shared" si="76"/>
        <v>92923.462352283488</v>
      </c>
      <c r="V1179" s="23">
        <f t="array" aca="1" ref="V1179:Z1179" ca="1">MMULT(H1179:L1179,TRANSPOSE(racar))</f>
        <v>1.1554558928371724E-2</v>
      </c>
      <c r="W1179" s="23">
        <f ca="1"/>
        <v>1.2278117376208311E-2</v>
      </c>
      <c r="X1179" s="23">
        <f ca="1"/>
        <v>-4.7671235110017703E-3</v>
      </c>
      <c r="Y1179" s="23">
        <f ca="1"/>
        <v>1.6627716921008495E-3</v>
      </c>
      <c r="Z1179" s="23">
        <f ca="1"/>
        <v>1.70534994187088E-2</v>
      </c>
      <c r="AA1179" s="6">
        <f t="array" aca="1" ref="AA1179" ca="1">SUMPRODUCT($V$9:$Z$9,V1179:Z1179)</f>
        <v>-107545.19981526303</v>
      </c>
      <c r="AB1179" s="6">
        <f t="shared" ca="1" si="77"/>
        <v>-86853.766038322035</v>
      </c>
    </row>
    <row r="1180" spans="1:28" ht="13.8">
      <c r="A1180" s="4">
        <v>1170</v>
      </c>
      <c r="B1180" s="120">
        <v>5.9442158207590301E-2</v>
      </c>
      <c r="C1180" s="120">
        <v>0.17471999999999999</v>
      </c>
      <c r="D1180" s="120">
        <v>0.27238650562265715</v>
      </c>
      <c r="E1180" s="120">
        <v>0.42824943651389935</v>
      </c>
      <c r="F1180" s="120">
        <v>7.3736913973600368E-2</v>
      </c>
      <c r="H1180" s="142">
        <v>-1.5594736501414228</v>
      </c>
      <c r="I1180" s="142">
        <v>-0.93567606045401563</v>
      </c>
      <c r="J1180" s="142">
        <v>-0.60561112780167514</v>
      </c>
      <c r="K1180" s="142">
        <v>-0.18083272841394507</v>
      </c>
      <c r="L1180" s="142">
        <v>-1.4485123021853292</v>
      </c>
      <c r="M1180" s="141">
        <f t="array" ref="M1180:Q1180">MMULT(H1180:L1180,TRANSPOSE(chol))</f>
        <v>-9.1887107858856596E-3</v>
      </c>
      <c r="N1180" s="141">
        <v>-9.0223762439095891E-3</v>
      </c>
      <c r="O1180" s="141">
        <v>-6.2830633042405548E-3</v>
      </c>
      <c r="P1180" s="141">
        <v>-3.8962394007907046E-3</v>
      </c>
      <c r="Q1180" s="141">
        <v>-1.468345072405408E-2</v>
      </c>
      <c r="R1180" s="6">
        <f t="shared" si="74"/>
        <v>52100.434087935297</v>
      </c>
      <c r="S1180" s="6">
        <f t="shared" si="75"/>
        <v>63512.579291442409</v>
      </c>
      <c r="T1180" s="6">
        <f t="shared" si="76"/>
        <v>-63512.579291442409</v>
      </c>
      <c r="V1180" s="23">
        <f t="array" aca="1" ref="V1180:Z1180" ca="1">MMULT(H1180:L1180,TRANSPOSE(racar))</f>
        <v>-1.2004270851045733E-2</v>
      </c>
      <c r="W1180" s="23">
        <f ca="1"/>
        <v>-9.0716598343807495E-3</v>
      </c>
      <c r="X1180" s="23">
        <f ca="1"/>
        <v>-6.0679154275235453E-3</v>
      </c>
      <c r="Y1180" s="23">
        <f ca="1"/>
        <v>-3.8629375012342662E-3</v>
      </c>
      <c r="Z1180" s="23">
        <f ca="1"/>
        <v>-1.2783420800340801E-2</v>
      </c>
      <c r="AA1180" s="6">
        <f t="array" aca="1" ref="AA1180" ca="1">SUMPRODUCT($V$9:$Z$9,V1180:Z1180)</f>
        <v>29581.222022561349</v>
      </c>
      <c r="AB1180" s="6">
        <f t="shared" ca="1" si="77"/>
        <v>53140.789149545468</v>
      </c>
    </row>
    <row r="1181" spans="1:28" ht="13.8">
      <c r="A1181" s="4">
        <v>1171</v>
      </c>
      <c r="B1181" s="120">
        <v>0.39277549154092367</v>
      </c>
      <c r="C1181" s="120">
        <v>0.37472</v>
      </c>
      <c r="D1181" s="120">
        <v>0.4152436484798</v>
      </c>
      <c r="E1181" s="120">
        <v>0.51915852742299029</v>
      </c>
      <c r="F1181" s="120">
        <v>0.15065999089667728</v>
      </c>
      <c r="H1181" s="142">
        <v>-0.27209238701271338</v>
      </c>
      <c r="I1181" s="142">
        <v>-0.31937785680211428</v>
      </c>
      <c r="J1181" s="142">
        <v>-0.21407663376561301</v>
      </c>
      <c r="K1181" s="142">
        <v>4.8041780315477324E-2</v>
      </c>
      <c r="L1181" s="142">
        <v>-1.0336068798413818</v>
      </c>
      <c r="M1181" s="141">
        <f t="array" ref="M1181:Q1181">MMULT(H1181:L1181,TRANSPOSE(chol))</f>
        <v>-1.6032192984308281E-3</v>
      </c>
      <c r="N1181" s="141">
        <v>-2.4683155206234432E-3</v>
      </c>
      <c r="O1181" s="141">
        <v>-1.8434246118540949E-3</v>
      </c>
      <c r="P1181" s="141">
        <v>-5.8948312038113585E-4</v>
      </c>
      <c r="Q1181" s="141">
        <v>-6.9601744739917143E-3</v>
      </c>
      <c r="R1181" s="6">
        <f t="shared" si="74"/>
        <v>36611.977542728382</v>
      </c>
      <c r="S1181" s="6">
        <f t="shared" si="75"/>
        <v>35856.004041880748</v>
      </c>
      <c r="T1181" s="6">
        <f t="shared" si="76"/>
        <v>-35856.004041880748</v>
      </c>
      <c r="V1181" s="23">
        <f t="array" aca="1" ref="V1181:Z1181" ca="1">MMULT(H1181:L1181,TRANSPOSE(racar))</f>
        <v>-3.3244431382653105E-3</v>
      </c>
      <c r="W1181" s="23">
        <f ca="1"/>
        <v>-3.3144276274569111E-3</v>
      </c>
      <c r="X1181" s="23">
        <f ca="1"/>
        <v>-2.2896742293776169E-3</v>
      </c>
      <c r="Y1181" s="23">
        <f ca="1"/>
        <v>-1.335976672468477E-3</v>
      </c>
      <c r="Z1181" s="23">
        <f ca="1"/>
        <v>-7.3013902685241227E-3</v>
      </c>
      <c r="AA1181" s="6">
        <f t="array" aca="1" ref="AA1181" ca="1">SUMPRODUCT($V$9:$Z$9,V1181:Z1181)</f>
        <v>30418.339238445598</v>
      </c>
      <c r="AB1181" s="6">
        <f t="shared" ca="1" si="77"/>
        <v>34332.226722526422</v>
      </c>
    </row>
    <row r="1182" spans="1:28" ht="13.8">
      <c r="A1182" s="4">
        <v>1172</v>
      </c>
      <c r="B1182" s="120">
        <v>0.72610882487425699</v>
      </c>
      <c r="C1182" s="120">
        <v>0.57472000000000001</v>
      </c>
      <c r="D1182" s="120">
        <v>0.5581007913369429</v>
      </c>
      <c r="E1182" s="120">
        <v>0.61006761833208112</v>
      </c>
      <c r="F1182" s="120">
        <v>0.22758306781975421</v>
      </c>
      <c r="H1182" s="142">
        <v>0.60108653648138399</v>
      </c>
      <c r="I1182" s="142">
        <v>0.18840395445711119</v>
      </c>
      <c r="J1182" s="142">
        <v>0.14615577460234175</v>
      </c>
      <c r="K1182" s="142">
        <v>0.27949527535366947</v>
      </c>
      <c r="L1182" s="142">
        <v>-0.74683008051190303</v>
      </c>
      <c r="M1182" s="141">
        <f t="array" ref="M1182:Q1182">MMULT(H1182:L1182,TRANSPOSE(chol))</f>
        <v>3.5417144371219533E-3</v>
      </c>
      <c r="N1182" s="141">
        <v>2.4911597876471885E-3</v>
      </c>
      <c r="O1182" s="141">
        <v>1.8049503453651267E-3</v>
      </c>
      <c r="P1182" s="141">
        <v>2.2272836553618534E-3</v>
      </c>
      <c r="Q1182" s="141">
        <v>-1.3318553185223138E-3</v>
      </c>
      <c r="R1182" s="6">
        <f t="shared" si="74"/>
        <v>25488.511765156305</v>
      </c>
      <c r="S1182" s="6">
        <f t="shared" si="75"/>
        <v>17562.454839641548</v>
      </c>
      <c r="T1182" s="6">
        <f t="shared" si="76"/>
        <v>-17562.454839641548</v>
      </c>
      <c r="V1182" s="23">
        <f t="array" aca="1" ref="V1182:Z1182" ca="1">MMULT(H1182:L1182,TRANSPOSE(racar))</f>
        <v>2.7298718206175457E-3</v>
      </c>
      <c r="W1182" s="23">
        <f ca="1"/>
        <v>1.2189218043999993E-3</v>
      </c>
      <c r="X1182" s="23">
        <f ca="1"/>
        <v>9.4377691707943465E-4</v>
      </c>
      <c r="Y1182" s="23">
        <f ca="1"/>
        <v>8.8093252370257844E-4</v>
      </c>
      <c r="Z1182" s="23">
        <f ca="1"/>
        <v>-3.3029127212059958E-3</v>
      </c>
      <c r="AA1182" s="6">
        <f t="array" aca="1" ref="AA1182" ca="1">SUMPRODUCT($V$9:$Z$9,V1182:Z1182)</f>
        <v>30918.155406543323</v>
      </c>
      <c r="AB1182" s="6">
        <f t="shared" ca="1" si="77"/>
        <v>22323.044022715483</v>
      </c>
    </row>
    <row r="1183" spans="1:28" ht="13.8">
      <c r="A1183" s="4">
        <v>1173</v>
      </c>
      <c r="B1183" s="120">
        <v>0.17055326931870141</v>
      </c>
      <c r="C1183" s="120">
        <v>0.77472000000000008</v>
      </c>
      <c r="D1183" s="120">
        <v>0.70095793419408581</v>
      </c>
      <c r="E1183" s="120">
        <v>0.70097670924117206</v>
      </c>
      <c r="F1183" s="120">
        <v>0.30450614474283116</v>
      </c>
      <c r="H1183" s="142">
        <v>-0.95198115622206403</v>
      </c>
      <c r="I1183" s="142">
        <v>0.75448174969855442</v>
      </c>
      <c r="J1183" s="142">
        <v>0.5271576264394946</v>
      </c>
      <c r="K1183" s="142">
        <v>0.52721170452741584</v>
      </c>
      <c r="L1183" s="142">
        <v>-0.51148385676282904</v>
      </c>
      <c r="M1183" s="141">
        <f t="array" ref="M1183:Q1183">MMULT(H1183:L1183,TRANSPOSE(chol))</f>
        <v>-5.6092512479093866E-3</v>
      </c>
      <c r="N1183" s="141">
        <v>2.084344517972435E-3</v>
      </c>
      <c r="O1183" s="141">
        <v>2.3568607580439493E-3</v>
      </c>
      <c r="P1183" s="141">
        <v>3.3745053857095067E-3</v>
      </c>
      <c r="Q1183" s="141">
        <v>-2.960440146273724E-3</v>
      </c>
      <c r="R1183" s="6">
        <f t="shared" si="74"/>
        <v>1172.8975467296441</v>
      </c>
      <c r="S1183" s="6">
        <f t="shared" si="75"/>
        <v>31829.308543140236</v>
      </c>
      <c r="T1183" s="6">
        <f t="shared" si="76"/>
        <v>-31829.308543140236</v>
      </c>
      <c r="V1183" s="23">
        <f t="array" aca="1" ref="V1183:Z1183" ca="1">MMULT(H1183:L1183,TRANSPOSE(racar))</f>
        <v>-4.8401499194063915E-3</v>
      </c>
      <c r="W1183" s="23">
        <f ca="1"/>
        <v>3.5154820394536351E-3</v>
      </c>
      <c r="X1183" s="23">
        <f ca="1"/>
        <v>2.9630991214353382E-3</v>
      </c>
      <c r="Y1183" s="23">
        <f ca="1"/>
        <v>2.7409560600701582E-3</v>
      </c>
      <c r="Z1183" s="23">
        <f ca="1"/>
        <v>-2.7048606736510845E-3</v>
      </c>
      <c r="AA1183" s="6">
        <f t="array" aca="1" ref="AA1183" ca="1">SUMPRODUCT($V$9:$Z$9,V1183:Z1183)</f>
        <v>-5420.9692633427312</v>
      </c>
      <c r="AB1183" s="6">
        <f t="shared" ca="1" si="77"/>
        <v>27516.437823467826</v>
      </c>
    </row>
    <row r="1184" spans="1:28" ht="13.8">
      <c r="A1184" s="4">
        <v>1174</v>
      </c>
      <c r="B1184" s="120">
        <v>0.50388660265203467</v>
      </c>
      <c r="C1184" s="120">
        <v>0.97472000000000003</v>
      </c>
      <c r="D1184" s="120">
        <v>0.8438150770512286</v>
      </c>
      <c r="E1184" s="120">
        <v>0.791885800150263</v>
      </c>
      <c r="F1184" s="120">
        <v>0.38142922166590809</v>
      </c>
      <c r="H1184" s="142">
        <v>9.7424222143124954E-3</v>
      </c>
      <c r="I1184" s="142">
        <v>1.9551954959661704</v>
      </c>
      <c r="J1184" s="142">
        <v>1.0102618663353422</v>
      </c>
      <c r="K1184" s="142">
        <v>0.81298196279337265</v>
      </c>
      <c r="L1184" s="142">
        <v>-0.30172928314403324</v>
      </c>
      <c r="M1184" s="141">
        <f t="array" ref="M1184:Q1184">MMULT(H1184:L1184,TRANSPOSE(chol))</f>
        <v>5.7404176129033682E-5</v>
      </c>
      <c r="N1184" s="141">
        <v>1.1220249776796148E-2</v>
      </c>
      <c r="O1184" s="141">
        <v>7.1404461415348706E-3</v>
      </c>
      <c r="P1184" s="141">
        <v>7.6745639311004438E-3</v>
      </c>
      <c r="Q1184" s="141">
        <v>3.7808143378172798E-3</v>
      </c>
      <c r="R1184" s="6">
        <f t="shared" si="74"/>
        <v>-25405.679137578183</v>
      </c>
      <c r="S1184" s="6">
        <f t="shared" si="75"/>
        <v>14154.458609268571</v>
      </c>
      <c r="T1184" s="6">
        <f t="shared" si="76"/>
        <v>-14154.458609268571</v>
      </c>
      <c r="V1184" s="23">
        <f t="array" aca="1" ref="V1184:Z1184" ca="1">MMULT(H1184:L1184,TRANSPOSE(racar))</f>
        <v>2.4159290619302784E-3</v>
      </c>
      <c r="W1184" s="23">
        <f ca="1"/>
        <v>1.2254678469035756E-2</v>
      </c>
      <c r="X1184" s="23">
        <f ca="1"/>
        <v>7.2041818143367365E-3</v>
      </c>
      <c r="Y1184" s="23">
        <f ca="1"/>
        <v>5.7804239234763351E-3</v>
      </c>
      <c r="Z1184" s="23">
        <f ca="1"/>
        <v>1.8123141341330204E-3</v>
      </c>
      <c r="AA1184" s="6">
        <f t="array" aca="1" ref="AA1184" ca="1">SUMPRODUCT($V$9:$Z$9,V1184:Z1184)</f>
        <v>-17442.177477078985</v>
      </c>
      <c r="AB1184" s="6">
        <f t="shared" ca="1" si="77"/>
        <v>16395.828034970757</v>
      </c>
    </row>
    <row r="1185" spans="1:28" ht="13.8">
      <c r="A1185" s="4">
        <v>1175</v>
      </c>
      <c r="B1185" s="120">
        <v>0.83721993598536792</v>
      </c>
      <c r="C1185" s="120">
        <v>2.2720000000000001E-2</v>
      </c>
      <c r="D1185" s="120">
        <v>0.98667221990837151</v>
      </c>
      <c r="E1185" s="120">
        <v>0.88279489105935394</v>
      </c>
      <c r="F1185" s="120">
        <v>0.45835229858898502</v>
      </c>
      <c r="H1185" s="142">
        <v>0.9830961315961797</v>
      </c>
      <c r="I1185" s="142">
        <v>-2.0005584041299649</v>
      </c>
      <c r="J1185" s="142">
        <v>2.216525109379571</v>
      </c>
      <c r="K1185" s="142">
        <v>1.1890748404094642</v>
      </c>
      <c r="L1185" s="142">
        <v>-0.1045856559425264</v>
      </c>
      <c r="M1185" s="141">
        <f t="array" ref="M1185:Q1185">MMULT(H1185:L1185,TRANSPOSE(chol))</f>
        <v>5.7925865096477144E-3</v>
      </c>
      <c r="N1185" s="141">
        <v>-9.1474972891510253E-3</v>
      </c>
      <c r="O1185" s="141">
        <v>1.4883964222613807E-2</v>
      </c>
      <c r="P1185" s="141">
        <v>4.8731671107881871E-3</v>
      </c>
      <c r="Q1185" s="141">
        <v>3.3546540135346754E-3</v>
      </c>
      <c r="R1185" s="6">
        <f t="shared" si="74"/>
        <v>112278.34159074431</v>
      </c>
      <c r="S1185" s="6">
        <f t="shared" si="75"/>
        <v>3704.0437858232035</v>
      </c>
      <c r="T1185" s="6">
        <f t="shared" si="76"/>
        <v>-3704.0437858232035</v>
      </c>
      <c r="V1185" s="23">
        <f t="array" aca="1" ref="V1185:Z1185" ca="1">MMULT(H1185:L1185,TRANSPOSE(racar))</f>
        <v>4.7225415595160778E-3</v>
      </c>
      <c r="W1185" s="23">
        <f ca="1"/>
        <v>-9.3671600494213466E-3</v>
      </c>
      <c r="X1185" s="23">
        <f ca="1"/>
        <v>1.4743262783648198E-2</v>
      </c>
      <c r="Y1185" s="23">
        <f ca="1"/>
        <v>5.2601824635642854E-3</v>
      </c>
      <c r="Z1185" s="23">
        <f ca="1"/>
        <v>1.2972373810545691E-3</v>
      </c>
      <c r="AA1185" s="6">
        <f t="array" aca="1" ref="AA1185" ca="1">SUMPRODUCT($V$9:$Z$9,V1185:Z1185)</f>
        <v>121314.22821422634</v>
      </c>
      <c r="AB1185" s="6">
        <f t="shared" ca="1" si="77"/>
        <v>16869.707540356085</v>
      </c>
    </row>
    <row r="1186" spans="1:28" ht="13.8">
      <c r="A1186" s="4">
        <v>1176</v>
      </c>
      <c r="B1186" s="120">
        <v>0.28166438042981257</v>
      </c>
      <c r="C1186" s="120">
        <v>0.22272</v>
      </c>
      <c r="D1186" s="120">
        <v>9.9958350687213669E-3</v>
      </c>
      <c r="E1186" s="120">
        <v>0.97370398196844488</v>
      </c>
      <c r="F1186" s="120">
        <v>0.53527537551206195</v>
      </c>
      <c r="H1186" s="142">
        <v>-0.57790425731099526</v>
      </c>
      <c r="I1186" s="142">
        <v>-0.76303923031990351</v>
      </c>
      <c r="J1186" s="142">
        <v>-2.3265041724915885</v>
      </c>
      <c r="K1186" s="142">
        <v>1.9382556848817951</v>
      </c>
      <c r="L1186" s="142">
        <v>8.8537791516659498E-2</v>
      </c>
      <c r="M1186" s="141">
        <f t="array" ref="M1186:Q1186">MMULT(H1186:L1186,TRANSPOSE(chol))</f>
        <v>-3.4051201069548193E-3</v>
      </c>
      <c r="N1186" s="141">
        <v>-5.7276195176787087E-3</v>
      </c>
      <c r="O1186" s="141">
        <v>-1.5956710519020804E-2</v>
      </c>
      <c r="P1186" s="141">
        <v>6.6489837329981889E-3</v>
      </c>
      <c r="Q1186" s="141">
        <v>-7.0343312547485961E-4</v>
      </c>
      <c r="R1186" s="6">
        <f t="shared" si="74"/>
        <v>9556.1645734368321</v>
      </c>
      <c r="S1186" s="6">
        <f t="shared" si="75"/>
        <v>34302.258390545176</v>
      </c>
      <c r="T1186" s="6">
        <f t="shared" si="76"/>
        <v>-34302.258390545176</v>
      </c>
      <c r="V1186" s="23">
        <f t="array" aca="1" ref="V1186:Z1186" ca="1">MMULT(H1186:L1186,TRANSPOSE(racar))</f>
        <v>-4.8661411515415103E-3</v>
      </c>
      <c r="W1186" s="23">
        <f ca="1"/>
        <v>-4.0835408573704777E-3</v>
      </c>
      <c r="X1186" s="23">
        <f ca="1"/>
        <v>-1.4868142739900057E-2</v>
      </c>
      <c r="Y1186" s="23">
        <f ca="1"/>
        <v>8.3808872494807573E-3</v>
      </c>
      <c r="Z1186" s="23">
        <f ca="1"/>
        <v>-3.1683638409618381E-4</v>
      </c>
      <c r="AA1186" s="6">
        <f t="array" aca="1" ref="AA1186" ca="1">SUMPRODUCT($V$9:$Z$9,V1186:Z1186)</f>
        <v>2900.6008221942666</v>
      </c>
      <c r="AB1186" s="6">
        <f t="shared" ca="1" si="77"/>
        <v>40080.985683737126</v>
      </c>
    </row>
    <row r="1187" spans="1:28" ht="13.8">
      <c r="A1187" s="4">
        <v>1177</v>
      </c>
      <c r="B1187" s="120">
        <v>0.61499771376314583</v>
      </c>
      <c r="C1187" s="120">
        <v>0.42272000000000004</v>
      </c>
      <c r="D1187" s="120">
        <v>0.15285297792586419</v>
      </c>
      <c r="E1187" s="120">
        <v>7.2877535687453046E-2</v>
      </c>
      <c r="F1187" s="120">
        <v>0.61219845243513893</v>
      </c>
      <c r="H1187" s="142">
        <v>0.29236891523522829</v>
      </c>
      <c r="I1187" s="142">
        <v>-0.19493989702058517</v>
      </c>
      <c r="J1187" s="142">
        <v>-1.024273828560665</v>
      </c>
      <c r="K1187" s="142">
        <v>-1.4546901115086983</v>
      </c>
      <c r="L1187" s="142">
        <v>0.28505357723469615</v>
      </c>
      <c r="M1187" s="141">
        <f t="array" ref="M1187:Q1187">MMULT(H1187:L1187,TRANSPOSE(chol))</f>
        <v>1.7226923998594041E-3</v>
      </c>
      <c r="N1187" s="141">
        <v>-4.2953378232133863E-4</v>
      </c>
      <c r="O1187" s="141">
        <v>-6.2465389492445539E-3</v>
      </c>
      <c r="P1187" s="141">
        <v>-7.9183381873436272E-3</v>
      </c>
      <c r="Q1187" s="141">
        <v>-1.5024134738942656E-3</v>
      </c>
      <c r="R1187" s="6">
        <f t="shared" si="74"/>
        <v>-32756.651098463321</v>
      </c>
      <c r="S1187" s="6">
        <f t="shared" si="75"/>
        <v>-27889.086488658657</v>
      </c>
      <c r="T1187" s="6">
        <f t="shared" si="76"/>
        <v>27889.086488658657</v>
      </c>
      <c r="V1187" s="23">
        <f t="array" aca="1" ref="V1187:Z1187" ca="1">MMULT(H1187:L1187,TRANSPOSE(racar))</f>
        <v>9.8453543925276148E-4</v>
      </c>
      <c r="W1187" s="23">
        <f ca="1"/>
        <v>-2.0331170523896682E-3</v>
      </c>
      <c r="X1187" s="23">
        <f ca="1"/>
        <v>-6.8863872429874252E-3</v>
      </c>
      <c r="Y1187" s="23">
        <f ca="1"/>
        <v>-7.5582347329328304E-3</v>
      </c>
      <c r="Z1187" s="23">
        <f ca="1"/>
        <v>-3.7634894517401293E-4</v>
      </c>
      <c r="AA1187" s="6">
        <f t="array" aca="1" ref="AA1187" ca="1">SUMPRODUCT($V$9:$Z$9,V1187:Z1187)</f>
        <v>-34129.922676367874</v>
      </c>
      <c r="AB1187" s="6">
        <f t="shared" ca="1" si="77"/>
        <v>-32479.483914081946</v>
      </c>
    </row>
    <row r="1188" spans="1:28" ht="13.8">
      <c r="A1188" s="4">
        <v>1178</v>
      </c>
      <c r="B1188" s="120">
        <v>0.94833104709647909</v>
      </c>
      <c r="C1188" s="120">
        <v>0.62272000000000005</v>
      </c>
      <c r="D1188" s="120">
        <v>0.29571012078300707</v>
      </c>
      <c r="E1188" s="120">
        <v>0.16378662659654394</v>
      </c>
      <c r="F1188" s="120">
        <v>0.6891215293582158</v>
      </c>
      <c r="H1188" s="142">
        <v>1.6288824509214996</v>
      </c>
      <c r="I1188" s="142">
        <v>0.31263234672057771</v>
      </c>
      <c r="J1188" s="142">
        <v>-0.53677905430898565</v>
      </c>
      <c r="K1188" s="142">
        <v>-0.97901361327920777</v>
      </c>
      <c r="L1188" s="142">
        <v>0.49336183885674001</v>
      </c>
      <c r="M1188" s="141">
        <f t="array" ref="M1188:Q1188">MMULT(H1188:L1188,TRANSPOSE(chol))</f>
        <v>9.5976804381176454E-3</v>
      </c>
      <c r="N1188" s="141">
        <v>5.6172856553572924E-3</v>
      </c>
      <c r="O1188" s="141">
        <v>-1.1610059969261104E-3</v>
      </c>
      <c r="P1188" s="141">
        <v>-3.4581784372299368E-3</v>
      </c>
      <c r="Q1188" s="141">
        <v>5.6276323524232837E-3</v>
      </c>
      <c r="R1188" s="6">
        <f t="shared" si="74"/>
        <v>-34238.902256228015</v>
      </c>
      <c r="S1188" s="6">
        <f t="shared" si="75"/>
        <v>-46985.265994621834</v>
      </c>
      <c r="T1188" s="6">
        <f t="shared" si="76"/>
        <v>46985.265994621834</v>
      </c>
      <c r="V1188" s="23">
        <f t="array" aca="1" ref="V1188:Z1188" ca="1">MMULT(H1188:L1188,TRANSPOSE(racar))</f>
        <v>9.6535365585112241E-3</v>
      </c>
      <c r="W1188" s="23">
        <f ca="1"/>
        <v>3.1385030408956093E-3</v>
      </c>
      <c r="X1188" s="23">
        <f ca="1"/>
        <v>-2.5338027453622181E-3</v>
      </c>
      <c r="Y1188" s="23">
        <f ca="1"/>
        <v>-4.0590485527859524E-3</v>
      </c>
      <c r="Z1188" s="23">
        <f ca="1"/>
        <v>4.0972686351170313E-3</v>
      </c>
      <c r="AA1188" s="6">
        <f t="array" aca="1" ref="AA1188" ca="1">SUMPRODUCT($V$9:$Z$9,V1188:Z1188)</f>
        <v>-18966.471835183533</v>
      </c>
      <c r="AB1188" s="6">
        <f t="shared" ca="1" si="77"/>
        <v>-41256.528203735535</v>
      </c>
    </row>
    <row r="1189" spans="1:28" ht="13.8">
      <c r="A1189" s="4">
        <v>1179</v>
      </c>
      <c r="B1189" s="120">
        <v>9.6479195244627336E-2</v>
      </c>
      <c r="C1189" s="120">
        <v>0.82272000000000001</v>
      </c>
      <c r="D1189" s="120">
        <v>0.43856726364014992</v>
      </c>
      <c r="E1189" s="120">
        <v>0.25469571750563486</v>
      </c>
      <c r="F1189" s="120">
        <v>0.76604460628129267</v>
      </c>
      <c r="H1189" s="142">
        <v>-1.301877133390043</v>
      </c>
      <c r="I1189" s="142">
        <v>0.92578062129842076</v>
      </c>
      <c r="J1189" s="142">
        <v>-0.15460271778346132</v>
      </c>
      <c r="K1189" s="142">
        <v>-0.65978558514280294</v>
      </c>
      <c r="L1189" s="142">
        <v>0.72588252949143606</v>
      </c>
      <c r="M1189" s="141">
        <f t="array" ref="M1189:Q1189">MMULT(H1189:L1189,TRANSPOSE(chol))</f>
        <v>-7.6709038696448325E-3</v>
      </c>
      <c r="N1189" s="141">
        <v>2.2433343336355853E-3</v>
      </c>
      <c r="O1189" s="141">
        <v>-2.4309132179677786E-3</v>
      </c>
      <c r="P1189" s="141">
        <v>-2.9337885793924499E-3</v>
      </c>
      <c r="Q1189" s="141">
        <v>1.5045886092050634E-4</v>
      </c>
      <c r="R1189" s="6">
        <f t="shared" si="74"/>
        <v>-66623.204678266731</v>
      </c>
      <c r="S1189" s="6">
        <f t="shared" si="75"/>
        <v>-14249.684013356467</v>
      </c>
      <c r="T1189" s="6">
        <f t="shared" si="76"/>
        <v>14249.684013356467</v>
      </c>
      <c r="V1189" s="23">
        <f t="array" aca="1" ref="V1189:Z1189" ca="1">MMULT(H1189:L1189,TRANSPOSE(racar))</f>
        <v>-5.5982823309005583E-3</v>
      </c>
      <c r="W1189" s="23">
        <f ca="1"/>
        <v>4.3249543112225813E-3</v>
      </c>
      <c r="X1189" s="23">
        <f ca="1"/>
        <v>-1.2289070076826306E-3</v>
      </c>
      <c r="Y1189" s="23">
        <f ca="1"/>
        <v>-2.0466970854572464E-3</v>
      </c>
      <c r="Z1189" s="23">
        <f ca="1"/>
        <v>3.010456606976776E-3</v>
      </c>
      <c r="AA1189" s="6">
        <f t="array" aca="1" ref="AA1189" ca="1">SUMPRODUCT($V$9:$Z$9,V1189:Z1189)</f>
        <v>-76584.496988952844</v>
      </c>
      <c r="AB1189" s="6">
        <f t="shared" ca="1" si="77"/>
        <v>-26034.235918894548</v>
      </c>
    </row>
    <row r="1190" spans="1:28" ht="13.8">
      <c r="A1190" s="4">
        <v>1180</v>
      </c>
      <c r="B1190" s="120">
        <v>0.42981252857796071</v>
      </c>
      <c r="C1190" s="120">
        <v>6.2719999999999998E-2</v>
      </c>
      <c r="D1190" s="120">
        <v>0.58142440649729277</v>
      </c>
      <c r="E1190" s="120">
        <v>0.34560480841472574</v>
      </c>
      <c r="F1190" s="120">
        <v>0.84296768320436966</v>
      </c>
      <c r="H1190" s="142">
        <v>-0.17685147231282475</v>
      </c>
      <c r="I1190" s="142">
        <v>-1.5323341421330261</v>
      </c>
      <c r="J1190" s="142">
        <v>0.2055388001531282</v>
      </c>
      <c r="K1190" s="142">
        <v>-0.39721405738705551</v>
      </c>
      <c r="L1190" s="142">
        <v>1.0067298081753349</v>
      </c>
      <c r="M1190" s="141">
        <f t="array" ref="M1190:Q1190">MMULT(H1190:L1190,TRANSPOSE(chol))</f>
        <v>-1.0420419934592954E-3</v>
      </c>
      <c r="N1190" s="141">
        <v>-9.1911331313379811E-3</v>
      </c>
      <c r="O1190" s="141">
        <v>5.780718783332593E-4</v>
      </c>
      <c r="P1190" s="141">
        <v>-4.3630509919571148E-3</v>
      </c>
      <c r="Q1190" s="141">
        <v>1.9924805019593595E-3</v>
      </c>
      <c r="R1190" s="6">
        <f t="shared" si="74"/>
        <v>12232.956336667383</v>
      </c>
      <c r="S1190" s="6">
        <f t="shared" si="75"/>
        <v>-30988.524317128147</v>
      </c>
      <c r="T1190" s="6">
        <f t="shared" si="76"/>
        <v>30988.524317128147</v>
      </c>
      <c r="V1190" s="23">
        <f t="array" aca="1" ref="V1190:Z1190" ca="1">MMULT(H1190:L1190,TRANSPOSE(racar))</f>
        <v>-1.2446238139325425E-3</v>
      </c>
      <c r="W1190" s="23">
        <f ca="1"/>
        <v>-8.4784362207573176E-3</v>
      </c>
      <c r="X1190" s="23">
        <f ca="1"/>
        <v>1.3288894246610812E-3</v>
      </c>
      <c r="Y1190" s="23">
        <f ca="1"/>
        <v>-2.0895519715598432E-3</v>
      </c>
      <c r="Z1190" s="23">
        <f ca="1"/>
        <v>4.1460053049682706E-3</v>
      </c>
      <c r="AA1190" s="6">
        <f t="array" aca="1" ref="AA1190" ca="1">SUMPRODUCT($V$9:$Z$9,V1190:Z1190)</f>
        <v>7954.2793959888331</v>
      </c>
      <c r="AB1190" s="6">
        <f t="shared" ca="1" si="77"/>
        <v>-32519.906342387891</v>
      </c>
    </row>
    <row r="1191" spans="1:28" ht="13.8">
      <c r="A1191" s="4">
        <v>1181</v>
      </c>
      <c r="B1191" s="120">
        <v>0.76314586191129397</v>
      </c>
      <c r="C1191" s="120">
        <v>0.26272000000000001</v>
      </c>
      <c r="D1191" s="120">
        <v>0.72428154935443556</v>
      </c>
      <c r="E1191" s="120">
        <v>0.43651389932381668</v>
      </c>
      <c r="F1191" s="120">
        <v>0.91989076012744664</v>
      </c>
      <c r="H1191" s="142">
        <v>0.71645851243643865</v>
      </c>
      <c r="I1191" s="142">
        <v>-0.63498223714416613</v>
      </c>
      <c r="J1191" s="142">
        <v>0.59560834384290662</v>
      </c>
      <c r="K1191" s="142">
        <v>-0.15981374202730284</v>
      </c>
      <c r="L1191" s="142">
        <v>1.4043371397773712</v>
      </c>
      <c r="M1191" s="141">
        <f t="array" ref="M1191:Q1191">MMULT(H1191:L1191,TRANSPOSE(chol))</f>
        <v>4.221507724909159E-3</v>
      </c>
      <c r="N1191" s="141">
        <v>-1.9533032336250099E-3</v>
      </c>
      <c r="O1191" s="141">
        <v>4.5731058827629886E-3</v>
      </c>
      <c r="P1191" s="141">
        <v>-8.8045053600622884E-4</v>
      </c>
      <c r="Q1191" s="141">
        <v>8.9125494708354146E-3</v>
      </c>
      <c r="R1191" s="6">
        <f t="shared" si="74"/>
        <v>-13182.800123021079</v>
      </c>
      <c r="S1191" s="6">
        <f t="shared" si="75"/>
        <v>-53392.071711493918</v>
      </c>
      <c r="T1191" s="6">
        <f t="shared" si="76"/>
        <v>53392.071711493918</v>
      </c>
      <c r="V1191" s="23">
        <f t="array" aca="1" ref="V1191:Z1191" ca="1">MMULT(H1191:L1191,TRANSPOSE(racar))</f>
        <v>5.4941425936893126E-3</v>
      </c>
      <c r="W1191" s="23">
        <f ca="1"/>
        <v>-1.4770941078866588E-3</v>
      </c>
      <c r="X1191" s="23">
        <f ca="1"/>
        <v>4.9500022063074765E-3</v>
      </c>
      <c r="Y1191" s="23">
        <f ca="1"/>
        <v>6.2228299994257236E-4</v>
      </c>
      <c r="Z1191" s="23">
        <f ca="1"/>
        <v>9.3150798677515446E-3</v>
      </c>
      <c r="AA1191" s="6">
        <f t="array" aca="1" ref="AA1191" ca="1">SUMPRODUCT($V$9:$Z$9,V1191:Z1191)</f>
        <v>-4217.5112936943988</v>
      </c>
      <c r="AB1191" s="6">
        <f t="shared" ca="1" si="77"/>
        <v>-48749.600881410923</v>
      </c>
    </row>
    <row r="1192" spans="1:28" ht="13.8">
      <c r="A1192" s="4">
        <v>1182</v>
      </c>
      <c r="B1192" s="120">
        <v>0.20759030635573844</v>
      </c>
      <c r="C1192" s="120">
        <v>0.46272000000000002</v>
      </c>
      <c r="D1192" s="120">
        <v>0.86713869221157847</v>
      </c>
      <c r="E1192" s="120">
        <v>0.52742299023290762</v>
      </c>
      <c r="F1192" s="120">
        <v>0.99681383705052351</v>
      </c>
      <c r="H1192" s="142">
        <v>-0.81481080916995141</v>
      </c>
      <c r="I1192" s="142">
        <v>-9.3583521623384763E-2</v>
      </c>
      <c r="J1192" s="142">
        <v>1.1129669699013058</v>
      </c>
      <c r="K1192" s="142">
        <v>6.8793465510171584E-2</v>
      </c>
      <c r="L1192" s="142">
        <v>2.7279810999642766</v>
      </c>
      <c r="M1192" s="141">
        <f t="array" ref="M1192:Q1192">MMULT(H1192:L1192,TRANSPOSE(chol))</f>
        <v>-4.8010178754845784E-3</v>
      </c>
      <c r="N1192" s="141">
        <v>-2.4502426118343827E-3</v>
      </c>
      <c r="O1192" s="141">
        <v>6.0212360102548396E-3</v>
      </c>
      <c r="P1192" s="141">
        <v>2.3043926984623014E-4</v>
      </c>
      <c r="Q1192" s="141">
        <v>1.3266223312764284E-2</v>
      </c>
      <c r="R1192" s="6">
        <f t="shared" si="74"/>
        <v>-67609.143299561663</v>
      </c>
      <c r="S1192" s="6">
        <f t="shared" si="75"/>
        <v>-72426.513408663333</v>
      </c>
      <c r="T1192" s="6">
        <f t="shared" si="76"/>
        <v>72426.513408663333</v>
      </c>
      <c r="V1192" s="23">
        <f t="array" aca="1" ref="V1192:Z1192" ca="1">MMULT(H1192:L1192,TRANSPOSE(racar))</f>
        <v>-4.8513083484250184E-4</v>
      </c>
      <c r="W1192" s="23">
        <f ca="1"/>
        <v>1.8883588812404588E-3</v>
      </c>
      <c r="X1192" s="23">
        <f ca="1"/>
        <v>8.5676847844183279E-3</v>
      </c>
      <c r="Y1192" s="23">
        <f ca="1"/>
        <v>3.6700730558720919E-3</v>
      </c>
      <c r="Z1192" s="23">
        <f ca="1"/>
        <v>1.6844316109861951E-2</v>
      </c>
      <c r="AA1192" s="6">
        <f t="array" aca="1" ref="AA1192" ca="1">SUMPRODUCT($V$9:$Z$9,V1192:Z1192)</f>
        <v>-67817.816719382681</v>
      </c>
      <c r="AB1192" s="6">
        <f t="shared" ca="1" si="77"/>
        <v>-76515.668070352564</v>
      </c>
    </row>
    <row r="1193" spans="1:28" ht="13.8">
      <c r="A1193" s="4">
        <v>1183</v>
      </c>
      <c r="B1193" s="120">
        <v>0.54092363968907164</v>
      </c>
      <c r="C1193" s="120">
        <v>0.66272000000000009</v>
      </c>
      <c r="D1193" s="120">
        <v>3.0403998334027488E-2</v>
      </c>
      <c r="E1193" s="120">
        <v>0.61833208114199845</v>
      </c>
      <c r="F1193" s="120">
        <v>3.1861629494765592E-3</v>
      </c>
      <c r="H1193" s="142">
        <v>0.10276092215425714</v>
      </c>
      <c r="I1193" s="142">
        <v>0.41989795739918107</v>
      </c>
      <c r="J1193" s="142">
        <v>-1.8748889927680281</v>
      </c>
      <c r="K1193" s="142">
        <v>0.30110315178607705</v>
      </c>
      <c r="L1193" s="142">
        <v>-2.72798109996427</v>
      </c>
      <c r="M1193" s="141">
        <f t="array" ref="M1193:Q1193">MMULT(H1193:L1193,TRANSPOSE(chol))</f>
        <v>6.0548659714817858E-4</v>
      </c>
      <c r="N1193" s="141">
        <v>2.6461696866994164E-3</v>
      </c>
      <c r="O1193" s="141">
        <v>-1.1757436197823498E-2</v>
      </c>
      <c r="P1193" s="141">
        <v>1.1225029694037505E-3</v>
      </c>
      <c r="Q1193" s="141">
        <v>-1.4800673173523148E-2</v>
      </c>
      <c r="R1193" s="6">
        <f t="shared" si="74"/>
        <v>48335.569051933046</v>
      </c>
      <c r="S1193" s="6">
        <f t="shared" si="75"/>
        <v>87112.729022763524</v>
      </c>
      <c r="T1193" s="6">
        <f t="shared" si="76"/>
        <v>-87112.729022763524</v>
      </c>
      <c r="V1193" s="23">
        <f t="array" aca="1" ref="V1193:Z1193" ca="1">MMULT(H1193:L1193,TRANSPOSE(racar))</f>
        <v>-3.5266219662892918E-3</v>
      </c>
      <c r="W1193" s="23">
        <f ca="1"/>
        <v>-6.0183083312356084E-4</v>
      </c>
      <c r="X1193" s="23">
        <f ca="1"/>
        <v>-1.3681266937087256E-2</v>
      </c>
      <c r="Y1193" s="23">
        <f ca="1"/>
        <v>-1.9235009434843584E-3</v>
      </c>
      <c r="Z1193" s="23">
        <f ca="1"/>
        <v>-1.7499031213969573E-2</v>
      </c>
      <c r="AA1193" s="6">
        <f t="array" aca="1" ref="AA1193" ca="1">SUMPRODUCT($V$9:$Z$9,V1193:Z1193)</f>
        <v>42272.649527865993</v>
      </c>
      <c r="AB1193" s="6">
        <f t="shared" ca="1" si="77"/>
        <v>88129.200247793793</v>
      </c>
    </row>
    <row r="1194" spans="1:28" ht="13.8">
      <c r="A1194" s="4">
        <v>1184</v>
      </c>
      <c r="B1194" s="120">
        <v>0.8742569730224049</v>
      </c>
      <c r="C1194" s="120">
        <v>0.86272000000000004</v>
      </c>
      <c r="D1194" s="120">
        <v>0.17326114119117031</v>
      </c>
      <c r="E1194" s="120">
        <v>0.70924117205108939</v>
      </c>
      <c r="F1194" s="120">
        <v>8.0109239872553487E-2</v>
      </c>
      <c r="H1194" s="142">
        <v>1.146747352054222</v>
      </c>
      <c r="I1194" s="142">
        <v>1.0926215430075554</v>
      </c>
      <c r="J1194" s="142">
        <v>-0.94135633468849977</v>
      </c>
      <c r="K1194" s="142">
        <v>0.55116925214616541</v>
      </c>
      <c r="L1194" s="142">
        <v>-1.4043371397773707</v>
      </c>
      <c r="M1194" s="141">
        <f t="array" ref="M1194:Q1194">MMULT(H1194:L1194,TRANSPOSE(chol))</f>
        <v>6.75685014719606E-3</v>
      </c>
      <c r="N1194" s="141">
        <v>8.9515528641703306E-3</v>
      </c>
      <c r="O1194" s="141">
        <v>-4.1465558508320781E-3</v>
      </c>
      <c r="P1194" s="141">
        <v>4.7553614850871766E-3</v>
      </c>
      <c r="Q1194" s="141">
        <v>-2.3003733203681188E-3</v>
      </c>
      <c r="R1194" s="6">
        <f t="shared" si="74"/>
        <v>10151.279767703489</v>
      </c>
      <c r="S1194" s="6">
        <f t="shared" si="75"/>
        <v>34487.960831919721</v>
      </c>
      <c r="T1194" s="6">
        <f t="shared" si="76"/>
        <v>-34487.960831919721</v>
      </c>
      <c r="V1194" s="23">
        <f t="array" aca="1" ref="V1194:Z1194" ca="1">MMULT(H1194:L1194,TRANSPOSE(racar))</f>
        <v>5.3351498529314407E-3</v>
      </c>
      <c r="W1194" s="23">
        <f ca="1"/>
        <v>6.3803034011178103E-3</v>
      </c>
      <c r="X1194" s="23">
        <f ca="1"/>
        <v>-5.8981205863182715E-3</v>
      </c>
      <c r="Y1194" s="23">
        <f ca="1"/>
        <v>1.9573622379486489E-3</v>
      </c>
      <c r="Z1194" s="23">
        <f ca="1"/>
        <v>-6.1644796005220171E-3</v>
      </c>
      <c r="AA1194" s="6">
        <f t="array" aca="1" ref="AA1194" ca="1">SUMPRODUCT($V$9:$Z$9,V1194:Z1194)</f>
        <v>21089.146740836477</v>
      </c>
      <c r="AB1194" s="6">
        <f t="shared" ca="1" si="77"/>
        <v>43095.531167520661</v>
      </c>
    </row>
    <row r="1195" spans="1:28" ht="13.8">
      <c r="A1195" s="4">
        <v>1185</v>
      </c>
      <c r="B1195" s="120">
        <v>0.3187014174668496</v>
      </c>
      <c r="C1195" s="120">
        <v>0.10272000000000001</v>
      </c>
      <c r="D1195" s="120">
        <v>0.31611828404831321</v>
      </c>
      <c r="E1195" s="120">
        <v>0.80015026296018033</v>
      </c>
      <c r="F1195" s="120">
        <v>0.15703231679563043</v>
      </c>
      <c r="H1195" s="142">
        <v>-0.47133316591868424</v>
      </c>
      <c r="I1195" s="142">
        <v>-1.2662041559505199</v>
      </c>
      <c r="J1195" s="142">
        <v>-0.47858123837641647</v>
      </c>
      <c r="K1195" s="142">
        <v>0.84215808128357539</v>
      </c>
      <c r="L1195" s="142">
        <v>-1.0067298081753344</v>
      </c>
      <c r="M1195" s="141">
        <f t="array" ref="M1195:Q1195">MMULT(H1195:L1195,TRANSPOSE(chol))</f>
        <v>-2.7771832791338874E-3</v>
      </c>
      <c r="N1195" s="141">
        <v>-8.3588589854778021E-3</v>
      </c>
      <c r="O1195" s="141">
        <v>-4.1194343461990208E-3</v>
      </c>
      <c r="P1195" s="141">
        <v>1.5867209509787422E-3</v>
      </c>
      <c r="Q1195" s="141">
        <v>-7.5815912319284308E-3</v>
      </c>
      <c r="R1195" s="6">
        <f t="shared" si="74"/>
        <v>69052.688606309195</v>
      </c>
      <c r="S1195" s="6">
        <f t="shared" si="75"/>
        <v>49249.820321785781</v>
      </c>
      <c r="T1195" s="6">
        <f t="shared" si="76"/>
        <v>-49249.820321785781</v>
      </c>
      <c r="V1195" s="23">
        <f t="array" aca="1" ref="V1195:Z1195" ca="1">MMULT(H1195:L1195,TRANSPOSE(racar))</f>
        <v>-5.4057372333635861E-3</v>
      </c>
      <c r="W1195" s="23">
        <f ca="1"/>
        <v>-8.5353055164737752E-3</v>
      </c>
      <c r="X1195" s="23">
        <f ca="1"/>
        <v>-4.0713456911042134E-3</v>
      </c>
      <c r="Y1195" s="23">
        <f ca="1"/>
        <v>1.8197824418754777E-3</v>
      </c>
      <c r="Z1195" s="23">
        <f ca="1"/>
        <v>-7.6712222052293727E-3</v>
      </c>
      <c r="AA1195" s="6">
        <f t="array" aca="1" ref="AA1195" ca="1">SUMPRODUCT($V$9:$Z$9,V1195:Z1195)</f>
        <v>59570.367566079731</v>
      </c>
      <c r="AB1195" s="6">
        <f t="shared" ca="1" si="77"/>
        <v>50812.075051964668</v>
      </c>
    </row>
    <row r="1196" spans="1:28" ht="13.8">
      <c r="A1196" s="4">
        <v>1186</v>
      </c>
      <c r="B1196" s="120">
        <v>0.65203475080018281</v>
      </c>
      <c r="C1196" s="120">
        <v>0.30272000000000004</v>
      </c>
      <c r="D1196" s="120">
        <v>0.45897542690545606</v>
      </c>
      <c r="E1196" s="120">
        <v>0.89105935386927126</v>
      </c>
      <c r="F1196" s="120">
        <v>0.23395539371870736</v>
      </c>
      <c r="H1196" s="142">
        <v>0.39081971881119054</v>
      </c>
      <c r="I1196" s="142">
        <v>-0.51659343426557303</v>
      </c>
      <c r="J1196" s="142">
        <v>-0.103015267370548</v>
      </c>
      <c r="K1196" s="142">
        <v>1.232181500294008</v>
      </c>
      <c r="L1196" s="142">
        <v>-0.72588252949143606</v>
      </c>
      <c r="M1196" s="141">
        <f t="array" ref="M1196:Q1196">MMULT(H1196:L1196,TRANSPOSE(chol))</f>
        <v>2.3027829711976997E-3</v>
      </c>
      <c r="N1196" s="141">
        <v>-2.0403391145737003E-3</v>
      </c>
      <c r="O1196" s="141">
        <v>-3.0782805880569952E-4</v>
      </c>
      <c r="P1196" s="141">
        <v>5.5674293229827998E-3</v>
      </c>
      <c r="Q1196" s="141">
        <v>-1.3352948304508026E-3</v>
      </c>
      <c r="R1196" s="6">
        <f t="shared" si="74"/>
        <v>53028.652054740618</v>
      </c>
      <c r="S1196" s="6">
        <f t="shared" si="75"/>
        <v>32856.096679423674</v>
      </c>
      <c r="T1196" s="6">
        <f t="shared" si="76"/>
        <v>-32856.096679423674</v>
      </c>
      <c r="V1196" s="23">
        <f t="array" aca="1" ref="V1196:Z1196" ca="1">MMULT(H1196:L1196,TRANSPOSE(racar))</f>
        <v>8.6971151570464035E-4</v>
      </c>
      <c r="W1196" s="23">
        <f ca="1"/>
        <v>-2.4476099684843863E-3</v>
      </c>
      <c r="X1196" s="23">
        <f ca="1"/>
        <v>-6.2346271025989644E-4</v>
      </c>
      <c r="Y1196" s="23">
        <f ca="1"/>
        <v>5.0407910908424058E-3</v>
      </c>
      <c r="Z1196" s="23">
        <f ca="1"/>
        <v>-3.2719431953930475E-3</v>
      </c>
      <c r="AA1196" s="6">
        <f t="array" aca="1" ref="AA1196" ca="1">SUMPRODUCT($V$9:$Z$9,V1196:Z1196)</f>
        <v>56085.57566444813</v>
      </c>
      <c r="AB1196" s="6">
        <f t="shared" ca="1" si="77"/>
        <v>41174.670307045584</v>
      </c>
    </row>
    <row r="1197" spans="1:28" ht="13.8">
      <c r="A1197" s="4">
        <v>1187</v>
      </c>
      <c r="B1197" s="120">
        <v>0.98536808413351606</v>
      </c>
      <c r="C1197" s="120">
        <v>0.50272000000000006</v>
      </c>
      <c r="D1197" s="120">
        <v>0.60183256976259891</v>
      </c>
      <c r="E1197" s="120">
        <v>0.9819684447783622</v>
      </c>
      <c r="F1197" s="120">
        <v>0.31087847064178425</v>
      </c>
      <c r="H1197" s="142">
        <v>2.1799140706393141</v>
      </c>
      <c r="I1197" s="142">
        <v>6.8180817311236912E-3</v>
      </c>
      <c r="J1197" s="142">
        <v>0.25809335417636431</v>
      </c>
      <c r="K1197" s="142">
        <v>2.096215140599798</v>
      </c>
      <c r="L1197" s="142">
        <v>-0.49336183885673979</v>
      </c>
      <c r="M1197" s="141">
        <f t="array" ref="M1197:Q1197">MMULT(H1197:L1197,TRANSPOSE(chol))</f>
        <v>1.2844461931992811E-2</v>
      </c>
      <c r="N1197" s="141">
        <v>5.1604711587718453E-3</v>
      </c>
      <c r="O1197" s="141">
        <v>4.5778024216837519E-3</v>
      </c>
      <c r="P1197" s="141">
        <v>1.2255262425205282E-2</v>
      </c>
      <c r="Q1197" s="141">
        <v>7.9013404528218232E-3</v>
      </c>
      <c r="R1197" s="6">
        <f t="shared" si="74"/>
        <v>55963.575134763829</v>
      </c>
      <c r="S1197" s="6">
        <f t="shared" si="75"/>
        <v>12278.94324474653</v>
      </c>
      <c r="T1197" s="6">
        <f t="shared" si="76"/>
        <v>-12278.94324474653</v>
      </c>
      <c r="V1197" s="23">
        <f t="array" aca="1" ref="V1197:Z1197" ca="1">MMULT(H1197:L1197,TRANSPOSE(racar))</f>
        <v>1.2130151949806919E-2</v>
      </c>
      <c r="W1197" s="23">
        <f ca="1"/>
        <v>3.6059337776314379E-3</v>
      </c>
      <c r="X1197" s="23">
        <f ca="1"/>
        <v>3.3201128419624902E-3</v>
      </c>
      <c r="Y1197" s="23">
        <f ca="1"/>
        <v>1.0592657643207109E-2</v>
      </c>
      <c r="Z1197" s="23">
        <f ca="1"/>
        <v>2.3265803571570504E-3</v>
      </c>
      <c r="AA1197" s="6">
        <f t="array" aca="1" ref="AA1197" ca="1">SUMPRODUCT($V$9:$Z$9,V1197:Z1197)</f>
        <v>80837.872264723701</v>
      </c>
      <c r="AB1197" s="6">
        <f t="shared" ca="1" si="77"/>
        <v>35553.852963167214</v>
      </c>
    </row>
    <row r="1198" spans="1:28" ht="13.8">
      <c r="A1198" s="4">
        <v>1188</v>
      </c>
      <c r="B1198" s="120">
        <v>3.4750800182898944E-2</v>
      </c>
      <c r="C1198" s="120">
        <v>0.70272000000000001</v>
      </c>
      <c r="D1198" s="120">
        <v>0.74468971261974171</v>
      </c>
      <c r="E1198" s="120">
        <v>8.1141998497370402E-2</v>
      </c>
      <c r="F1198" s="120">
        <v>0.38780154756486118</v>
      </c>
      <c r="H1198" s="142">
        <v>-1.815145188253299</v>
      </c>
      <c r="I1198" s="142">
        <v>0.53223968554187728</v>
      </c>
      <c r="J1198" s="142">
        <v>0.65787170328836786</v>
      </c>
      <c r="K1198" s="142">
        <v>-1.3974310180828129</v>
      </c>
      <c r="L1198" s="142">
        <v>-0.28505357723469588</v>
      </c>
      <c r="M1198" s="141">
        <f t="array" ref="M1198:Q1198">MMULT(H1198:L1198,TRANSPOSE(chol))</f>
        <v>-1.0695175367495952E-2</v>
      </c>
      <c r="N1198" s="141">
        <v>-1.2163223110409072E-3</v>
      </c>
      <c r="O1198" s="141">
        <v>1.9668092438973016E-3</v>
      </c>
      <c r="P1198" s="141">
        <v>-7.1262744872138692E-3</v>
      </c>
      <c r="Q1198" s="141">
        <v>-8.1209573200139544E-3</v>
      </c>
      <c r="R1198" s="6">
        <f t="shared" si="74"/>
        <v>-25780.415242727911</v>
      </c>
      <c r="S1198" s="6">
        <f t="shared" si="75"/>
        <v>12392.515631126218</v>
      </c>
      <c r="T1198" s="6">
        <f t="shared" si="76"/>
        <v>-12392.515631126218</v>
      </c>
      <c r="V1198" s="23">
        <f t="array" aca="1" ref="V1198:Z1198" ca="1">MMULT(H1198:L1198,TRANSPOSE(racar))</f>
        <v>-9.9015827968335184E-3</v>
      </c>
      <c r="W1198" s="23">
        <f ca="1"/>
        <v>-2.5356499502087078E-5</v>
      </c>
      <c r="X1198" s="23">
        <f ca="1"/>
        <v>2.720564276136983E-3</v>
      </c>
      <c r="Y1198" s="23">
        <f ca="1"/>
        <v>-7.0852228620668766E-3</v>
      </c>
      <c r="Z1198" s="23">
        <f ca="1"/>
        <v>-4.7723561778829542E-3</v>
      </c>
      <c r="AA1198" s="6">
        <f t="array" aca="1" ref="AA1198" ca="1">SUMPRODUCT($V$9:$Z$9,V1198:Z1198)</f>
        <v>-44737.825998893837</v>
      </c>
      <c r="AB1198" s="6">
        <f t="shared" ca="1" si="77"/>
        <v>-5967.3297270937292</v>
      </c>
    </row>
    <row r="1199" spans="1:28" ht="13.8">
      <c r="A1199" s="4">
        <v>1189</v>
      </c>
      <c r="B1199" s="120">
        <v>0.36808413351623231</v>
      </c>
      <c r="C1199" s="120">
        <v>0.90271999999999997</v>
      </c>
      <c r="D1199" s="120">
        <v>0.88754685547688461</v>
      </c>
      <c r="E1199" s="120">
        <v>0.1720510894064613</v>
      </c>
      <c r="F1199" s="120">
        <v>0.46472462448793811</v>
      </c>
      <c r="H1199" s="142">
        <v>-0.3369318603728777</v>
      </c>
      <c r="I1199" s="142">
        <v>1.2972069210725725</v>
      </c>
      <c r="J1199" s="142">
        <v>1.2135848660255546</v>
      </c>
      <c r="K1199" s="142">
        <v>-0.94609099018353104</v>
      </c>
      <c r="L1199" s="142">
        <v>-8.8537791516659359E-2</v>
      </c>
      <c r="M1199" s="141">
        <f t="array" ref="M1199:Q1199">MMULT(H1199:L1199,TRANSPOSE(chol))</f>
        <v>-1.9852656178166402E-3</v>
      </c>
      <c r="N1199" s="141">
        <v>6.6374977378250172E-3</v>
      </c>
      <c r="O1199" s="141">
        <v>7.7646291472986051E-3</v>
      </c>
      <c r="P1199" s="141">
        <v>-2.2401746201858377E-3</v>
      </c>
      <c r="Q1199" s="141">
        <v>-2.322187036524826E-4</v>
      </c>
      <c r="R1199" s="6">
        <f t="shared" si="74"/>
        <v>-33148.91419468019</v>
      </c>
      <c r="S1199" s="6">
        <f t="shared" si="75"/>
        <v>-8958.1518859963635</v>
      </c>
      <c r="T1199" s="6">
        <f t="shared" si="76"/>
        <v>8958.1518859963635</v>
      </c>
      <c r="V1199" s="23">
        <f t="array" aca="1" ref="V1199:Z1199" ca="1">MMULT(H1199:L1199,TRANSPOSE(racar))</f>
        <v>-1.4837616381983249E-4</v>
      </c>
      <c r="W1199" s="23">
        <f ca="1"/>
        <v>6.8102587332838499E-3</v>
      </c>
      <c r="X1199" s="23">
        <f ca="1"/>
        <v>7.6487829237414538E-3</v>
      </c>
      <c r="Y1199" s="23">
        <f ca="1"/>
        <v>-3.4598732398307239E-3</v>
      </c>
      <c r="Z1199" s="23">
        <f ca="1"/>
        <v>1.0582281760289174E-4</v>
      </c>
      <c r="AA1199" s="6">
        <f t="array" aca="1" ref="AA1199" ca="1">SUMPRODUCT($V$9:$Z$9,V1199:Z1199)</f>
        <v>-33328.451849613615</v>
      </c>
      <c r="AB1199" s="6">
        <f t="shared" ca="1" si="77"/>
        <v>-16408.250938839617</v>
      </c>
    </row>
    <row r="1200" spans="1:28" ht="13.8">
      <c r="A1200" s="4">
        <v>1190</v>
      </c>
      <c r="B1200" s="120">
        <v>0.70141746684956552</v>
      </c>
      <c r="C1200" s="120">
        <v>0.14271999999999999</v>
      </c>
      <c r="D1200" s="120">
        <v>5.0812161599333605E-2</v>
      </c>
      <c r="E1200" s="120">
        <v>0.26296018031555224</v>
      </c>
      <c r="F1200" s="120">
        <v>0.54164770141101515</v>
      </c>
      <c r="H1200" s="142">
        <v>0.52848166966420462</v>
      </c>
      <c r="I1200" s="142">
        <v>-1.068178502460152</v>
      </c>
      <c r="J1200" s="142">
        <v>-1.6370294166616022</v>
      </c>
      <c r="K1200" s="142">
        <v>-0.63424589416910493</v>
      </c>
      <c r="L1200" s="142">
        <v>0.10458565594252683</v>
      </c>
      <c r="M1200" s="141">
        <f t="array" ref="M1200:Q1200">MMULT(H1200:L1200,TRANSPOSE(chol))</f>
        <v>3.1139129652789973E-3</v>
      </c>
      <c r="N1200" s="141">
        <v>-4.8758357400783261E-3</v>
      </c>
      <c r="O1200" s="141">
        <v>-1.0150466289919807E-2</v>
      </c>
      <c r="P1200" s="141">
        <v>-5.369801436834065E-3</v>
      </c>
      <c r="Q1200" s="141">
        <v>-2.0977616735456451E-3</v>
      </c>
      <c r="R1200" s="6">
        <f t="shared" si="74"/>
        <v>1785.9673777665575</v>
      </c>
      <c r="S1200" s="6">
        <f t="shared" si="75"/>
        <v>-12936.972415712791</v>
      </c>
      <c r="T1200" s="6">
        <f t="shared" si="76"/>
        <v>12936.972415712791</v>
      </c>
      <c r="V1200" s="23">
        <f t="array" aca="1" ref="V1200:Z1200" ca="1">MMULT(H1200:L1200,TRANSPOSE(racar))</f>
        <v>9.6845444037209707E-4</v>
      </c>
      <c r="W1200" s="23">
        <f ca="1"/>
        <v>-6.6574596588865253E-3</v>
      </c>
      <c r="X1200" s="23">
        <f ca="1"/>
        <v>-1.0795225517234346E-2</v>
      </c>
      <c r="Y1200" s="23">
        <f ca="1"/>
        <v>-4.494855946990714E-3</v>
      </c>
      <c r="Z1200" s="23">
        <f ca="1"/>
        <v>-1.6037755103591874E-3</v>
      </c>
      <c r="AA1200" s="6">
        <f t="array" aca="1" ref="AA1200" ca="1">SUMPRODUCT($V$9:$Z$9,V1200:Z1200)</f>
        <v>705.47352083706755</v>
      </c>
      <c r="AB1200" s="6">
        <f t="shared" ca="1" si="77"/>
        <v>-11671.960562280752</v>
      </c>
    </row>
    <row r="1201" spans="1:28" ht="13.8">
      <c r="A1201" s="4">
        <v>1191</v>
      </c>
      <c r="B1201" s="120">
        <v>0.14586191129401005</v>
      </c>
      <c r="C1201" s="120">
        <v>0.34272000000000002</v>
      </c>
      <c r="D1201" s="120">
        <v>0.19366930445647643</v>
      </c>
      <c r="E1201" s="120">
        <v>0.35386927122464307</v>
      </c>
      <c r="F1201" s="120">
        <v>0.61857077833409202</v>
      </c>
      <c r="H1201" s="142">
        <v>-1.0543475578699975</v>
      </c>
      <c r="I1201" s="142">
        <v>-0.40505103169719547</v>
      </c>
      <c r="J1201" s="142">
        <v>-0.8644538736232491</v>
      </c>
      <c r="K1201" s="142">
        <v>-0.3748950205881828</v>
      </c>
      <c r="L1201" s="142">
        <v>0.30172928314403352</v>
      </c>
      <c r="M1201" s="141">
        <f t="array" ref="M1201:Q1201">MMULT(H1201:L1201,TRANSPOSE(chol))</f>
        <v>-6.2124132563533049E-3</v>
      </c>
      <c r="N1201" s="141">
        <v>-4.7967705206970858E-3</v>
      </c>
      <c r="O1201" s="141">
        <v>-7.0933114775883453E-3</v>
      </c>
      <c r="P1201" s="141">
        <v>-3.8065385905378833E-3</v>
      </c>
      <c r="Q1201" s="141">
        <v>-3.5189548777642635E-3</v>
      </c>
      <c r="R1201" s="6">
        <f t="shared" si="74"/>
        <v>-19049.941826715334</v>
      </c>
      <c r="S1201" s="6">
        <f t="shared" si="75"/>
        <v>2083.7283250051369</v>
      </c>
      <c r="T1201" s="6">
        <f t="shared" si="76"/>
        <v>-2083.7283250051369</v>
      </c>
      <c r="V1201" s="23">
        <f t="array" aca="1" ref="V1201:Z1201" ca="1">MMULT(H1201:L1201,TRANSPOSE(racar))</f>
        <v>-6.4989299299821361E-3</v>
      </c>
      <c r="W1201" s="23">
        <f ca="1"/>
        <v>-3.7385879436147174E-3</v>
      </c>
      <c r="X1201" s="23">
        <f ca="1"/>
        <v>-6.244118226908138E-3</v>
      </c>
      <c r="Y1201" s="23">
        <f ca="1"/>
        <v>-2.4015846793750293E-3</v>
      </c>
      <c r="Z1201" s="23">
        <f ca="1"/>
        <v>-9.1048288277965407E-4</v>
      </c>
      <c r="AA1201" s="6">
        <f t="array" aca="1" ref="AA1201" ca="1">SUMPRODUCT($V$9:$Z$9,V1201:Z1201)</f>
        <v>-31722.239503619166</v>
      </c>
      <c r="AB1201" s="6">
        <f t="shared" ca="1" si="77"/>
        <v>-5939.4458842101731</v>
      </c>
    </row>
    <row r="1202" spans="1:28" ht="13.8">
      <c r="A1202" s="4">
        <v>1192</v>
      </c>
      <c r="B1202" s="120">
        <v>0.47919524462734342</v>
      </c>
      <c r="C1202" s="120">
        <v>0.54271999999999998</v>
      </c>
      <c r="D1202" s="120">
        <v>0.3365264473136193</v>
      </c>
      <c r="E1202" s="120">
        <v>0.44477836213373401</v>
      </c>
      <c r="F1202" s="120">
        <v>0.69549385525716889</v>
      </c>
      <c r="H1202" s="142">
        <v>-5.2173448354231836E-2</v>
      </c>
      <c r="I1202" s="142">
        <v>0.10728863557470468</v>
      </c>
      <c r="J1202" s="142">
        <v>-0.42196180770986208</v>
      </c>
      <c r="K1202" s="142">
        <v>-0.13886513240701398</v>
      </c>
      <c r="L1202" s="142">
        <v>0.51148385676282904</v>
      </c>
      <c r="M1202" s="141">
        <f t="array" ref="M1202:Q1202">MMULT(H1202:L1202,TRANSPOSE(chol))</f>
        <v>-3.0741572811179141E-4</v>
      </c>
      <c r="N1202" s="141">
        <v>4.9186491463106951E-4</v>
      </c>
      <c r="O1202" s="141">
        <v>-2.7427503223395695E-3</v>
      </c>
      <c r="P1202" s="141">
        <v>-8.1298930312532006E-4</v>
      </c>
      <c r="Q1202" s="141">
        <v>2.1567563612501315E-3</v>
      </c>
      <c r="R1202" s="6">
        <f t="shared" si="74"/>
        <v>-26131.147193897432</v>
      </c>
      <c r="S1202" s="6">
        <f t="shared" si="75"/>
        <v>-15663.889053234727</v>
      </c>
      <c r="T1202" s="6">
        <f t="shared" si="76"/>
        <v>15663.889053234727</v>
      </c>
      <c r="V1202" s="23">
        <f t="array" aca="1" ref="V1202:Z1202" ca="1">MMULT(H1202:L1202,TRANSPOSE(racar))</f>
        <v>2.3046282650389171E-4</v>
      </c>
      <c r="W1202" s="23">
        <f ca="1"/>
        <v>9.0097314305619841E-4</v>
      </c>
      <c r="X1202" s="23">
        <f ca="1"/>
        <v>-2.4531893628227173E-3</v>
      </c>
      <c r="Y1202" s="23">
        <f ca="1"/>
        <v>-1.929714963114351E-4</v>
      </c>
      <c r="Z1202" s="23">
        <f ca="1"/>
        <v>2.8351805575232694E-3</v>
      </c>
      <c r="AA1202" s="6">
        <f t="array" aca="1" ref="AA1202" ca="1">SUMPRODUCT($V$9:$Z$9,V1202:Z1202)</f>
        <v>-25968.931179905783</v>
      </c>
      <c r="AB1202" s="6">
        <f t="shared" ca="1" si="77"/>
        <v>-16586.25378550811</v>
      </c>
    </row>
    <row r="1203" spans="1:28" ht="13.8">
      <c r="A1203" s="4">
        <v>1193</v>
      </c>
      <c r="B1203" s="120">
        <v>0.81252857796067657</v>
      </c>
      <c r="C1203" s="120">
        <v>0.74272000000000005</v>
      </c>
      <c r="D1203" s="120">
        <v>0.47938359017076215</v>
      </c>
      <c r="E1203" s="120">
        <v>0.53568745304282495</v>
      </c>
      <c r="F1203" s="120">
        <v>0.77241693218024587</v>
      </c>
      <c r="H1203" s="142">
        <v>0.88725273903902957</v>
      </c>
      <c r="I1203" s="142">
        <v>0.65175381520423692</v>
      </c>
      <c r="J1203" s="142">
        <v>-5.1700698903826843E-2</v>
      </c>
      <c r="K1203" s="142">
        <v>8.9574820963085666E-2</v>
      </c>
      <c r="L1203" s="142">
        <v>0.74683008051190347</v>
      </c>
      <c r="M1203" s="141">
        <f t="array" ref="M1203:Q1203">MMULT(H1203:L1203,TRANSPOSE(chol))</f>
        <v>5.2278592923164736E-3</v>
      </c>
      <c r="N1203" s="141">
        <v>5.8170643768945055E-3</v>
      </c>
      <c r="O1203" s="141">
        <v>1.0707727155322823E-3</v>
      </c>
      <c r="P1203" s="141">
        <v>2.1020955339587748E-3</v>
      </c>
      <c r="Q1203" s="141">
        <v>7.7607332532010024E-3</v>
      </c>
      <c r="R1203" s="6">
        <f t="shared" si="74"/>
        <v>-36339.845203044169</v>
      </c>
      <c r="S1203" s="6">
        <f t="shared" si="75"/>
        <v>-33372.997254816815</v>
      </c>
      <c r="T1203" s="6">
        <f t="shared" si="76"/>
        <v>33372.997254816815</v>
      </c>
      <c r="V1203" s="23">
        <f t="array" aca="1" ref="V1203:Z1203" ca="1">MMULT(H1203:L1203,TRANSPOSE(racar))</f>
        <v>6.6332831548127878E-3</v>
      </c>
      <c r="W1203" s="23">
        <f ca="1"/>
        <v>5.6667614680802345E-3</v>
      </c>
      <c r="X1203" s="23">
        <f ca="1"/>
        <v>8.571566196274485E-4</v>
      </c>
      <c r="Y1203" s="23">
        <f ca="1"/>
        <v>1.9954050535908926E-3</v>
      </c>
      <c r="Z1203" s="23">
        <f ca="1"/>
        <v>6.6385623860839016E-3</v>
      </c>
      <c r="AA1203" s="6">
        <f t="array" aca="1" ref="AA1203" ca="1">SUMPRODUCT($V$9:$Z$9,V1203:Z1203)</f>
        <v>-23915.662597133774</v>
      </c>
      <c r="AB1203" s="6">
        <f t="shared" ca="1" si="77"/>
        <v>-27645.300977284656</v>
      </c>
    </row>
    <row r="1204" spans="1:28" ht="13.8">
      <c r="A1204" s="4">
        <v>1194</v>
      </c>
      <c r="B1204" s="120">
        <v>0.25697302240512121</v>
      </c>
      <c r="C1204" s="120">
        <v>0.94272</v>
      </c>
      <c r="D1204" s="120">
        <v>0.62224073302790506</v>
      </c>
      <c r="E1204" s="120">
        <v>0.62659654395191577</v>
      </c>
      <c r="F1204" s="120">
        <v>0.84934000910332286</v>
      </c>
      <c r="H1204" s="142">
        <v>-0.65270567251352574</v>
      </c>
      <c r="I1204" s="142">
        <v>1.578024419166687</v>
      </c>
      <c r="J1204" s="142">
        <v>0.31137108366446276</v>
      </c>
      <c r="K1204" s="142">
        <v>0.3228525512842873</v>
      </c>
      <c r="L1204" s="142">
        <v>1.033606879841382</v>
      </c>
      <c r="M1204" s="141">
        <f t="array" ref="M1204:Q1204">MMULT(H1204:L1204,TRANSPOSE(chol))</f>
        <v>-3.8458640532271224E-3</v>
      </c>
      <c r="N1204" s="141">
        <v>7.5038638795147296E-3</v>
      </c>
      <c r="O1204" s="141">
        <v>1.6436968765641724E-3</v>
      </c>
      <c r="P1204" s="141">
        <v>3.7347529443161522E-3</v>
      </c>
      <c r="Q1204" s="141">
        <v>6.9588136527169477E-3</v>
      </c>
      <c r="R1204" s="6">
        <f t="shared" si="74"/>
        <v>-73228.592341041076</v>
      </c>
      <c r="S1204" s="6">
        <f t="shared" si="75"/>
        <v>-21465.049202002519</v>
      </c>
      <c r="T1204" s="6">
        <f t="shared" si="76"/>
        <v>21465.049202002519</v>
      </c>
      <c r="V1204" s="23">
        <f t="array" aca="1" ref="V1204:Z1204" ca="1">MMULT(H1204:L1204,TRANSPOSE(racar))</f>
        <v>-4.3021357978259762E-4</v>
      </c>
      <c r="W1204" s="23">
        <f ca="1"/>
        <v>1.0155401487289148E-2</v>
      </c>
      <c r="X1204" s="23">
        <f ca="1"/>
        <v>2.8955604931399934E-3</v>
      </c>
      <c r="Y1204" s="23">
        <f ca="1"/>
        <v>4.1352521099585092E-3</v>
      </c>
      <c r="Z1204" s="23">
        <f ca="1"/>
        <v>7.9370934371691577E-3</v>
      </c>
      <c r="AA1204" s="6">
        <f t="array" aca="1" ref="AA1204" ca="1">SUMPRODUCT($V$9:$Z$9,V1204:Z1204)</f>
        <v>-71604.598004115935</v>
      </c>
      <c r="AB1204" s="6">
        <f t="shared" ca="1" si="77"/>
        <v>-25052.150464161739</v>
      </c>
    </row>
    <row r="1205" spans="1:28" ht="13.8">
      <c r="A1205" s="4">
        <v>1195</v>
      </c>
      <c r="B1205" s="120">
        <v>0.59030635573845447</v>
      </c>
      <c r="C1205" s="120">
        <v>0.18271999999999997</v>
      </c>
      <c r="D1205" s="120">
        <v>0.76509787588504785</v>
      </c>
      <c r="E1205" s="120">
        <v>0.71750563486100671</v>
      </c>
      <c r="F1205" s="120">
        <v>0.92626308602639973</v>
      </c>
      <c r="H1205" s="142">
        <v>0.22833310709902588</v>
      </c>
      <c r="I1205" s="142">
        <v>-0.90504792179096083</v>
      </c>
      <c r="J1205" s="142">
        <v>0.72279758993647547</v>
      </c>
      <c r="K1205" s="142">
        <v>0.57544743636410722</v>
      </c>
      <c r="L1205" s="142">
        <v>1.4485123021853306</v>
      </c>
      <c r="M1205" s="141">
        <f t="array" ref="M1205:Q1205">MMULT(H1205:L1205,TRANSPOSE(chol))</f>
        <v>1.3453814264738216E-3</v>
      </c>
      <c r="N1205" s="141">
        <v>-4.6467504747719542E-3</v>
      </c>
      <c r="O1205" s="141">
        <v>4.6469017861896014E-3</v>
      </c>
      <c r="P1205" s="141">
        <v>2.0610757577460138E-3</v>
      </c>
      <c r="Q1205" s="141">
        <v>8.7953002180292204E-3</v>
      </c>
      <c r="R1205" s="6">
        <f t="shared" si="74"/>
        <v>1566.0312784219641</v>
      </c>
      <c r="S1205" s="6">
        <f t="shared" si="75"/>
        <v>-39290.947674347175</v>
      </c>
      <c r="T1205" s="6">
        <f t="shared" si="76"/>
        <v>39290.947674347175</v>
      </c>
      <c r="V1205" s="23">
        <f t="array" aca="1" ref="V1205:Z1205" ca="1">MMULT(H1205:L1205,TRANSPOSE(racar))</f>
        <v>2.7280148753524545E-3</v>
      </c>
      <c r="W1205" s="23">
        <f ca="1"/>
        <v>-2.9022485717970256E-3</v>
      </c>
      <c r="X1205" s="23">
        <f ca="1"/>
        <v>5.7293400282838565E-3</v>
      </c>
      <c r="Y1205" s="23">
        <f ca="1"/>
        <v>4.149986101067699E-3</v>
      </c>
      <c r="Z1205" s="23">
        <f ca="1"/>
        <v>9.5943346783971973E-3</v>
      </c>
      <c r="AA1205" s="6">
        <f t="array" aca="1" ref="AA1205" ca="1">SUMPRODUCT($V$9:$Z$9,V1205:Z1205)</f>
        <v>6775.6325453279642</v>
      </c>
      <c r="AB1205" s="6">
        <f t="shared" ca="1" si="77"/>
        <v>-34164.069357000466</v>
      </c>
    </row>
    <row r="1206" spans="1:28" ht="13.8">
      <c r="A1206" s="4">
        <v>1196</v>
      </c>
      <c r="B1206" s="120">
        <v>0.92363968907178773</v>
      </c>
      <c r="C1206" s="120">
        <v>0.38272</v>
      </c>
      <c r="D1206" s="120">
        <v>0.90795501874219076</v>
      </c>
      <c r="E1206" s="120">
        <v>0.80841472577009765</v>
      </c>
      <c r="F1206" s="120">
        <v>9.1033227127901694E-3</v>
      </c>
      <c r="H1206" s="142">
        <v>1.4299874472600436</v>
      </c>
      <c r="I1206" s="142">
        <v>-0.29834481937559443</v>
      </c>
      <c r="J1206" s="142">
        <v>1.3282668634022992</v>
      </c>
      <c r="K1206" s="142">
        <v>0.87206934485819743</v>
      </c>
      <c r="L1206" s="142">
        <v>-2.3613885116212914</v>
      </c>
      <c r="M1206" s="141">
        <f t="array" ref="M1206:Q1206">MMULT(H1206:L1206,TRANSPOSE(chol))</f>
        <v>8.4257538299078484E-3</v>
      </c>
      <c r="N1206" s="141">
        <v>1.6509550777958435E-3</v>
      </c>
      <c r="O1206" s="141">
        <v>1.0341642183122246E-2</v>
      </c>
      <c r="P1206" s="141">
        <v>5.7505060548159468E-3</v>
      </c>
      <c r="Q1206" s="141">
        <v>-6.2551014316045411E-3</v>
      </c>
      <c r="R1206" s="6">
        <f t="shared" si="74"/>
        <v>115955.63278324116</v>
      </c>
      <c r="S1206" s="6">
        <f t="shared" si="75"/>
        <v>60943.642105403298</v>
      </c>
      <c r="T1206" s="6">
        <f t="shared" si="76"/>
        <v>-60943.642105403298</v>
      </c>
      <c r="V1206" s="23">
        <f t="array" aca="1" ref="V1206:Z1206" ca="1">MMULT(H1206:L1206,TRANSPOSE(racar))</f>
        <v>5.5241626237280857E-3</v>
      </c>
      <c r="W1206" s="23">
        <f ca="1"/>
        <v>-1.7213337188191015E-3</v>
      </c>
      <c r="X1206" s="23">
        <f ca="1"/>
        <v>8.0960203356913538E-3</v>
      </c>
      <c r="Y1206" s="23">
        <f ca="1"/>
        <v>2.2170883360212276E-3</v>
      </c>
      <c r="Z1206" s="23">
        <f ca="1"/>
        <v>-1.14646773418937E-2</v>
      </c>
      <c r="AA1206" s="6">
        <f t="array" aca="1" ref="AA1206" ca="1">SUMPRODUCT($V$9:$Z$9,V1206:Z1206)</f>
        <v>127076.72813136314</v>
      </c>
      <c r="AB1206" s="6">
        <f t="shared" ca="1" si="77"/>
        <v>73640.54603813788</v>
      </c>
    </row>
    <row r="1207" spans="1:28" ht="13.8">
      <c r="A1207" s="4">
        <v>1197</v>
      </c>
      <c r="B1207" s="120">
        <v>7.1787837219935979E-2</v>
      </c>
      <c r="C1207" s="120">
        <v>0.58272000000000002</v>
      </c>
      <c r="D1207" s="120">
        <v>7.1220324864639736E-2</v>
      </c>
      <c r="E1207" s="120">
        <v>0.89932381667918859</v>
      </c>
      <c r="F1207" s="120">
        <v>8.6026399635867098E-2</v>
      </c>
      <c r="H1207" s="142">
        <v>-1.4626043420952459</v>
      </c>
      <c r="I1207" s="142">
        <v>0.20885683712216571</v>
      </c>
      <c r="J1207" s="142">
        <v>-1.4667625898694252</v>
      </c>
      <c r="K1207" s="142">
        <v>1.2777081042363783</v>
      </c>
      <c r="L1207" s="142">
        <v>-1.3656374075447604</v>
      </c>
      <c r="M1207" s="141">
        <f t="array" ref="M1207:Q1207">MMULT(H1207:L1207,TRANSPOSE(chol))</f>
        <v>-8.6179386823721019E-3</v>
      </c>
      <c r="N1207" s="141">
        <v>-2.2400799124399377E-3</v>
      </c>
      <c r="O1207" s="141">
        <v>-1.1303648209672803E-2</v>
      </c>
      <c r="P1207" s="141">
        <v>4.6987730444272603E-3</v>
      </c>
      <c r="Q1207" s="141">
        <v>-1.017768912083639E-2</v>
      </c>
      <c r="R1207" s="6">
        <f t="shared" si="74"/>
        <v>22653.691105054109</v>
      </c>
      <c r="S1207" s="6">
        <f t="shared" si="75"/>
        <v>77860.865448756522</v>
      </c>
      <c r="T1207" s="6">
        <f t="shared" si="76"/>
        <v>-77860.865448756522</v>
      </c>
      <c r="V1207" s="23">
        <f t="array" aca="1" ref="V1207:Z1207" ca="1">MMULT(H1207:L1207,TRANSPOSE(racar))</f>
        <v>-1.0362465468635847E-2</v>
      </c>
      <c r="W1207" s="23">
        <f ca="1"/>
        <v>-1.11151508653494E-3</v>
      </c>
      <c r="X1207" s="23">
        <f ca="1"/>
        <v>-1.0701418335729188E-2</v>
      </c>
      <c r="Y1207" s="23">
        <f ca="1"/>
        <v>4.3063269545548736E-3</v>
      </c>
      <c r="Z1207" s="23">
        <f ca="1"/>
        <v>-9.7911766611271239E-3</v>
      </c>
      <c r="AA1207" s="6">
        <f t="array" aca="1" ref="AA1207" ca="1">SUMPRODUCT($V$9:$Z$9,V1207:Z1207)</f>
        <v>6434.698923292337</v>
      </c>
      <c r="AB1207" s="6">
        <f t="shared" ca="1" si="77"/>
        <v>73925.342306618084</v>
      </c>
    </row>
    <row r="1208" spans="1:28" ht="13.8">
      <c r="A1208" s="4">
        <v>1198</v>
      </c>
      <c r="B1208" s="120">
        <v>0.40512117055326935</v>
      </c>
      <c r="C1208" s="120">
        <v>0.78272000000000008</v>
      </c>
      <c r="D1208" s="120">
        <v>0.21407746772178254</v>
      </c>
      <c r="E1208" s="120">
        <v>0.99023290758827953</v>
      </c>
      <c r="F1208" s="120">
        <v>0.16294947655894404</v>
      </c>
      <c r="H1208" s="142">
        <v>-0.24011340676722623</v>
      </c>
      <c r="I1208" s="142">
        <v>0.78141236661423086</v>
      </c>
      <c r="J1208" s="142">
        <v>-0.79235289839795775</v>
      </c>
      <c r="K1208" s="142">
        <v>2.3351768337212899</v>
      </c>
      <c r="L1208" s="142">
        <v>-0.98240786510145905</v>
      </c>
      <c r="M1208" s="141">
        <f t="array" ref="M1208:Q1208">MMULT(H1208:L1208,TRANSPOSE(chol))</f>
        <v>-1.4147931581900588E-3</v>
      </c>
      <c r="N1208" s="141">
        <v>3.9110161138343775E-3</v>
      </c>
      <c r="O1208" s="141">
        <v>-5.1497769643954038E-3</v>
      </c>
      <c r="P1208" s="141">
        <v>1.2176759991849284E-2</v>
      </c>
      <c r="Q1208" s="141">
        <v>-1.0856708036467728E-3</v>
      </c>
      <c r="R1208" s="6">
        <f t="shared" si="74"/>
        <v>23051.190895919295</v>
      </c>
      <c r="S1208" s="6">
        <f t="shared" si="75"/>
        <v>61698.129583952097</v>
      </c>
      <c r="T1208" s="6">
        <f t="shared" si="76"/>
        <v>-61698.129583952097</v>
      </c>
      <c r="V1208" s="23">
        <f t="array" aca="1" ref="V1208:Z1208" ca="1">MMULT(H1208:L1208,TRANSPOSE(racar))</f>
        <v>-1.8296331907075491E-3</v>
      </c>
      <c r="W1208" s="23">
        <f ca="1"/>
        <v>5.0482843042996975E-3</v>
      </c>
      <c r="X1208" s="23">
        <f ca="1"/>
        <v>-4.8529076595642071E-3</v>
      </c>
      <c r="Y1208" s="23">
        <f ca="1"/>
        <v>1.1069154564980928E-2</v>
      </c>
      <c r="Z1208" s="23">
        <f ca="1"/>
        <v>-3.5018584876359352E-3</v>
      </c>
      <c r="AA1208" s="6">
        <f t="array" aca="1" ref="AA1208" ca="1">SUMPRODUCT($V$9:$Z$9,V1208:Z1208)</f>
        <v>24408.794979149559</v>
      </c>
      <c r="AB1208" s="6">
        <f t="shared" ca="1" si="77"/>
        <v>70016.043642945588</v>
      </c>
    </row>
    <row r="1209" spans="1:28" ht="13.8">
      <c r="A1209" s="4">
        <v>1199</v>
      </c>
      <c r="B1209" s="120">
        <v>0.73845450388660261</v>
      </c>
      <c r="C1209" s="120">
        <v>0.98272000000000004</v>
      </c>
      <c r="D1209" s="120">
        <v>0.35693461057892545</v>
      </c>
      <c r="E1209" s="120">
        <v>8.9406461307287757E-2</v>
      </c>
      <c r="F1209" s="120">
        <v>0.23987255348202097</v>
      </c>
      <c r="H1209" s="142">
        <v>0.63858799629733298</v>
      </c>
      <c r="I1209" s="142">
        <v>2.1134765505801782</v>
      </c>
      <c r="J1209" s="142">
        <v>-0.36666459205897028</v>
      </c>
      <c r="K1209" s="142">
        <v>-1.3444190327207513</v>
      </c>
      <c r="L1209" s="142">
        <v>-0.70671258525247838</v>
      </c>
      <c r="M1209" s="141">
        <f t="array" ref="M1209:Q1209">MMULT(H1209:L1209,TRANSPOSE(chol))</f>
        <v>3.7626800611746708E-3</v>
      </c>
      <c r="N1209" s="141">
        <v>1.3604112628374533E-2</v>
      </c>
      <c r="O1209" s="141">
        <v>-8.0264027050435901E-4</v>
      </c>
      <c r="P1209" s="141">
        <v>-3.1431890870451036E-3</v>
      </c>
      <c r="Q1209" s="141">
        <v>-1.5383023282643823E-3</v>
      </c>
      <c r="R1209" s="6">
        <f t="shared" si="74"/>
        <v>-59517.823394343424</v>
      </c>
      <c r="S1209" s="6">
        <f t="shared" si="75"/>
        <v>-5853.3952725550789</v>
      </c>
      <c r="T1209" s="6">
        <f t="shared" si="76"/>
        <v>5853.3952725550789</v>
      </c>
      <c r="V1209" s="23">
        <f t="array" aca="1" ref="V1209:Z1209" ca="1">MMULT(H1209:L1209,TRANSPOSE(racar))</f>
        <v>4.4392124075307111E-3</v>
      </c>
      <c r="W1209" s="23">
        <f ca="1"/>
        <v>1.1251308529786629E-2</v>
      </c>
      <c r="X1209" s="23">
        <f ca="1"/>
        <v>-2.3982297579373409E-3</v>
      </c>
      <c r="Y1209" s="23">
        <f ca="1"/>
        <v>-5.9234333624662988E-3</v>
      </c>
      <c r="Z1209" s="23">
        <f ca="1"/>
        <v>-3.13483479331158E-3</v>
      </c>
      <c r="AA1209" s="6">
        <f t="array" aca="1" ref="AA1209" ca="1">SUMPRODUCT($V$9:$Z$9,V1209:Z1209)</f>
        <v>-52170.857311143118</v>
      </c>
      <c r="AB1209" s="6">
        <f t="shared" ca="1" si="77"/>
        <v>-9724.5014990619893</v>
      </c>
    </row>
    <row r="1210" spans="1:28" ht="13.8">
      <c r="A1210" s="4">
        <v>1200</v>
      </c>
      <c r="B1210" s="120">
        <v>0.18289894833104708</v>
      </c>
      <c r="C1210" s="120">
        <v>3.0720000000000001E-2</v>
      </c>
      <c r="D1210" s="120">
        <v>0.4997917534360683</v>
      </c>
      <c r="E1210" s="120">
        <v>0.18031555221637866</v>
      </c>
      <c r="F1210" s="120">
        <v>0.31679563040509784</v>
      </c>
      <c r="H1210" s="142">
        <v>-0.90437253473280621</v>
      </c>
      <c r="I1210" s="142">
        <v>-1.8703156323047063</v>
      </c>
      <c r="J1210" s="142">
        <v>-5.2199674895162104E-4</v>
      </c>
      <c r="K1210" s="142">
        <v>-0.91416318722792966</v>
      </c>
      <c r="L1210" s="142">
        <v>-0.47667823911206741</v>
      </c>
      <c r="M1210" s="141">
        <f t="array" ref="M1210:Q1210">MMULT(H1210:L1210,TRANSPOSE(chol))</f>
        <v>-5.3287323345312604E-3</v>
      </c>
      <c r="N1210" s="141">
        <v>-1.2835961596779979E-2</v>
      </c>
      <c r="O1210" s="141">
        <v>-1.8298861304899487E-3</v>
      </c>
      <c r="P1210" s="141">
        <v>-8.1350583785352523E-3</v>
      </c>
      <c r="Q1210" s="141">
        <v>-9.8172898344772736E-3</v>
      </c>
      <c r="R1210" s="6">
        <f t="shared" si="74"/>
        <v>53462.61303439043</v>
      </c>
      <c r="S1210" s="6">
        <f t="shared" si="75"/>
        <v>17175.135963315653</v>
      </c>
      <c r="T1210" s="6">
        <f t="shared" si="76"/>
        <v>-17175.135963315653</v>
      </c>
      <c r="V1210" s="23">
        <f t="array" aca="1" ref="V1210:Z1210" ca="1">MMULT(H1210:L1210,TRANSPOSE(racar))</f>
        <v>-7.8326837437902083E-3</v>
      </c>
      <c r="W1210" s="23">
        <f ca="1"/>
        <v>-1.3331092407378408E-2</v>
      </c>
      <c r="X1210" s="23">
        <f ca="1"/>
        <v>-1.6666422724681965E-3</v>
      </c>
      <c r="Y1210" s="23">
        <f ca="1"/>
        <v>-6.9126715216269183E-3</v>
      </c>
      <c r="Z1210" s="23">
        <f ca="1"/>
        <v>-7.251218340365545E-3</v>
      </c>
      <c r="AA1210" s="6">
        <f t="array" aca="1" ref="AA1210" ca="1">SUMPRODUCT($V$9:$Z$9,V1210:Z1210)</f>
        <v>36258.152466720901</v>
      </c>
      <c r="AB1210" s="6">
        <f t="shared" ca="1" si="77"/>
        <v>8551.9291452773941</v>
      </c>
    </row>
    <row r="1211" spans="1:28" ht="13.8">
      <c r="A1211" s="4">
        <v>1201</v>
      </c>
      <c r="B1211" s="120">
        <v>0.5162322816643804</v>
      </c>
      <c r="C1211" s="120">
        <v>0.23071999999999998</v>
      </c>
      <c r="D1211" s="120">
        <v>0.64264889629321109</v>
      </c>
      <c r="E1211" s="120">
        <v>0.27122464312546957</v>
      </c>
      <c r="F1211" s="120">
        <v>0.39371870732817477</v>
      </c>
      <c r="H1211" s="142">
        <v>4.0699529524612629E-2</v>
      </c>
      <c r="I1211" s="142">
        <v>-0.73647775564609341</v>
      </c>
      <c r="J1211" s="142">
        <v>0.36554823560734684</v>
      </c>
      <c r="K1211" s="142">
        <v>-0.60911338484260891</v>
      </c>
      <c r="L1211" s="142">
        <v>-0.26963975242825028</v>
      </c>
      <c r="M1211" s="141">
        <f t="array" ref="M1211:Q1211">MMULT(H1211:L1211,TRANSPOSE(chol))</f>
        <v>2.3980924967175011E-4</v>
      </c>
      <c r="N1211" s="141">
        <v>-4.1221735229675363E-3</v>
      </c>
      <c r="O1211" s="141">
        <v>2.1582571463624636E-3</v>
      </c>
      <c r="P1211" s="141">
        <v>-3.9242966290493368E-3</v>
      </c>
      <c r="Q1211" s="141">
        <v>-3.3045883768156987E-3</v>
      </c>
      <c r="R1211" s="6">
        <f t="shared" si="74"/>
        <v>27529.328402530602</v>
      </c>
      <c r="S1211" s="6">
        <f t="shared" si="75"/>
        <v>357.86194864488425</v>
      </c>
      <c r="T1211" s="6">
        <f t="shared" si="76"/>
        <v>-357.86194864488425</v>
      </c>
      <c r="V1211" s="23">
        <f t="array" aca="1" ref="V1211:Z1211" ca="1">MMULT(H1211:L1211,TRANSPOSE(racar))</f>
        <v>-8.0495956101133304E-4</v>
      </c>
      <c r="W1211" s="23">
        <f ca="1"/>
        <v>-5.0260511967599106E-3</v>
      </c>
      <c r="X1211" s="23">
        <f ca="1"/>
        <v>1.7921927356727727E-3</v>
      </c>
      <c r="Y1211" s="23">
        <f ca="1"/>
        <v>-3.879319327687068E-3</v>
      </c>
      <c r="Z1211" s="23">
        <f ca="1"/>
        <v>-2.8995763639901189E-3</v>
      </c>
      <c r="AA1211" s="6">
        <f t="array" aca="1" ref="AA1211" ca="1">SUMPRODUCT($V$9:$Z$9,V1211:Z1211)</f>
        <v>24408.904822766592</v>
      </c>
      <c r="AB1211" s="6">
        <f t="shared" ca="1" si="77"/>
        <v>-1679.7775533410204</v>
      </c>
    </row>
    <row r="1212" spans="1:28" ht="13.8">
      <c r="A1212" s="4">
        <v>1202</v>
      </c>
      <c r="B1212" s="120">
        <v>0.84956561499771355</v>
      </c>
      <c r="C1212" s="120">
        <v>0.43072000000000005</v>
      </c>
      <c r="D1212" s="120">
        <v>0.78550603915035389</v>
      </c>
      <c r="E1212" s="120">
        <v>0.36213373403456045</v>
      </c>
      <c r="F1212" s="120">
        <v>0.47064178425125169</v>
      </c>
      <c r="H1212" s="142">
        <v>1.0345721410384177</v>
      </c>
      <c r="I1212" s="142">
        <v>-0.17454139691660722</v>
      </c>
      <c r="J1212" s="142">
        <v>0.7909247207634279</v>
      </c>
      <c r="K1212" s="142">
        <v>-0.35276120789268856</v>
      </c>
      <c r="L1212" s="142">
        <v>-7.3656681204170224E-2</v>
      </c>
      <c r="M1212" s="141">
        <f t="array" ref="M1212:Q1212">MMULT(H1212:L1212,TRANSPOSE(chol))</f>
        <v>6.0958927970821636E-3</v>
      </c>
      <c r="N1212" s="141">
        <v>1.4309977757078641E-3</v>
      </c>
      <c r="O1212" s="141">
        <v>6.4041742080151514E-3</v>
      </c>
      <c r="P1212" s="141">
        <v>-7.6926337888431743E-4</v>
      </c>
      <c r="Q1212" s="141">
        <v>2.3723113521615497E-3</v>
      </c>
      <c r="R1212" s="6">
        <f t="shared" si="74"/>
        <v>19363.587095452538</v>
      </c>
      <c r="S1212" s="6">
        <f t="shared" si="75"/>
        <v>-16657.867142061295</v>
      </c>
      <c r="T1212" s="6">
        <f t="shared" si="76"/>
        <v>16657.867142061295</v>
      </c>
      <c r="V1212" s="23">
        <f t="array" aca="1" ref="V1212:Z1212" ca="1">MMULT(H1212:L1212,TRANSPOSE(racar))</f>
        <v>5.9060755140630597E-3</v>
      </c>
      <c r="W1212" s="23">
        <f ca="1"/>
        <v>-1.0327073160383453E-4</v>
      </c>
      <c r="X1212" s="23">
        <f ca="1"/>
        <v>5.4795358708658514E-3</v>
      </c>
      <c r="Y1212" s="23">
        <f ca="1"/>
        <v>-1.5497821691069702E-3</v>
      </c>
      <c r="Z1212" s="23">
        <f ca="1"/>
        <v>8.1389141867945663E-4</v>
      </c>
      <c r="AA1212" s="6">
        <f t="array" aca="1" ref="AA1212" ca="1">SUMPRODUCT($V$9:$Z$9,V1212:Z1212)</f>
        <v>29125.008367958952</v>
      </c>
      <c r="AB1212" s="6">
        <f t="shared" ca="1" si="77"/>
        <v>-11595.26771522628</v>
      </c>
    </row>
    <row r="1213" spans="1:28" ht="13.8">
      <c r="A1213" s="4">
        <v>1203</v>
      </c>
      <c r="B1213" s="120">
        <v>0.29401005944215824</v>
      </c>
      <c r="C1213" s="120">
        <v>0.63072000000000006</v>
      </c>
      <c r="D1213" s="120">
        <v>0.92836318200749679</v>
      </c>
      <c r="E1213" s="120">
        <v>0.45304282494365139</v>
      </c>
      <c r="F1213" s="120">
        <v>0.54756486117432879</v>
      </c>
      <c r="H1213" s="142">
        <v>-0.54170735973681894</v>
      </c>
      <c r="I1213" s="142">
        <v>0.33376088726803566</v>
      </c>
      <c r="J1213" s="142">
        <v>1.4637084124259128</v>
      </c>
      <c r="K1213" s="142">
        <v>-0.11797729285916439</v>
      </c>
      <c r="L1213" s="142">
        <v>0.11951131318178479</v>
      </c>
      <c r="M1213" s="141">
        <f t="array" ref="M1213:Q1213">MMULT(H1213:L1213,TRANSPOSE(chol))</f>
        <v>-3.1918412079331719E-3</v>
      </c>
      <c r="N1213" s="141">
        <v>6.3877031657250507E-4</v>
      </c>
      <c r="O1213" s="141">
        <v>8.778673884634991E-3</v>
      </c>
      <c r="P1213" s="141">
        <v>3.7825374546901936E-4</v>
      </c>
      <c r="Q1213" s="141">
        <v>5.8090560146839489E-4</v>
      </c>
      <c r="R1213" s="6">
        <f t="shared" si="74"/>
        <v>1639.7562483818447</v>
      </c>
      <c r="S1213" s="6">
        <f t="shared" si="75"/>
        <v>-1487.8133516781588</v>
      </c>
      <c r="T1213" s="6">
        <f t="shared" si="76"/>
        <v>1487.8133516781588</v>
      </c>
      <c r="V1213" s="23">
        <f t="array" aca="1" ref="V1213:Z1213" ca="1">MMULT(H1213:L1213,TRANSPOSE(racar))</f>
        <v>-1.7516559390319073E-3</v>
      </c>
      <c r="W1213" s="23">
        <f ca="1"/>
        <v>1.8503950460595829E-3</v>
      </c>
      <c r="X1213" s="23">
        <f ca="1"/>
        <v>9.3319326743181875E-3</v>
      </c>
      <c r="Y1213" s="23">
        <f ca="1"/>
        <v>2.5039922495020793E-4</v>
      </c>
      <c r="Z1213" s="23">
        <f ca="1"/>
        <v>1.2303209347767582E-3</v>
      </c>
      <c r="AA1213" s="6">
        <f t="array" aca="1" ref="AA1213" ca="1">SUMPRODUCT($V$9:$Z$9,V1213:Z1213)</f>
        <v>-758.77995083886981</v>
      </c>
      <c r="AB1213" s="6">
        <f t="shared" ca="1" si="77"/>
        <v>-5669.5443849196481</v>
      </c>
    </row>
    <row r="1214" spans="1:28" ht="13.8">
      <c r="A1214" s="4">
        <v>1204</v>
      </c>
      <c r="B1214" s="120">
        <v>0.62734339277549145</v>
      </c>
      <c r="C1214" s="120">
        <v>0.83072000000000001</v>
      </c>
      <c r="D1214" s="120">
        <v>9.1628488129945854E-2</v>
      </c>
      <c r="E1214" s="120">
        <v>0.54395191585274227</v>
      </c>
      <c r="F1214" s="120">
        <v>0.62448793809740566</v>
      </c>
      <c r="H1214" s="142">
        <v>0.3248254068681552</v>
      </c>
      <c r="I1214" s="142">
        <v>0.95701437390632271</v>
      </c>
      <c r="J1214" s="142">
        <v>-1.3307934728020556</v>
      </c>
      <c r="K1214" s="142">
        <v>0.11039493697821917</v>
      </c>
      <c r="L1214" s="142">
        <v>0.31728926284075881</v>
      </c>
      <c r="M1214" s="141">
        <f t="array" ref="M1214:Q1214">MMULT(H1214:L1214,TRANSPOSE(chol))</f>
        <v>1.9139321266174918E-3</v>
      </c>
      <c r="N1214" s="141">
        <v>6.2439350678408397E-3</v>
      </c>
      <c r="O1214" s="141">
        <v>-7.7912528543159464E-3</v>
      </c>
      <c r="P1214" s="141">
        <v>1.4956149756162555E-3</v>
      </c>
      <c r="Q1214" s="141">
        <v>3.220429338852469E-3</v>
      </c>
      <c r="R1214" s="6">
        <f t="shared" si="74"/>
        <v>-52532.411625954541</v>
      </c>
      <c r="S1214" s="6">
        <f t="shared" si="75"/>
        <v>-10998.15047383893</v>
      </c>
      <c r="T1214" s="6">
        <f t="shared" si="76"/>
        <v>10998.15047383893</v>
      </c>
      <c r="V1214" s="23">
        <f t="array" aca="1" ref="V1214:Z1214" ca="1">MMULT(H1214:L1214,TRANSPOSE(racar))</f>
        <v>2.5308747120510043E-3</v>
      </c>
      <c r="W1214" s="23">
        <f ca="1"/>
        <v>6.0908664410689421E-3</v>
      </c>
      <c r="X1214" s="23">
        <f ca="1"/>
        <v>-7.9469461325808004E-3</v>
      </c>
      <c r="Y1214" s="23">
        <f ca="1"/>
        <v>1.2920505538505176E-3</v>
      </c>
      <c r="Z1214" s="23">
        <f ca="1"/>
        <v>2.7072972148230717E-3</v>
      </c>
      <c r="AA1214" s="6">
        <f t="array" aca="1" ref="AA1214" ca="1">SUMPRODUCT($V$9:$Z$9,V1214:Z1214)</f>
        <v>-47388.002091536517</v>
      </c>
      <c r="AB1214" s="6">
        <f t="shared" ca="1" si="77"/>
        <v>-9086.8680688303866</v>
      </c>
    </row>
    <row r="1215" spans="1:28" ht="13.8">
      <c r="A1215" s="4">
        <v>1205</v>
      </c>
      <c r="B1215" s="120">
        <v>0.96067672610882471</v>
      </c>
      <c r="C1215" s="120">
        <v>7.0720000000000005E-2</v>
      </c>
      <c r="D1215" s="120">
        <v>0.23448563098708866</v>
      </c>
      <c r="E1215" s="120">
        <v>0.6348610067618331</v>
      </c>
      <c r="F1215" s="120">
        <v>0.70141101502048253</v>
      </c>
      <c r="H1215" s="142">
        <v>1.758593676665382</v>
      </c>
      <c r="I1215" s="142">
        <v>-1.4704496971582757</v>
      </c>
      <c r="J1215" s="142">
        <v>-0.72415389186560331</v>
      </c>
      <c r="K1215" s="142">
        <v>0.34475577084048459</v>
      </c>
      <c r="L1215" s="142">
        <v>0.52846307371585366</v>
      </c>
      <c r="M1215" s="141">
        <f t="array" ref="M1215:Q1215">MMULT(H1215:L1215,TRANSPOSE(chol))</f>
        <v>1.0361963270940871E-2</v>
      </c>
      <c r="N1215" s="141">
        <v>-4.2896460192592099E-3</v>
      </c>
      <c r="O1215" s="141">
        <v>-2.776698980365189E-3</v>
      </c>
      <c r="P1215" s="141">
        <v>3.5443586459063471E-4</v>
      </c>
      <c r="Q1215" s="141">
        <v>5.7936182087211111E-3</v>
      </c>
      <c r="R1215" s="6">
        <f t="shared" si="74"/>
        <v>32163.591768596205</v>
      </c>
      <c r="S1215" s="6">
        <f t="shared" si="75"/>
        <v>-30469.44091794932</v>
      </c>
      <c r="T1215" s="6">
        <f t="shared" si="76"/>
        <v>30469.44091794932</v>
      </c>
      <c r="V1215" s="23">
        <f t="array" aca="1" ref="V1215:Z1215" ca="1">MMULT(H1215:L1215,TRANSPOSE(racar))</f>
        <v>8.6912051809515806E-3</v>
      </c>
      <c r="W1215" s="23">
        <f ca="1"/>
        <v>-6.2363681412472621E-3</v>
      </c>
      <c r="X1215" s="23">
        <f ca="1"/>
        <v>-3.6662544733310006E-3</v>
      </c>
      <c r="Y1215" s="23">
        <f ca="1"/>
        <v>1.1963861299505928E-3</v>
      </c>
      <c r="Z1215" s="23">
        <f ca="1"/>
        <v>3.9695488009822699E-3</v>
      </c>
      <c r="AA1215" s="6">
        <f t="array" aca="1" ref="AA1215" ca="1">SUMPRODUCT($V$9:$Z$9,V1215:Z1215)</f>
        <v>46200.309392298339</v>
      </c>
      <c r="AB1215" s="6">
        <f t="shared" ca="1" si="77"/>
        <v>-16515.833124621044</v>
      </c>
    </row>
    <row r="1216" spans="1:28" ht="13.8">
      <c r="A1216" s="4">
        <v>1206</v>
      </c>
      <c r="B1216" s="120">
        <v>0.10882487425697301</v>
      </c>
      <c r="C1216" s="120">
        <v>0.27072000000000002</v>
      </c>
      <c r="D1216" s="120">
        <v>0.37734277384423154</v>
      </c>
      <c r="E1216" s="120">
        <v>0.72577009767092415</v>
      </c>
      <c r="F1216" s="120">
        <v>0.77833409194355951</v>
      </c>
      <c r="H1216" s="142">
        <v>-1.2328017225928334</v>
      </c>
      <c r="I1216" s="142">
        <v>-0.61063688230143109</v>
      </c>
      <c r="J1216" s="142">
        <v>-0.31246711965288609</v>
      </c>
      <c r="K1216" s="142">
        <v>0.60006967044464032</v>
      </c>
      <c r="L1216" s="142">
        <v>0.7665790824391473</v>
      </c>
      <c r="M1216" s="141">
        <f t="array" ref="M1216:Q1216">MMULT(H1216:L1216,TRANSPOSE(chol))</f>
        <v>-7.2638986136251225E-3</v>
      </c>
      <c r="N1216" s="141">
        <v>-6.39341094049808E-3</v>
      </c>
      <c r="O1216" s="141">
        <v>-3.857226597949077E-3</v>
      </c>
      <c r="P1216" s="141">
        <v>9.1394260576498597E-4</v>
      </c>
      <c r="Q1216" s="141">
        <v>4.5198233716896904E-4</v>
      </c>
      <c r="R1216" s="6">
        <f t="shared" si="74"/>
        <v>-8438.5307211819472</v>
      </c>
      <c r="S1216" s="6">
        <f t="shared" si="75"/>
        <v>1676.0019885974884</v>
      </c>
      <c r="T1216" s="6">
        <f t="shared" si="76"/>
        <v>-1676.0019885974884</v>
      </c>
      <c r="V1216" s="23">
        <f t="array" aca="1" ref="V1216:Z1216" ca="1">MMULT(H1216:L1216,TRANSPOSE(racar))</f>
        <v>-6.6302895674476099E-3</v>
      </c>
      <c r="W1216" s="23">
        <f ca="1"/>
        <v>-3.6868757338392719E-3</v>
      </c>
      <c r="X1216" s="23">
        <f ca="1"/>
        <v>-2.1545409673851355E-3</v>
      </c>
      <c r="Y1216" s="23">
        <f ca="1"/>
        <v>3.0940705964246197E-3</v>
      </c>
      <c r="Z1216" s="23">
        <f ca="1"/>
        <v>3.0499725053262745E-3</v>
      </c>
      <c r="AA1216" s="6">
        <f t="array" aca="1" ref="AA1216" ca="1">SUMPRODUCT($V$9:$Z$9,V1216:Z1216)</f>
        <v>-19606.361854786432</v>
      </c>
      <c r="AB1216" s="6">
        <f t="shared" ca="1" si="77"/>
        <v>-2744.2190660174147</v>
      </c>
    </row>
    <row r="1217" spans="1:28" ht="13.8">
      <c r="A1217" s="4">
        <v>1207</v>
      </c>
      <c r="B1217" s="120">
        <v>0.44215820759030638</v>
      </c>
      <c r="C1217" s="120">
        <v>0.47072000000000003</v>
      </c>
      <c r="D1217" s="120">
        <v>0.52019991670137444</v>
      </c>
      <c r="E1217" s="120">
        <v>0.81667918858001498</v>
      </c>
      <c r="F1217" s="120">
        <v>0.8552571688666365</v>
      </c>
      <c r="H1217" s="142">
        <v>-0.14549962072584904</v>
      </c>
      <c r="I1217" s="142">
        <v>-7.3460092260025811E-2</v>
      </c>
      <c r="J1217" s="142">
        <v>5.0655337301865173E-2</v>
      </c>
      <c r="K1217" s="142">
        <v>0.90278196857646231</v>
      </c>
      <c r="L1217" s="142">
        <v>1.0592506087019435</v>
      </c>
      <c r="M1217" s="141">
        <f t="array" ref="M1217:Q1217">MMULT(H1217:L1217,TRANSPOSE(chol))</f>
        <v>-8.5731101271550088E-4</v>
      </c>
      <c r="N1217" s="141">
        <v>-7.6253672477936529E-4</v>
      </c>
      <c r="O1217" s="141">
        <v>1.060996762177623E-4</v>
      </c>
      <c r="P1217" s="141">
        <v>4.2959482169452621E-3</v>
      </c>
      <c r="Q1217" s="141">
        <v>6.9218046275506713E-3</v>
      </c>
      <c r="R1217" s="6">
        <f t="shared" si="74"/>
        <v>-18503.901496078128</v>
      </c>
      <c r="S1217" s="6">
        <f t="shared" si="75"/>
        <v>-18693.696261827743</v>
      </c>
      <c r="T1217" s="6">
        <f t="shared" si="76"/>
        <v>18693.696261827743</v>
      </c>
      <c r="V1217" s="23">
        <f t="array" aca="1" ref="V1217:Z1217" ca="1">MMULT(H1217:L1217,TRANSPOSE(racar))</f>
        <v>6.8012050123211656E-4</v>
      </c>
      <c r="W1217" s="23">
        <f ca="1"/>
        <v>1.3120556404325884E-3</v>
      </c>
      <c r="X1217" s="23">
        <f ca="1"/>
        <v>1.25371619767477E-3</v>
      </c>
      <c r="Y1217" s="23">
        <f ca="1"/>
        <v>5.7443273676731771E-3</v>
      </c>
      <c r="Z1217" s="23">
        <f ca="1"/>
        <v>7.4809659009525409E-3</v>
      </c>
      <c r="AA1217" s="6">
        <f t="array" aca="1" ref="AA1217" ca="1">SUMPRODUCT($V$9:$Z$9,V1217:Z1217)</f>
        <v>-15703.18186186926</v>
      </c>
      <c r="AB1217" s="6">
        <f t="shared" ca="1" si="77"/>
        <v>-15167.352913352668</v>
      </c>
    </row>
    <row r="1218" spans="1:28" ht="13.8">
      <c r="A1218" s="4">
        <v>1208</v>
      </c>
      <c r="B1218" s="120">
        <v>0.77549154092363959</v>
      </c>
      <c r="C1218" s="120">
        <v>0.67072000000000009</v>
      </c>
      <c r="D1218" s="120">
        <v>0.66305705955851724</v>
      </c>
      <c r="E1218" s="120">
        <v>0.90758827948910603</v>
      </c>
      <c r="F1218" s="120">
        <v>0.93218024578971337</v>
      </c>
      <c r="H1218" s="142">
        <v>0.75705499020395806</v>
      </c>
      <c r="I1218" s="142">
        <v>0.44190217041705604</v>
      </c>
      <c r="J1218" s="142">
        <v>0.42082088355784886</v>
      </c>
      <c r="K1218" s="142">
        <v>1.3260490797277225</v>
      </c>
      <c r="L1218" s="142">
        <v>1.4922275267675955</v>
      </c>
      <c r="M1218" s="141">
        <f t="array" ref="M1218:Q1218">MMULT(H1218:L1218,TRANSPOSE(chol))</f>
        <v>4.4607097743298366E-3</v>
      </c>
      <c r="N1218" s="141">
        <v>4.3093660117597479E-3</v>
      </c>
      <c r="O1218" s="141">
        <v>3.8600577061868122E-3</v>
      </c>
      <c r="P1218" s="141">
        <v>8.1069392544754725E-3</v>
      </c>
      <c r="Q1218" s="141">
        <v>1.3806664866215068E-2</v>
      </c>
      <c r="R1218" s="6">
        <f t="shared" si="74"/>
        <v>-31564.422425114812</v>
      </c>
      <c r="S1218" s="6">
        <f t="shared" si="75"/>
        <v>-39400.485515796245</v>
      </c>
      <c r="T1218" s="6">
        <f t="shared" si="76"/>
        <v>39400.485515796245</v>
      </c>
      <c r="V1218" s="23">
        <f t="array" aca="1" ref="V1218:Z1218" ca="1">MMULT(H1218:L1218,TRANSPOSE(racar))</f>
        <v>7.1385136015592295E-3</v>
      </c>
      <c r="W1218" s="23">
        <f ca="1"/>
        <v>6.240172969891114E-3</v>
      </c>
      <c r="X1218" s="23">
        <f ca="1"/>
        <v>4.7360070685401479E-3</v>
      </c>
      <c r="Y1218" s="23">
        <f ca="1"/>
        <v>9.1207747008128712E-3</v>
      </c>
      <c r="Z1218" s="23">
        <f ca="1"/>
        <v>1.2674924795811636E-2</v>
      </c>
      <c r="AA1218" s="6">
        <f t="array" aca="1" ref="AA1218" ca="1">SUMPRODUCT($V$9:$Z$9,V1218:Z1218)</f>
        <v>-16076.147582231191</v>
      </c>
      <c r="AB1218" s="6">
        <f t="shared" ca="1" si="77"/>
        <v>-28495.586206351167</v>
      </c>
    </row>
    <row r="1219" spans="1:28" ht="13.8">
      <c r="A1219" s="4">
        <v>1209</v>
      </c>
      <c r="B1219" s="120">
        <v>0.21993598536808412</v>
      </c>
      <c r="C1219" s="120">
        <v>0.87072000000000005</v>
      </c>
      <c r="D1219" s="120">
        <v>0.80591420241566003</v>
      </c>
      <c r="E1219" s="120">
        <v>0.99849737039819686</v>
      </c>
      <c r="F1219" s="120">
        <v>1.502048247610378E-2</v>
      </c>
      <c r="H1219" s="142">
        <v>-0.77240942953414871</v>
      </c>
      <c r="I1219" s="142">
        <v>1.1298012058477178</v>
      </c>
      <c r="J1219" s="142">
        <v>0.86293792932282487</v>
      </c>
      <c r="K1219" s="142">
        <v>2.9671994691706773</v>
      </c>
      <c r="L1219" s="142">
        <v>-2.1695498380198845</v>
      </c>
      <c r="M1219" s="141">
        <f t="array" ref="M1219:Q1219">MMULT(H1219:L1219,TRANSPOSE(chol))</f>
        <v>-4.551181006255913E-3</v>
      </c>
      <c r="N1219" s="141">
        <v>4.6556710970591907E-3</v>
      </c>
      <c r="O1219" s="141">
        <v>4.8759086783350218E-3</v>
      </c>
      <c r="P1219" s="141">
        <v>1.6428645414856134E-2</v>
      </c>
      <c r="Q1219" s="141">
        <v>-5.9386279466619504E-3</v>
      </c>
      <c r="R1219" s="6">
        <f t="shared" si="74"/>
        <v>75203.880611939909</v>
      </c>
      <c r="S1219" s="6">
        <f t="shared" si="75"/>
        <v>108022.19190861146</v>
      </c>
      <c r="T1219" s="6">
        <f t="shared" si="76"/>
        <v>-108022.19190861146</v>
      </c>
      <c r="V1219" s="23">
        <f t="array" aca="1" ref="V1219:Z1219" ca="1">MMULT(H1219:L1219,TRANSPOSE(racar))</f>
        <v>-4.9804271634867068E-3</v>
      </c>
      <c r="W1219" s="23">
        <f ca="1"/>
        <v>6.2641409239550076E-3</v>
      </c>
      <c r="X1219" s="23">
        <f ca="1"/>
        <v>5.1474964847186529E-3</v>
      </c>
      <c r="Y1219" s="23">
        <f ca="1"/>
        <v>1.3717336190830393E-2</v>
      </c>
      <c r="Z1219" s="23">
        <f ca="1"/>
        <v>-9.4933636835655213E-3</v>
      </c>
      <c r="AA1219" s="6">
        <f t="array" aca="1" ref="AA1219" ca="1">SUMPRODUCT($V$9:$Z$9,V1219:Z1219)</f>
        <v>73017.526370266118</v>
      </c>
      <c r="AB1219" s="6">
        <f t="shared" ca="1" si="77"/>
        <v>115312.62511368113</v>
      </c>
    </row>
    <row r="1220" spans="1:28" ht="13.8">
      <c r="A1220" s="4">
        <v>1210</v>
      </c>
      <c r="B1220" s="120">
        <v>0.55326931870141738</v>
      </c>
      <c r="C1220" s="120">
        <v>0.11072000000000001</v>
      </c>
      <c r="D1220" s="120">
        <v>0.94877134527280294</v>
      </c>
      <c r="E1220" s="120">
        <v>7.5131480090157785E-3</v>
      </c>
      <c r="F1220" s="120">
        <v>9.194355939918071E-2</v>
      </c>
      <c r="H1220" s="142">
        <v>0.13392565585788535</v>
      </c>
      <c r="I1220" s="142">
        <v>-1.2227080113820086</v>
      </c>
      <c r="J1220" s="142">
        <v>1.6330555718440316</v>
      </c>
      <c r="K1220" s="142">
        <v>-2.4317446639321134</v>
      </c>
      <c r="L1220" s="142">
        <v>-1.3288813466910243</v>
      </c>
      <c r="M1220" s="141">
        <f t="array" ref="M1220:Q1220">MMULT(H1220:L1220,TRANSPOSE(chol))</f>
        <v>7.8911504428212903E-4</v>
      </c>
      <c r="N1220" s="141">
        <v>-6.6877807691217601E-3</v>
      </c>
      <c r="O1220" s="141">
        <v>1.0258070528264385E-2</v>
      </c>
      <c r="P1220" s="141">
        <v>-1.2926564472909857E-2</v>
      </c>
      <c r="Q1220" s="141">
        <v>-1.185750935190209E-2</v>
      </c>
      <c r="R1220" s="6">
        <f t="shared" si="74"/>
        <v>68648.120746520814</v>
      </c>
      <c r="S1220" s="6">
        <f t="shared" si="75"/>
        <v>6564.0058543357809</v>
      </c>
      <c r="T1220" s="6">
        <f t="shared" si="76"/>
        <v>-6564.0058543357809</v>
      </c>
      <c r="V1220" s="23">
        <f t="array" aca="1" ref="V1220:Z1220" ca="1">MMULT(H1220:L1220,TRANSPOSE(racar))</f>
        <v>-1.8052465462618003E-3</v>
      </c>
      <c r="W1220" s="23">
        <f ca="1"/>
        <v>-1.0114963772809111E-2</v>
      </c>
      <c r="X1220" s="23">
        <f ca="1"/>
        <v>8.5766099387563736E-3</v>
      </c>
      <c r="Y1220" s="23">
        <f ca="1"/>
        <v>-1.4296768312505214E-2</v>
      </c>
      <c r="Z1220" s="23">
        <f ca="1"/>
        <v>-1.1242982342116662E-2</v>
      </c>
      <c r="AA1220" s="6">
        <f t="array" aca="1" ref="AA1220" ca="1">SUMPRODUCT($V$9:$Z$9,V1220:Z1220)</f>
        <v>60439.799733987573</v>
      </c>
      <c r="AB1220" s="6">
        <f t="shared" ca="1" si="77"/>
        <v>-3105.7844855629082</v>
      </c>
    </row>
    <row r="1221" spans="1:28" ht="13.8">
      <c r="A1221" s="4">
        <v>1211</v>
      </c>
      <c r="B1221" s="120">
        <v>0.88660265203475064</v>
      </c>
      <c r="C1221" s="120">
        <v>0.31072000000000005</v>
      </c>
      <c r="D1221" s="120">
        <v>0.11203665139525197</v>
      </c>
      <c r="E1221" s="120">
        <v>9.8422238918106683E-2</v>
      </c>
      <c r="F1221" s="120">
        <v>0.16886663632225765</v>
      </c>
      <c r="H1221" s="142">
        <v>1.2086568754328353</v>
      </c>
      <c r="I1221" s="142">
        <v>-0.49381052406633152</v>
      </c>
      <c r="J1221" s="142">
        <v>-1.2157680242489408</v>
      </c>
      <c r="K1221" s="142">
        <v>-1.290594057077264</v>
      </c>
      <c r="L1221" s="142">
        <v>-0.95865361604679356</v>
      </c>
      <c r="M1221" s="141">
        <f t="array" ref="M1221:Q1221">MMULT(H1221:L1221,TRANSPOSE(chol))</f>
        <v>7.121632652605187E-3</v>
      </c>
      <c r="N1221" s="141">
        <v>1.1539975640168561E-5</v>
      </c>
      <c r="O1221" s="141">
        <v>-6.3469365547650803E-3</v>
      </c>
      <c r="P1221" s="141">
        <v>-6.9778553641531927E-3</v>
      </c>
      <c r="Q1221" s="141">
        <v>-5.8425775974470795E-3</v>
      </c>
      <c r="R1221" s="6">
        <f t="shared" si="74"/>
        <v>17866.201144441595</v>
      </c>
      <c r="S1221" s="6">
        <f t="shared" si="75"/>
        <v>451.51745478909288</v>
      </c>
      <c r="T1221" s="6">
        <f t="shared" si="76"/>
        <v>-451.51745478909288</v>
      </c>
      <c r="V1221" s="23">
        <f t="array" aca="1" ref="V1221:Z1221" ca="1">MMULT(H1221:L1221,TRANSPOSE(racar))</f>
        <v>4.1176443328357036E-3</v>
      </c>
      <c r="W1221" s="23">
        <f ca="1"/>
        <v>-4.101801810780536E-3</v>
      </c>
      <c r="X1221" s="23">
        <f ca="1"/>
        <v>-8.464428338214626E-3</v>
      </c>
      <c r="Y1221" s="23">
        <f ca="1"/>
        <v>-8.306276683423942E-3</v>
      </c>
      <c r="Z1221" s="23">
        <f ca="1"/>
        <v>-7.2787592494549958E-3</v>
      </c>
      <c r="AA1221" s="6">
        <f t="array" aca="1" ref="AA1221" ca="1">SUMPRODUCT($V$9:$Z$9,V1221:Z1221)</f>
        <v>21765.935474375743</v>
      </c>
      <c r="AB1221" s="6">
        <f t="shared" ca="1" si="77"/>
        <v>2331.4755207915805</v>
      </c>
    </row>
    <row r="1222" spans="1:28" ht="13.8">
      <c r="A1222" s="4">
        <v>1212</v>
      </c>
      <c r="B1222" s="120">
        <v>0.33104709647919528</v>
      </c>
      <c r="C1222" s="120">
        <v>0.51071999999999995</v>
      </c>
      <c r="D1222" s="120">
        <v>0.25489379425239483</v>
      </c>
      <c r="E1222" s="120">
        <v>0.18933132982719761</v>
      </c>
      <c r="F1222" s="120">
        <v>0.24578971324533458</v>
      </c>
      <c r="H1222" s="142">
        <v>-0.43702365502037871</v>
      </c>
      <c r="I1222" s="142">
        <v>2.687428964521155E-2</v>
      </c>
      <c r="J1222" s="142">
        <v>-0.65916847465274375</v>
      </c>
      <c r="K1222" s="142">
        <v>-0.88036306290216759</v>
      </c>
      <c r="L1222" s="142">
        <v>-0.68779890387125442</v>
      </c>
      <c r="M1222" s="141">
        <f t="array" ref="M1222:Q1222">MMULT(H1222:L1222,TRANSPOSE(chol))</f>
        <v>-2.5750252158532852E-3</v>
      </c>
      <c r="N1222" s="141">
        <v>-8.7282169076329679E-4</v>
      </c>
      <c r="O1222" s="141">
        <v>-4.8069772836556663E-3</v>
      </c>
      <c r="P1222" s="141">
        <v>-5.0598023609013327E-3</v>
      </c>
      <c r="Q1222" s="141">
        <v>-7.1669333782134956E-3</v>
      </c>
      <c r="R1222" s="6">
        <f t="shared" si="74"/>
        <v>-2325.7654791387176</v>
      </c>
      <c r="S1222" s="6">
        <f t="shared" si="75"/>
        <v>16558.311630796194</v>
      </c>
      <c r="T1222" s="6">
        <f t="shared" si="76"/>
        <v>-16558.311630796194</v>
      </c>
      <c r="V1222" s="23">
        <f t="array" aca="1" ref="V1222:Z1222" ca="1">MMULT(H1222:L1222,TRANSPOSE(racar))</f>
        <v>-3.8479834048146559E-3</v>
      </c>
      <c r="W1222" s="23">
        <f ca="1"/>
        <v>-1.9507146669194069E-3</v>
      </c>
      <c r="X1222" s="23">
        <f ca="1"/>
        <v>-5.2860598301294158E-3</v>
      </c>
      <c r="Y1222" s="23">
        <f ca="1"/>
        <v>-5.5684826286726491E-3</v>
      </c>
      <c r="Z1222" s="23">
        <f ca="1"/>
        <v>-6.3244326291537522E-3</v>
      </c>
      <c r="AA1222" s="6">
        <f t="array" aca="1" ref="AA1222" ca="1">SUMPRODUCT($V$9:$Z$9,V1222:Z1222)</f>
        <v>-10835.593311804405</v>
      </c>
      <c r="AB1222" s="6">
        <f t="shared" ca="1" si="77"/>
        <v>9565.5712115669194</v>
      </c>
    </row>
    <row r="1223" spans="1:28" ht="13.8">
      <c r="A1223" s="4">
        <v>1213</v>
      </c>
      <c r="B1223" s="120">
        <v>0.66438042981252854</v>
      </c>
      <c r="C1223" s="120">
        <v>0.71072000000000002</v>
      </c>
      <c r="D1223" s="120">
        <v>0.39775093710953768</v>
      </c>
      <c r="E1223" s="120">
        <v>0.28024042073628846</v>
      </c>
      <c r="F1223" s="120">
        <v>0.32271279016841148</v>
      </c>
      <c r="H1223" s="142">
        <v>0.42444797335842838</v>
      </c>
      <c r="I1223" s="142">
        <v>0.55548933929382482</v>
      </c>
      <c r="J1223" s="142">
        <v>-0.25917285507418925</v>
      </c>
      <c r="K1223" s="142">
        <v>-0.58212744292038998</v>
      </c>
      <c r="L1223" s="142">
        <v>-0.46012628204082867</v>
      </c>
      <c r="M1223" s="141">
        <f t="array" ref="M1223:Q1223">MMULT(H1223:L1223,TRANSPOSE(chol))</f>
        <v>2.5009269444804098E-3</v>
      </c>
      <c r="N1223" s="141">
        <v>4.1784603466343793E-3</v>
      </c>
      <c r="O1223" s="141">
        <v>-9.1221905210283E-4</v>
      </c>
      <c r="P1223" s="141">
        <v>-1.8640808103114184E-3</v>
      </c>
      <c r="Q1223" s="141">
        <v>-1.7010069580273999E-3</v>
      </c>
      <c r="R1223" s="6">
        <f t="shared" si="74"/>
        <v>-11009.237902389837</v>
      </c>
      <c r="S1223" s="6">
        <f t="shared" si="75"/>
        <v>897.21203010746103</v>
      </c>
      <c r="T1223" s="6">
        <f t="shared" si="76"/>
        <v>-897.21203010746103</v>
      </c>
      <c r="V1223" s="23">
        <f t="array" aca="1" ref="V1223:Z1223" ca="1">MMULT(H1223:L1223,TRANSPOSE(racar))</f>
        <v>2.1190955183049195E-3</v>
      </c>
      <c r="W1223" s="23">
        <f ca="1"/>
        <v>2.6968619804954223E-3</v>
      </c>
      <c r="X1223" s="23">
        <f ca="1"/>
        <v>-1.8095891318994574E-3</v>
      </c>
      <c r="Y1223" s="23">
        <f ca="1"/>
        <v>-3.0500172367043388E-3</v>
      </c>
      <c r="Z1223" s="23">
        <f ca="1"/>
        <v>-2.5885610879030872E-3</v>
      </c>
      <c r="AA1223" s="6">
        <f t="array" aca="1" ref="AA1223" ca="1">SUMPRODUCT($V$9:$Z$9,V1223:Z1223)</f>
        <v>-7900.1379687966946</v>
      </c>
      <c r="AB1223" s="6">
        <f t="shared" ca="1" si="77"/>
        <v>389.96353863582772</v>
      </c>
    </row>
    <row r="1224" spans="1:28" ht="13.8">
      <c r="A1224" s="4">
        <v>1214</v>
      </c>
      <c r="B1224" s="120">
        <v>0.9977137631458618</v>
      </c>
      <c r="C1224" s="120">
        <v>0.91071999999999997</v>
      </c>
      <c r="D1224" s="120">
        <v>0.54060807996668048</v>
      </c>
      <c r="E1224" s="120">
        <v>0.3711495116453794</v>
      </c>
      <c r="F1224" s="120">
        <v>0.39963586709148841</v>
      </c>
      <c r="H1224" s="142">
        <v>2.8357044579472204</v>
      </c>
      <c r="I1224" s="142">
        <v>1.3452020326354805</v>
      </c>
      <c r="J1224" s="142">
        <v>0.10196577623392879</v>
      </c>
      <c r="K1224" s="142">
        <v>-0.32881037147901293</v>
      </c>
      <c r="L1224" s="142">
        <v>-0.25428972894621782</v>
      </c>
      <c r="M1224" s="141">
        <f t="array" ref="M1224:Q1224">MMULT(H1224:L1224,TRANSPOSE(chol))</f>
        <v>1.6708501702456281E-2</v>
      </c>
      <c r="N1224" s="141">
        <v>1.4366060442951061E-2</v>
      </c>
      <c r="O1224" s="141">
        <v>4.8943691899958914E-3</v>
      </c>
      <c r="P1224" s="141">
        <v>2.6732439412309001E-3</v>
      </c>
      <c r="Q1224" s="141">
        <v>8.476282121900441E-3</v>
      </c>
      <c r="R1224" s="6">
        <f t="shared" si="74"/>
        <v>-19252.287652745723</v>
      </c>
      <c r="S1224" s="6">
        <f t="shared" si="75"/>
        <v>-34724.473227617171</v>
      </c>
      <c r="T1224" s="6">
        <f t="shared" si="76"/>
        <v>34724.473227617171</v>
      </c>
      <c r="V1224" s="23">
        <f t="array" aca="1" ref="V1224:Z1224" ca="1">MMULT(H1224:L1224,TRANSPOSE(racar))</f>
        <v>1.7010222280166364E-2</v>
      </c>
      <c r="W1224" s="23">
        <f ca="1"/>
        <v>1.0451107023123159E-2</v>
      </c>
      <c r="X1224" s="23">
        <f ca="1"/>
        <v>2.3103666615391463E-3</v>
      </c>
      <c r="Y1224" s="23">
        <f ca="1"/>
        <v>-3.044640649102368E-4</v>
      </c>
      <c r="Z1224" s="23">
        <f ca="1"/>
        <v>3.2389521456554146E-3</v>
      </c>
      <c r="AA1224" s="6">
        <f t="array" aca="1" ref="AA1224" ca="1">SUMPRODUCT($V$9:$Z$9,V1224:Z1224)</f>
        <v>11196.942525452792</v>
      </c>
      <c r="AB1224" s="6">
        <f t="shared" ca="1" si="77"/>
        <v>-19332.564310284724</v>
      </c>
    </row>
    <row r="1225" spans="1:28" ht="13.8">
      <c r="A1225" s="4">
        <v>1215</v>
      </c>
      <c r="B1225" s="120">
        <v>3.200731595793324E-3</v>
      </c>
      <c r="C1225" s="120">
        <v>0.15071999999999997</v>
      </c>
      <c r="D1225" s="120">
        <v>0.68346522282382338</v>
      </c>
      <c r="E1225" s="120">
        <v>0.46205860255447034</v>
      </c>
      <c r="F1225" s="120">
        <v>0.47655894401456533</v>
      </c>
      <c r="H1225" s="142">
        <v>-2.7264758756009484</v>
      </c>
      <c r="I1225" s="142">
        <v>-1.0333502912990828</v>
      </c>
      <c r="J1225" s="142">
        <v>0.47741089945773768</v>
      </c>
      <c r="K1225" s="142">
        <v>-9.5248805346232535E-2</v>
      </c>
      <c r="L1225" s="142">
        <v>-5.879186501829399E-2</v>
      </c>
      <c r="M1225" s="141">
        <f t="array" ref="M1225:Q1225">MMULT(H1225:L1225,TRANSPOSE(chol))</f>
        <v>-1.6064906440272038E-2</v>
      </c>
      <c r="N1225" s="141">
        <v>-1.2323474113235195E-2</v>
      </c>
      <c r="O1225" s="141">
        <v>-9.2697729333123501E-4</v>
      </c>
      <c r="P1225" s="141">
        <v>-3.875216991358402E-3</v>
      </c>
      <c r="Q1225" s="141">
        <v>-9.6772702523529319E-3</v>
      </c>
      <c r="R1225" s="6">
        <f t="shared" si="74"/>
        <v>22492.379783728466</v>
      </c>
      <c r="S1225" s="6">
        <f t="shared" si="75"/>
        <v>35879.969168728829</v>
      </c>
      <c r="T1225" s="6">
        <f t="shared" si="76"/>
        <v>-35879.969168728829</v>
      </c>
      <c r="V1225" s="23">
        <f t="array" aca="1" ref="V1225:Z1225" ca="1">MMULT(H1225:L1225,TRANSPOSE(racar))</f>
        <v>-1.6235256433338927E-2</v>
      </c>
      <c r="W1225" s="23">
        <f ca="1"/>
        <v>-9.0112963871241732E-3</v>
      </c>
      <c r="X1225" s="23">
        <f ca="1"/>
        <v>1.2371360280743493E-3</v>
      </c>
      <c r="Y1225" s="23">
        <f ca="1"/>
        <v>-1.7243438846767205E-3</v>
      </c>
      <c r="Z1225" s="23">
        <f ca="1"/>
        <v>-4.8418409655503541E-3</v>
      </c>
      <c r="AA1225" s="6">
        <f t="array" aca="1" ref="AA1225" ca="1">SUMPRODUCT($V$9:$Z$9,V1225:Z1225)</f>
        <v>-6856.8706285510743</v>
      </c>
      <c r="AB1225" s="6">
        <f t="shared" ca="1" si="77"/>
        <v>18933.007159987741</v>
      </c>
    </row>
    <row r="1226" spans="1:28" ht="13.8">
      <c r="A1226" s="4">
        <v>1216</v>
      </c>
      <c r="B1226" s="120">
        <v>0.33653406492912669</v>
      </c>
      <c r="C1226" s="120">
        <v>0.35072000000000003</v>
      </c>
      <c r="D1226" s="120">
        <v>0.82632236568096618</v>
      </c>
      <c r="E1226" s="120">
        <v>0.55296769346356123</v>
      </c>
      <c r="F1226" s="120">
        <v>0.55348202093764232</v>
      </c>
      <c r="H1226" s="142">
        <v>-0.42194093539969041</v>
      </c>
      <c r="I1226" s="142">
        <v>-0.38337734308103943</v>
      </c>
      <c r="J1226" s="142">
        <v>0.93973156725042528</v>
      </c>
      <c r="K1226" s="142">
        <v>0.13316282151001108</v>
      </c>
      <c r="L1226" s="142">
        <v>0.13446364365756339</v>
      </c>
      <c r="M1226" s="141">
        <f t="array" ref="M1226:Q1226">MMULT(H1226:L1226,TRANSPOSE(chol))</f>
        <v>-2.4861550073399579E-3</v>
      </c>
      <c r="N1226" s="141">
        <v>-3.186888803908302E-3</v>
      </c>
      <c r="O1226" s="141">
        <v>5.3401111458501495E-3</v>
      </c>
      <c r="P1226" s="141">
        <v>2.9988705186024427E-4</v>
      </c>
      <c r="Q1226" s="141">
        <v>-5.6940684092388646E-5</v>
      </c>
      <c r="R1226" s="6">
        <f t="shared" si="74"/>
        <v>19226.612988137142</v>
      </c>
      <c r="S1226" s="6">
        <f t="shared" si="75"/>
        <v>1686.7817833907141</v>
      </c>
      <c r="T1226" s="6">
        <f t="shared" si="76"/>
        <v>-1686.7817833907141</v>
      </c>
      <c r="V1226" s="23">
        <f t="array" aca="1" ref="V1226:Z1226" ca="1">MMULT(H1226:L1226,TRANSPOSE(racar))</f>
        <v>-2.0556318784231663E-3</v>
      </c>
      <c r="W1226" s="23">
        <f ca="1"/>
        <v>-2.2054261477848294E-3</v>
      </c>
      <c r="X1226" s="23">
        <f ca="1"/>
        <v>5.8991068626185021E-3</v>
      </c>
      <c r="Y1226" s="23">
        <f ca="1"/>
        <v>7.819885574909544E-4</v>
      </c>
      <c r="Z1226" s="23">
        <f ca="1"/>
        <v>6.5436024736686971E-4</v>
      </c>
      <c r="AA1226" s="6">
        <f t="array" aca="1" ref="AA1226" ca="1">SUMPRODUCT($V$9:$Z$9,V1226:Z1226)</f>
        <v>15825.428489783893</v>
      </c>
      <c r="AB1226" s="6">
        <f t="shared" ca="1" si="77"/>
        <v>-48.379547858045044</v>
      </c>
    </row>
    <row r="1227" spans="1:28" ht="13.8">
      <c r="A1227" s="4">
        <v>1217</v>
      </c>
      <c r="B1227" s="120">
        <v>0.66986739826246</v>
      </c>
      <c r="C1227" s="120">
        <v>0.55071999999999999</v>
      </c>
      <c r="D1227" s="120">
        <v>0.96917950853810908</v>
      </c>
      <c r="E1227" s="120">
        <v>0.64387678437265217</v>
      </c>
      <c r="F1227" s="120">
        <v>0.63040509786071919</v>
      </c>
      <c r="H1227" s="142">
        <v>0.43954704243207471</v>
      </c>
      <c r="I1227" s="142">
        <v>0.12748063393448042</v>
      </c>
      <c r="J1227" s="142">
        <v>1.8688694258113459</v>
      </c>
      <c r="K1227" s="142">
        <v>0.36884074664239946</v>
      </c>
      <c r="L1227" s="142">
        <v>0.33292644840298319</v>
      </c>
      <c r="M1227" s="141">
        <f t="array" ref="M1227:Q1227">MMULT(H1227:L1227,TRANSPOSE(chol))</f>
        <v>2.5898934870322923E-3</v>
      </c>
      <c r="N1227" s="141">
        <v>1.7627372834116591E-3</v>
      </c>
      <c r="O1227" s="141">
        <v>1.2625135793075842E-2</v>
      </c>
      <c r="P1227" s="141">
        <v>3.4685330906752856E-3</v>
      </c>
      <c r="Q1227" s="141">
        <v>5.5525327987223979E-3</v>
      </c>
      <c r="R1227" s="6">
        <f t="shared" si="74"/>
        <v>18252.33887280108</v>
      </c>
      <c r="S1227" s="6">
        <f t="shared" si="75"/>
        <v>-14893.228185347345</v>
      </c>
      <c r="T1227" s="6">
        <f t="shared" si="76"/>
        <v>14893.228185347345</v>
      </c>
      <c r="V1227" s="23">
        <f t="array" aca="1" ref="V1227:Z1227" ca="1">MMULT(H1227:L1227,TRANSPOSE(racar))</f>
        <v>4.1351131475580866E-3</v>
      </c>
      <c r="W1227" s="23">
        <f ca="1"/>
        <v>2.3999701228827452E-3</v>
      </c>
      <c r="X1227" s="23">
        <f ca="1"/>
        <v>1.2763922794800264E-2</v>
      </c>
      <c r="Y1227" s="23">
        <f ca="1"/>
        <v>3.1269461602225971E-3</v>
      </c>
      <c r="Z1227" s="23">
        <f ca="1"/>
        <v>4.4626265693787307E-3</v>
      </c>
      <c r="AA1227" s="6">
        <f t="array" aca="1" ref="AA1227" ca="1">SUMPRODUCT($V$9:$Z$9,V1227:Z1227)</f>
        <v>26913.58620124379</v>
      </c>
      <c r="AB1227" s="6">
        <f t="shared" ca="1" si="77"/>
        <v>-10418.431416189702</v>
      </c>
    </row>
    <row r="1228" spans="1:28" ht="13.8">
      <c r="A1228" s="4">
        <v>1218</v>
      </c>
      <c r="B1228" s="120">
        <v>0.11431184270690442</v>
      </c>
      <c r="C1228" s="120">
        <v>0.75072000000000005</v>
      </c>
      <c r="D1228" s="120">
        <v>0.13244481466055807</v>
      </c>
      <c r="E1228" s="120">
        <v>0.73478587528174311</v>
      </c>
      <c r="F1228" s="120">
        <v>0.70732817478379606</v>
      </c>
      <c r="H1228" s="142">
        <v>-1.203911761354888</v>
      </c>
      <c r="I1228" s="142">
        <v>0.67675722804087735</v>
      </c>
      <c r="J1228" s="142">
        <v>-1.114908510581035</v>
      </c>
      <c r="K1228" s="142">
        <v>0.62735241950882514</v>
      </c>
      <c r="L1228" s="142">
        <v>0.54559603505416843</v>
      </c>
      <c r="M1228" s="141">
        <f t="array" ref="M1228:Q1228">MMULT(H1228:L1228,TRANSPOSE(chol))</f>
        <v>-7.0936735518506867E-3</v>
      </c>
      <c r="N1228" s="141">
        <v>1.0473397663572949E-3</v>
      </c>
      <c r="O1228" s="141">
        <v>-8.545020074664799E-3</v>
      </c>
      <c r="P1228" s="141">
        <v>2.5928830592188328E-3</v>
      </c>
      <c r="Q1228" s="141">
        <v>6.9367868519200999E-4</v>
      </c>
      <c r="R1228" s="6">
        <f t="shared" ref="R1228:R1291" si="78">SUMPRODUCT($M$9:$Q$9,M1228:Q1228)</f>
        <v>-50274.727379203425</v>
      </c>
      <c r="S1228" s="6">
        <f t="shared" ref="S1228:S1291" si="79">P1228*$P$9+Q1228*$Q$9</f>
        <v>8015.1167083963628</v>
      </c>
      <c r="T1228" s="6">
        <f t="shared" ref="T1228:T1291" si="80">-S1228</f>
        <v>-8015.1167083963628</v>
      </c>
      <c r="V1228" s="23">
        <f t="array" aca="1" ref="V1228:Z1228" ca="1">MMULT(H1228:L1228,TRANSPOSE(racar))</f>
        <v>-5.8426874553267798E-3</v>
      </c>
      <c r="W1228" s="23">
        <f ca="1"/>
        <v>3.5545705833394101E-3</v>
      </c>
      <c r="X1228" s="23">
        <f ca="1"/>
        <v>-7.1268893743157563E-3</v>
      </c>
      <c r="Y1228" s="23">
        <f ca="1"/>
        <v>3.7573186756097391E-3</v>
      </c>
      <c r="Z1228" s="23">
        <f ca="1"/>
        <v>2.5835698388232834E-3</v>
      </c>
      <c r="AA1228" s="6">
        <f t="array" aca="1" ref="AA1228" ca="1">SUMPRODUCT($V$9:$Z$9,V1228:Z1228)</f>
        <v>-59003.968403339015</v>
      </c>
      <c r="AB1228" s="6">
        <f t="shared" ref="AB1228:AB1291" ca="1" si="81">Y1228*$Y$9+Z1228*$Z$9</f>
        <v>2872.1941298346756</v>
      </c>
    </row>
    <row r="1229" spans="1:28" ht="13.8">
      <c r="A1229" s="4">
        <v>1219</v>
      </c>
      <c r="B1229" s="120">
        <v>0.44764517604023779</v>
      </c>
      <c r="C1229" s="120">
        <v>0.95072000000000001</v>
      </c>
      <c r="D1229" s="120">
        <v>0.27530195751770092</v>
      </c>
      <c r="E1229" s="120">
        <v>0.82569496619083405</v>
      </c>
      <c r="F1229" s="120">
        <v>0.78425125170687304</v>
      </c>
      <c r="H1229" s="142">
        <v>-0.13161306369824802</v>
      </c>
      <c r="I1229" s="142">
        <v>1.6518751737613682</v>
      </c>
      <c r="J1229" s="142">
        <v>-0.59685541719198865</v>
      </c>
      <c r="K1229" s="142">
        <v>0.93728871232143962</v>
      </c>
      <c r="L1229" s="142">
        <v>0.78663170034020569</v>
      </c>
      <c r="M1229" s="141">
        <f t="array" ref="M1229:Q1229">MMULT(H1229:L1229,TRANSPOSE(chol))</f>
        <v>-7.7548881820342153E-4</v>
      </c>
      <c r="N1229" s="141">
        <v>9.1510447200405191E-3</v>
      </c>
      <c r="O1229" s="141">
        <v>-3.4633015858853405E-3</v>
      </c>
      <c r="P1229" s="141">
        <v>6.7688203287062411E-3</v>
      </c>
      <c r="Q1229" s="141">
        <v>7.6569339987654439E-3</v>
      </c>
      <c r="R1229" s="6">
        <f t="shared" si="78"/>
        <v>-69713.993182815379</v>
      </c>
      <c r="S1229" s="6">
        <f t="shared" si="79"/>
        <v>-11456.984688176526</v>
      </c>
      <c r="T1229" s="6">
        <f t="shared" si="80"/>
        <v>11456.984688176526</v>
      </c>
      <c r="V1229" s="23">
        <f t="array" aca="1" ref="V1229:Z1229" ca="1">MMULT(H1229:L1229,TRANSPOSE(racar))</f>
        <v>1.8623639287550487E-3</v>
      </c>
      <c r="W1229" s="23">
        <f ca="1"/>
        <v>1.1132917933824864E-2</v>
      </c>
      <c r="X1229" s="23">
        <f ca="1"/>
        <v>-2.6310708717742085E-3</v>
      </c>
      <c r="Y1229" s="23">
        <f ca="1"/>
        <v>6.8015438153478476E-3</v>
      </c>
      <c r="Z1229" s="23">
        <f ca="1"/>
        <v>7.2505743670605131E-3</v>
      </c>
      <c r="AA1229" s="6">
        <f t="array" aca="1" ref="AA1229" ca="1">SUMPRODUCT($V$9:$Z$9,V1229:Z1229)</f>
        <v>-63277.015908049463</v>
      </c>
      <c r="AB1229" s="6">
        <f t="shared" ca="1" si="81"/>
        <v>-9056.5527200594443</v>
      </c>
    </row>
    <row r="1230" spans="1:28" ht="13.8">
      <c r="A1230" s="4">
        <v>1220</v>
      </c>
      <c r="B1230" s="120">
        <v>0.78097850937357105</v>
      </c>
      <c r="C1230" s="120">
        <v>0.19071999999999997</v>
      </c>
      <c r="D1230" s="120">
        <v>0.41815910037484377</v>
      </c>
      <c r="E1230" s="120">
        <v>0.91660405709992498</v>
      </c>
      <c r="F1230" s="120">
        <v>0.86117432862995003</v>
      </c>
      <c r="H1230" s="142">
        <v>0.77550217415501654</v>
      </c>
      <c r="I1230" s="142">
        <v>-0.87524612693522819</v>
      </c>
      <c r="J1230" s="142">
        <v>-0.20660519759997253</v>
      </c>
      <c r="K1230" s="142">
        <v>1.382585864456527</v>
      </c>
      <c r="L1230" s="142">
        <v>1.0856105217406888</v>
      </c>
      <c r="M1230" s="141">
        <f t="array" ref="M1230:Q1230">MMULT(H1230:L1230,TRANSPOSE(chol))</f>
        <v>4.5694040367336517E-3</v>
      </c>
      <c r="N1230" s="141">
        <v>-3.1905738073941714E-3</v>
      </c>
      <c r="O1230" s="141">
        <v>-5.7558576057660949E-4</v>
      </c>
      <c r="P1230" s="141">
        <v>5.9929925451516824E-3</v>
      </c>
      <c r="Q1230" s="141">
        <v>9.2209240631388779E-3</v>
      </c>
      <c r="R1230" s="6">
        <f t="shared" si="78"/>
        <v>12092.913318771352</v>
      </c>
      <c r="S1230" s="6">
        <f t="shared" si="79"/>
        <v>-23667.658138869308</v>
      </c>
      <c r="T1230" s="6">
        <f t="shared" si="80"/>
        <v>23667.658138869308</v>
      </c>
      <c r="V1230" s="23">
        <f t="array" aca="1" ref="V1230:Z1230" ca="1">MMULT(H1230:L1230,TRANSPOSE(racar))</f>
        <v>4.9923346661715929E-3</v>
      </c>
      <c r="W1230" s="23">
        <f ca="1"/>
        <v>-2.1300117542374908E-3</v>
      </c>
      <c r="X1230" s="23">
        <f ca="1"/>
        <v>6.1597563348161021E-5</v>
      </c>
      <c r="Y1230" s="23">
        <f ca="1"/>
        <v>7.62412678405309E-3</v>
      </c>
      <c r="Z1230" s="23">
        <f ca="1"/>
        <v>8.3713406220803019E-3</v>
      </c>
      <c r="AA1230" s="6">
        <f t="array" aca="1" ref="AA1230" ca="1">SUMPRODUCT($V$9:$Z$9,V1230:Z1230)</f>
        <v>22342.953042912755</v>
      </c>
      <c r="AB1230" s="6">
        <f t="shared" ca="1" si="81"/>
        <v>-11502.670224154084</v>
      </c>
    </row>
    <row r="1231" spans="1:28" ht="13.8">
      <c r="A1231" s="4">
        <v>1221</v>
      </c>
      <c r="B1231" s="120">
        <v>0.22542295381801553</v>
      </c>
      <c r="C1231" s="120">
        <v>0.39072000000000001</v>
      </c>
      <c r="D1231" s="120">
        <v>0.56101624323198662</v>
      </c>
      <c r="E1231" s="120">
        <v>1.5777610818933134E-2</v>
      </c>
      <c r="F1231" s="120">
        <v>0.9380974055530269</v>
      </c>
      <c r="H1231" s="142">
        <v>-0.75400551923961101</v>
      </c>
      <c r="I1231" s="142">
        <v>-0.27744295801677965</v>
      </c>
      <c r="J1231" s="142">
        <v>0.15354625879888648</v>
      </c>
      <c r="K1231" s="142">
        <v>-2.1499999133289829</v>
      </c>
      <c r="L1231" s="142">
        <v>1.5389963435696354</v>
      </c>
      <c r="M1231" s="141">
        <f t="array" ref="M1231:Q1231">MMULT(H1231:L1231,TRANSPOSE(chol))</f>
        <v>-4.4427417203400819E-3</v>
      </c>
      <c r="N1231" s="141">
        <v>-3.3603474164431001E-3</v>
      </c>
      <c r="O1231" s="141">
        <v>-1.1550591060787005E-4</v>
      </c>
      <c r="P1231" s="141">
        <v>-1.1610521869348646E-2</v>
      </c>
      <c r="Q1231" s="141">
        <v>1.7585552610126631E-3</v>
      </c>
      <c r="R1231" s="6">
        <f t="shared" si="78"/>
        <v>-66443.008542818774</v>
      </c>
      <c r="S1231" s="6">
        <f t="shared" si="79"/>
        <v>-62835.746421943491</v>
      </c>
      <c r="T1231" s="6">
        <f t="shared" si="80"/>
        <v>62835.746421943491</v>
      </c>
      <c r="V1231" s="23">
        <f t="array" aca="1" ref="V1231:Z1231" ca="1">MMULT(H1231:L1231,TRANSPOSE(racar))</f>
        <v>-2.8183989369887277E-3</v>
      </c>
      <c r="W1231" s="23">
        <f ca="1"/>
        <v>-2.5225876527015904E-3</v>
      </c>
      <c r="X1231" s="23">
        <f ca="1"/>
        <v>7.305329204882865E-4</v>
      </c>
      <c r="Y1231" s="23">
        <f ca="1"/>
        <v>-9.4811210404432775E-3</v>
      </c>
      <c r="Z1231" s="23">
        <f ca="1"/>
        <v>6.0472358688370975E-3</v>
      </c>
      <c r="AA1231" s="6">
        <f t="array" aca="1" ref="AA1231" ca="1">SUMPRODUCT($V$9:$Z$9,V1231:Z1231)</f>
        <v>-75235.252822975774</v>
      </c>
      <c r="AB1231" s="6">
        <f t="shared" ca="1" si="81"/>
        <v>-76852.514124760608</v>
      </c>
    </row>
    <row r="1232" spans="1:28" ht="13.8">
      <c r="A1232" s="4">
        <v>1222</v>
      </c>
      <c r="B1232" s="120">
        <v>0.55875628715134895</v>
      </c>
      <c r="C1232" s="120">
        <v>0.59072000000000002</v>
      </c>
      <c r="D1232" s="120">
        <v>0.70387338608912953</v>
      </c>
      <c r="E1232" s="120">
        <v>0.10668670172802404</v>
      </c>
      <c r="F1232" s="120">
        <v>2.0937642239417388E-2</v>
      </c>
      <c r="H1232" s="142">
        <v>0.14781670472756245</v>
      </c>
      <c r="I1232" s="142">
        <v>0.22939747307298552</v>
      </c>
      <c r="J1232" s="142">
        <v>0.53557367318111859</v>
      </c>
      <c r="K1232" s="142">
        <v>-1.2443428590356032</v>
      </c>
      <c r="L1232" s="142">
        <v>-2.0347574491633269</v>
      </c>
      <c r="M1232" s="141">
        <f t="array" ref="M1232:Q1232">MMULT(H1232:L1232,TRANSPOSE(chol))</f>
        <v>8.7096370556889811E-4</v>
      </c>
      <c r="N1232" s="141">
        <v>1.6610303319032392E-3</v>
      </c>
      <c r="O1232" s="141">
        <v>3.7107975961186649E-3</v>
      </c>
      <c r="P1232" s="141">
        <v>-5.4065934359165315E-3</v>
      </c>
      <c r="Q1232" s="141">
        <v>-1.2091993872728139E-2</v>
      </c>
      <c r="R1232" s="6">
        <f t="shared" si="78"/>
        <v>46700.437594435833</v>
      </c>
      <c r="S1232" s="6">
        <f t="shared" si="79"/>
        <v>42251.855789722787</v>
      </c>
      <c r="T1232" s="6">
        <f t="shared" si="80"/>
        <v>-42251.855789722787</v>
      </c>
      <c r="V1232" s="23">
        <f t="array" aca="1" ref="V1232:Z1232" ca="1">MMULT(H1232:L1232,TRANSPOSE(racar))</f>
        <v>-1.5167553347333197E-3</v>
      </c>
      <c r="W1232" s="23">
        <f ca="1"/>
        <v>-1.5531213834966049E-3</v>
      </c>
      <c r="X1232" s="23">
        <f ca="1"/>
        <v>1.831137846968267E-3</v>
      </c>
      <c r="Y1232" s="23">
        <f ca="1"/>
        <v>-8.2610681326894045E-3</v>
      </c>
      <c r="Z1232" s="23">
        <f ca="1"/>
        <v>-1.3468469338345989E-2</v>
      </c>
      <c r="AA1232" s="6">
        <f t="array" aca="1" ref="AA1232" ca="1">SUMPRODUCT($V$9:$Z$9,V1232:Z1232)</f>
        <v>42125.40378612309</v>
      </c>
      <c r="AB1232" s="6">
        <f t="shared" ca="1" si="81"/>
        <v>36822.417225887664</v>
      </c>
    </row>
    <row r="1233" spans="1:28" ht="13.8">
      <c r="A1233" s="4">
        <v>1223</v>
      </c>
      <c r="B1233" s="120">
        <v>0.89208962048468221</v>
      </c>
      <c r="C1233" s="120">
        <v>0.79072000000000009</v>
      </c>
      <c r="D1233" s="120">
        <v>0.84673052894627232</v>
      </c>
      <c r="E1233" s="120">
        <v>0.19759579263711496</v>
      </c>
      <c r="F1233" s="120">
        <v>9.7860719162494322E-2</v>
      </c>
      <c r="H1233" s="142">
        <v>1.2377176858176788</v>
      </c>
      <c r="I1233" s="142">
        <v>0.80892202353923737</v>
      </c>
      <c r="J1233" s="142">
        <v>1.0225113529683867</v>
      </c>
      <c r="K1233" s="142">
        <v>-0.85024014722564945</v>
      </c>
      <c r="L1233" s="142">
        <v>-1.2938378423700505</v>
      </c>
      <c r="M1233" s="141">
        <f t="array" ref="M1233:Q1233">MMULT(H1233:L1233,TRANSPOSE(chol))</f>
        <v>7.2928643895476958E-3</v>
      </c>
      <c r="N1233" s="141">
        <v>7.5405349601993712E-3</v>
      </c>
      <c r="O1233" s="141">
        <v>8.4861988460410362E-3</v>
      </c>
      <c r="P1233" s="141">
        <v>-1.4294736226838278E-3</v>
      </c>
      <c r="Q1233" s="141">
        <v>-2.8525510865263235E-3</v>
      </c>
      <c r="R1233" s="6">
        <f t="shared" si="78"/>
        <v>24768.16058673209</v>
      </c>
      <c r="S1233" s="6">
        <f t="shared" si="79"/>
        <v>9262.9751266031599</v>
      </c>
      <c r="T1233" s="6">
        <f t="shared" si="80"/>
        <v>-9262.9751266031599</v>
      </c>
      <c r="V1233" s="23">
        <f t="array" aca="1" ref="V1233:Z1233" ca="1">MMULT(H1233:L1233,TRANSPOSE(racar))</f>
        <v>6.5232738270547437E-3</v>
      </c>
      <c r="W1233" s="23">
        <f ca="1"/>
        <v>4.2922978305566135E-3</v>
      </c>
      <c r="X1233" s="23">
        <f ca="1"/>
        <v>6.3842014898410305E-3</v>
      </c>
      <c r="Y1233" s="23">
        <f ca="1"/>
        <v>-4.5493833677724086E-3</v>
      </c>
      <c r="Z1233" s="23">
        <f ca="1"/>
        <v>-5.9758981470770644E-3</v>
      </c>
      <c r="AA1233" s="6">
        <f t="array" aca="1" ref="AA1233" ca="1">SUMPRODUCT($V$9:$Z$9,V1233:Z1233)</f>
        <v>35716.66763904188</v>
      </c>
      <c r="AB1233" s="6">
        <f t="shared" ca="1" si="81"/>
        <v>12295.445474811484</v>
      </c>
    </row>
    <row r="1234" spans="1:28" ht="13.8">
      <c r="A1234" s="4">
        <v>1224</v>
      </c>
      <c r="B1234" s="120">
        <v>4.0237768632830358E-2</v>
      </c>
      <c r="C1234" s="120">
        <v>0.99072000000000005</v>
      </c>
      <c r="D1234" s="120">
        <v>0.98958767180341523</v>
      </c>
      <c r="E1234" s="120">
        <v>0.28850488354620579</v>
      </c>
      <c r="F1234" s="120">
        <v>0.17478379608557126</v>
      </c>
      <c r="H1234" s="142">
        <v>-1.7479335341562903</v>
      </c>
      <c r="I1234" s="142">
        <v>2.3542524776546143</v>
      </c>
      <c r="J1234" s="142">
        <v>2.3111484539345919</v>
      </c>
      <c r="K1234" s="142">
        <v>-0.55775782288950793</v>
      </c>
      <c r="L1234" s="142">
        <v>-0.93542835029927196</v>
      </c>
      <c r="M1234" s="141">
        <f t="array" ref="M1234:Q1234">MMULT(H1234:L1234,TRANSPOSE(chol))</f>
        <v>-1.0299151714975505E-2</v>
      </c>
      <c r="N1234" s="141">
        <v>9.3762095501897201E-3</v>
      </c>
      <c r="O1234" s="141">
        <v>1.3267316623451812E-2</v>
      </c>
      <c r="P1234" s="141">
        <v>8.9737794700815721E-4</v>
      </c>
      <c r="Q1234" s="141">
        <v>-5.6663502806946634E-3</v>
      </c>
      <c r="R1234" s="6">
        <f t="shared" si="78"/>
        <v>-27553.292596589901</v>
      </c>
      <c r="S1234" s="6">
        <f t="shared" si="79"/>
        <v>35489.100009456488</v>
      </c>
      <c r="T1234" s="6">
        <f t="shared" si="80"/>
        <v>-35489.100009456488</v>
      </c>
      <c r="V1234" s="23">
        <f t="array" aca="1" ref="V1234:Z1234" ca="1">MMULT(H1234:L1234,TRANSPOSE(racar))</f>
        <v>-7.3990439166045103E-3</v>
      </c>
      <c r="W1234" s="23">
        <f ca="1"/>
        <v>1.1323542930517601E-2</v>
      </c>
      <c r="X1234" s="23">
        <f ca="1"/>
        <v>1.3874815675194933E-2</v>
      </c>
      <c r="Y1234" s="23">
        <f ca="1"/>
        <v>-1.4352114480446305E-3</v>
      </c>
      <c r="Z1234" s="23">
        <f ca="1"/>
        <v>-4.7732822057215286E-3</v>
      </c>
      <c r="AA1234" s="6">
        <f t="array" aca="1" ref="AA1234" ca="1">SUMPRODUCT($V$9:$Z$9,V1234:Z1234)</f>
        <v>-38290.207452018825</v>
      </c>
      <c r="AB1234" s="6">
        <f t="shared" ca="1" si="81"/>
        <v>19875.478549251246</v>
      </c>
    </row>
    <row r="1235" spans="1:28" ht="13.8">
      <c r="A1235" s="4">
        <v>1225</v>
      </c>
      <c r="B1235" s="120">
        <v>0.37357110196616372</v>
      </c>
      <c r="C1235" s="120">
        <v>3.8720000000000004E-2</v>
      </c>
      <c r="D1235" s="120">
        <v>1.2911286963765098E-2</v>
      </c>
      <c r="E1235" s="120">
        <v>0.37941397445529673</v>
      </c>
      <c r="F1235" s="120">
        <v>0.25170687300864819</v>
      </c>
      <c r="H1235" s="142">
        <v>-0.32240987528885789</v>
      </c>
      <c r="I1235" s="142">
        <v>-1.7657368943643434</v>
      </c>
      <c r="J1235" s="142">
        <v>-2.2288697264383419</v>
      </c>
      <c r="K1235" s="142">
        <v>-0.30702026304855801</v>
      </c>
      <c r="L1235" s="142">
        <v>-0.66912813182940445</v>
      </c>
      <c r="M1235" s="141">
        <f t="array" ref="M1235:Q1235">MMULT(H1235:L1235,TRANSPOSE(chol))</f>
        <v>-1.8996993622009057E-3</v>
      </c>
      <c r="N1235" s="141">
        <v>-1.0869796022313017E-2</v>
      </c>
      <c r="O1235" s="141">
        <v>-1.5317933227092521E-2</v>
      </c>
      <c r="P1235" s="141">
        <v>-5.8206187927651856E-3</v>
      </c>
      <c r="Q1235" s="141">
        <v>-9.7258656969490456E-3</v>
      </c>
      <c r="R1235" s="6">
        <f t="shared" si="78"/>
        <v>37019.90841322003</v>
      </c>
      <c r="S1235" s="6">
        <f t="shared" si="79"/>
        <v>27252.751256963777</v>
      </c>
      <c r="T1235" s="6">
        <f t="shared" si="80"/>
        <v>-27252.751256963777</v>
      </c>
      <c r="V1235" s="23">
        <f t="array" aca="1" ref="V1235:Z1235" ca="1">MMULT(H1235:L1235,TRANSPOSE(racar))</f>
        <v>-5.8234795585847725E-3</v>
      </c>
      <c r="W1235" s="23">
        <f ca="1"/>
        <v>-1.242008505906963E-2</v>
      </c>
      <c r="X1235" s="23">
        <f ca="1"/>
        <v>-1.5688504290951664E-2</v>
      </c>
      <c r="Y1235" s="23">
        <f ca="1"/>
        <v>-4.6663023094443944E-3</v>
      </c>
      <c r="Z1235" s="23">
        <f ca="1"/>
        <v>-8.3569240937902967E-3</v>
      </c>
      <c r="AA1235" s="6">
        <f t="array" aca="1" ref="AA1235" ca="1">SUMPRODUCT($V$9:$Z$9,V1235:Z1235)</f>
        <v>23698.037645370059</v>
      </c>
      <c r="AB1235" s="6">
        <f t="shared" ca="1" si="81"/>
        <v>24949.042409399706</v>
      </c>
    </row>
    <row r="1236" spans="1:28" ht="13.8">
      <c r="A1236" s="4">
        <v>1226</v>
      </c>
      <c r="B1236" s="120">
        <v>0.70690443529949709</v>
      </c>
      <c r="C1236" s="120">
        <v>0.23871999999999999</v>
      </c>
      <c r="D1236" s="120">
        <v>0.15576842982090794</v>
      </c>
      <c r="E1236" s="120">
        <v>0.47032306536438767</v>
      </c>
      <c r="F1236" s="120">
        <v>0.32862994993172506</v>
      </c>
      <c r="H1236" s="142">
        <v>0.54436383195440197</v>
      </c>
      <c r="I1236" s="142">
        <v>-0.71042600769743147</v>
      </c>
      <c r="J1236" s="142">
        <v>-1.0120024967544101</v>
      </c>
      <c r="K1236" s="142">
        <v>-7.4457784805385188E-2</v>
      </c>
      <c r="L1236" s="142">
        <v>-0.44369944074099699</v>
      </c>
      <c r="M1236" s="141">
        <f t="array" ref="M1236:Q1236">MMULT(H1236:L1236,TRANSPOSE(chol))</f>
        <v>3.2074936397109687E-3</v>
      </c>
      <c r="N1236" s="141">
        <v>-2.7896820686337939E-3</v>
      </c>
      <c r="O1236" s="141">
        <v>-5.999979747676105E-3</v>
      </c>
      <c r="P1236" s="141">
        <v>-1.6508268540775146E-3</v>
      </c>
      <c r="Q1236" s="141">
        <v>-2.8829927233876311E-3</v>
      </c>
      <c r="R1236" s="6">
        <f t="shared" si="78"/>
        <v>22921.625812521655</v>
      </c>
      <c r="S1236" s="6">
        <f t="shared" si="79"/>
        <v>8419.3331318142227</v>
      </c>
      <c r="T1236" s="6">
        <f t="shared" si="80"/>
        <v>-8419.3331318142227</v>
      </c>
      <c r="V1236" s="23">
        <f t="array" aca="1" ref="V1236:Z1236" ca="1">MMULT(H1236:L1236,TRANSPOSE(racar))</f>
        <v>1.1617927007326527E-3</v>
      </c>
      <c r="W1236" s="23">
        <f ca="1"/>
        <v>-4.468419057245771E-3</v>
      </c>
      <c r="X1236" s="23">
        <f ca="1"/>
        <v>-6.7854378056925501E-3</v>
      </c>
      <c r="Y1236" s="23">
        <f ca="1"/>
        <v>-1.7492397489288001E-3</v>
      </c>
      <c r="Z1236" s="23">
        <f ca="1"/>
        <v>-3.6006294928674571E-3</v>
      </c>
      <c r="AA1236" s="6">
        <f t="array" aca="1" ref="AA1236" ca="1">SUMPRODUCT($V$9:$Z$9,V1236:Z1236)</f>
        <v>23699.987623100511</v>
      </c>
      <c r="AB1236" s="6">
        <f t="shared" ca="1" si="81"/>
        <v>11944.208083430238</v>
      </c>
    </row>
    <row r="1237" spans="1:28" ht="13.8">
      <c r="A1237" s="4">
        <v>1227</v>
      </c>
      <c r="B1237" s="120">
        <v>0.15134887974394146</v>
      </c>
      <c r="C1237" s="120">
        <v>0.43872000000000005</v>
      </c>
      <c r="D1237" s="120">
        <v>0.29862557267805079</v>
      </c>
      <c r="E1237" s="120">
        <v>0.56123215627347856</v>
      </c>
      <c r="F1237" s="120">
        <v>0.40555302685480199</v>
      </c>
      <c r="H1237" s="142">
        <v>-1.0306653915780948</v>
      </c>
      <c r="I1237" s="142">
        <v>-0.1542152731701838</v>
      </c>
      <c r="J1237" s="142">
        <v>-0.52835762134820374</v>
      </c>
      <c r="K1237" s="142">
        <v>0.15409391328909311</v>
      </c>
      <c r="L1237" s="142">
        <v>-0.23899939262675024</v>
      </c>
      <c r="M1237" s="141">
        <f t="array" ref="M1237:Q1237">MMULT(H1237:L1237,TRANSPOSE(chol))</f>
        <v>-6.0728734976534318E-3</v>
      </c>
      <c r="N1237" s="141">
        <v>-3.3046015320952228E-3</v>
      </c>
      <c r="O1237" s="141">
        <v>-4.8219515772128614E-3</v>
      </c>
      <c r="P1237" s="141">
        <v>-5.7054875497740594E-4</v>
      </c>
      <c r="Q1237" s="141">
        <v>-4.7061405987339818E-3</v>
      </c>
      <c r="R1237" s="6">
        <f t="shared" si="78"/>
        <v>830.5520162157045</v>
      </c>
      <c r="S1237" s="6">
        <f t="shared" si="79"/>
        <v>23457.717292678892</v>
      </c>
      <c r="T1237" s="6">
        <f t="shared" si="80"/>
        <v>-23457.717292678892</v>
      </c>
      <c r="V1237" s="23">
        <f t="array" aca="1" ref="V1237:Z1237" ca="1">MMULT(H1237:L1237,TRANSPOSE(racar))</f>
        <v>-6.5289150445993916E-3</v>
      </c>
      <c r="W1237" s="23">
        <f ca="1"/>
        <v>-2.2739495671504511E-3</v>
      </c>
      <c r="X1237" s="23">
        <f ca="1"/>
        <v>-4.1417048108046408E-3</v>
      </c>
      <c r="Y1237" s="23">
        <f ca="1"/>
        <v>3.3481963643606128E-6</v>
      </c>
      <c r="Z1237" s="23">
        <f ca="1"/>
        <v>-3.1897352998019376E-3</v>
      </c>
      <c r="AA1237" s="6">
        <f t="array" aca="1" ref="AA1237" ca="1">SUMPRODUCT($V$9:$Z$9,V1237:Z1237)</f>
        <v>-10635.399511243653</v>
      </c>
      <c r="AB1237" s="6">
        <f t="shared" ca="1" si="81"/>
        <v>17682.944697772349</v>
      </c>
    </row>
    <row r="1238" spans="1:28" ht="13.8">
      <c r="A1238" s="4">
        <v>1228</v>
      </c>
      <c r="B1238" s="120">
        <v>0.48468221307727483</v>
      </c>
      <c r="C1238" s="120">
        <v>0.63872000000000007</v>
      </c>
      <c r="D1238" s="120">
        <v>0.44148271553519364</v>
      </c>
      <c r="E1238" s="120">
        <v>0.65214124718256949</v>
      </c>
      <c r="F1238" s="120">
        <v>0.48247610377787892</v>
      </c>
      <c r="H1238" s="142">
        <v>-3.8405436909902925E-2</v>
      </c>
      <c r="I1238" s="142">
        <v>0.35503949953842701</v>
      </c>
      <c r="J1238" s="142">
        <v>-0.14721106002572182</v>
      </c>
      <c r="K1238" s="142">
        <v>0.39110786728929092</v>
      </c>
      <c r="L1238" s="142">
        <v>-4.3940029018634981E-2</v>
      </c>
      <c r="M1238" s="141">
        <f t="array" ref="M1238:Q1238">MMULT(H1238:L1238,TRANSPOSE(chol))</f>
        <v>-2.2629202637612595E-4</v>
      </c>
      <c r="N1238" s="141">
        <v>1.9430747651060876E-3</v>
      </c>
      <c r="O1238" s="141">
        <v>-8.7940315765299695E-4</v>
      </c>
      <c r="P1238" s="141">
        <v>2.3794204867810921E-3</v>
      </c>
      <c r="Q1238" s="141">
        <v>8.0652162592516135E-4</v>
      </c>
      <c r="R1238" s="6">
        <f t="shared" si="78"/>
        <v>-6583.260694109189</v>
      </c>
      <c r="S1238" s="6">
        <f t="shared" si="79"/>
        <v>6413.9196181522293</v>
      </c>
      <c r="T1238" s="6">
        <f t="shared" si="80"/>
        <v>-6413.9196181522293</v>
      </c>
      <c r="V1238" s="23">
        <f t="array" aca="1" ref="V1238:Z1238" ca="1">MMULT(H1238:L1238,TRANSPOSE(racar))</f>
        <v>8.8691362851575617E-5</v>
      </c>
      <c r="W1238" s="23">
        <f ca="1"/>
        <v>2.3048953685769003E-3</v>
      </c>
      <c r="X1238" s="23">
        <f ca="1"/>
        <v>-7.6465379946003714E-4</v>
      </c>
      <c r="Y1238" s="23">
        <f ca="1"/>
        <v>2.1733343134199721E-3</v>
      </c>
      <c r="Z1238" s="23">
        <f ca="1"/>
        <v>4.0783293239584408E-4</v>
      </c>
      <c r="AA1238" s="6">
        <f t="array" aca="1" ref="AA1238" ca="1">SUMPRODUCT($V$9:$Z$9,V1238:Z1238)</f>
        <v>-5433.4595801572723</v>
      </c>
      <c r="AB1238" s="6">
        <f t="shared" ca="1" si="81"/>
        <v>7679.7789541859165</v>
      </c>
    </row>
    <row r="1239" spans="1:28" ht="13.8">
      <c r="A1239" s="4">
        <v>1229</v>
      </c>
      <c r="B1239" s="120">
        <v>0.81801554641060803</v>
      </c>
      <c r="C1239" s="120">
        <v>0.83872000000000002</v>
      </c>
      <c r="D1239" s="120">
        <v>0.58433985839233649</v>
      </c>
      <c r="E1239" s="120">
        <v>0.74305033809166043</v>
      </c>
      <c r="F1239" s="120">
        <v>0.55939918070095596</v>
      </c>
      <c r="H1239" s="142">
        <v>0.90782836962604707</v>
      </c>
      <c r="I1239" s="142">
        <v>0.98921083157198453</v>
      </c>
      <c r="J1239" s="142">
        <v>0.21300856355136857</v>
      </c>
      <c r="K1239" s="142">
        <v>0.6527781315184582</v>
      </c>
      <c r="L1239" s="142">
        <v>0.14944609872831424</v>
      </c>
      <c r="M1239" s="141">
        <f t="array" ref="M1239:Q1239">MMULT(H1239:L1239,TRANSPOSE(chol))</f>
        <v>5.3490947608889504E-3</v>
      </c>
      <c r="N1239" s="141">
        <v>7.7980129862712322E-3</v>
      </c>
      <c r="O1239" s="141">
        <v>2.9083101044377049E-3</v>
      </c>
      <c r="P1239" s="141">
        <v>5.598022059649552E-3</v>
      </c>
      <c r="Q1239" s="141">
        <v>6.3955771844052701E-3</v>
      </c>
      <c r="R1239" s="6">
        <f t="shared" si="78"/>
        <v>-17885.939616897806</v>
      </c>
      <c r="S1239" s="6">
        <f t="shared" si="79"/>
        <v>-9824.5492341348909</v>
      </c>
      <c r="T1239" s="6">
        <f t="shared" si="80"/>
        <v>9824.5492341348909</v>
      </c>
      <c r="V1239" s="23">
        <f t="array" aca="1" ref="V1239:Z1239" ca="1">MMULT(H1239:L1239,TRANSPOSE(racar))</f>
        <v>6.5695324960978862E-3</v>
      </c>
      <c r="W1239" s="23">
        <f ca="1"/>
        <v>7.5903835848284782E-3</v>
      </c>
      <c r="X1239" s="23">
        <f ca="1"/>
        <v>2.4936626932855984E-3</v>
      </c>
      <c r="Y1239" s="23">
        <f ca="1"/>
        <v>4.5544260969411065E-3</v>
      </c>
      <c r="Z1239" s="23">
        <f ca="1"/>
        <v>4.083680221520304E-3</v>
      </c>
      <c r="AA1239" s="6">
        <f t="array" aca="1" ref="AA1239" ca="1">SUMPRODUCT($V$9:$Z$9,V1239:Z1239)</f>
        <v>-4195.0864119602484</v>
      </c>
      <c r="AB1239" s="6">
        <f t="shared" ca="1" si="81"/>
        <v>-1791.5740424402466</v>
      </c>
    </row>
    <row r="1240" spans="1:28" ht="13.8">
      <c r="A1240" s="4">
        <v>1230</v>
      </c>
      <c r="B1240" s="120">
        <v>0.26245999085505262</v>
      </c>
      <c r="C1240" s="120">
        <v>7.8720000000000012E-2</v>
      </c>
      <c r="D1240" s="120">
        <v>0.72719700124947928</v>
      </c>
      <c r="E1240" s="120">
        <v>0.83395942900075137</v>
      </c>
      <c r="F1240" s="120">
        <v>0.63632225762403283</v>
      </c>
      <c r="H1240" s="142">
        <v>-0.63577975949372489</v>
      </c>
      <c r="I1240" s="142">
        <v>-1.4137340629534716</v>
      </c>
      <c r="J1240" s="142">
        <v>0.60435748160579938</v>
      </c>
      <c r="K1240" s="142">
        <v>0.96993048784320279</v>
      </c>
      <c r="L1240" s="142">
        <v>0.34864547293492432</v>
      </c>
      <c r="M1240" s="141">
        <f t="array" ref="M1240:Q1240">MMULT(H1240:L1240,TRANSPOSE(chol))</f>
        <v>-3.7461334040353885E-3</v>
      </c>
      <c r="N1240" s="141">
        <v>-9.5901053405780309E-3</v>
      </c>
      <c r="O1240" s="141">
        <v>2.5622167904264768E-3</v>
      </c>
      <c r="P1240" s="141">
        <v>2.5060229901309196E-3</v>
      </c>
      <c r="Q1240" s="141">
        <v>1.8262240930534755E-4</v>
      </c>
      <c r="R1240" s="6">
        <f t="shared" si="78"/>
        <v>48040.23103697702</v>
      </c>
      <c r="S1240" s="6">
        <f t="shared" si="79"/>
        <v>10448.593851446592</v>
      </c>
      <c r="T1240" s="6">
        <f t="shared" si="80"/>
        <v>-10448.593851446592</v>
      </c>
      <c r="V1240" s="23">
        <f t="array" aca="1" ref="V1240:Z1240" ca="1">MMULT(H1240:L1240,TRANSPOSE(racar))</f>
        <v>-4.0932123923684465E-3</v>
      </c>
      <c r="W1240" s="23">
        <f ca="1"/>
        <v>-7.7206985817755373E-3</v>
      </c>
      <c r="X1240" s="23">
        <f ca="1"/>
        <v>3.7647723348332063E-3</v>
      </c>
      <c r="Y1240" s="23">
        <f ca="1"/>
        <v>4.2725670300948993E-3</v>
      </c>
      <c r="Z1240" s="23">
        <f ca="1"/>
        <v>1.3590409342474549E-3</v>
      </c>
      <c r="AA1240" s="6">
        <f t="array" aca="1" ref="AA1240" ca="1">SUMPRODUCT($V$9:$Z$9,V1240:Z1240)</f>
        <v>41406.769517513931</v>
      </c>
      <c r="AB1240" s="6">
        <f t="shared" ca="1" si="81"/>
        <v>12010.987376550522</v>
      </c>
    </row>
    <row r="1241" spans="1:28" ht="13.8">
      <c r="A1241" s="4">
        <v>1231</v>
      </c>
      <c r="B1241" s="120">
        <v>0.59579332418838593</v>
      </c>
      <c r="C1241" s="120">
        <v>0.27872000000000002</v>
      </c>
      <c r="D1241" s="120">
        <v>0.87005414410662218</v>
      </c>
      <c r="E1241" s="120">
        <v>0.92486851990984231</v>
      </c>
      <c r="F1241" s="120">
        <v>0.7132453345471097</v>
      </c>
      <c r="H1241" s="142">
        <v>0.24247341815906534</v>
      </c>
      <c r="I1241" s="142">
        <v>-0.58664820578661825</v>
      </c>
      <c r="J1241" s="142">
        <v>1.1266471118580839</v>
      </c>
      <c r="K1241" s="142">
        <v>1.4386032670875848</v>
      </c>
      <c r="L1241" s="142">
        <v>0.56289067423697214</v>
      </c>
      <c r="M1241" s="141">
        <f t="array" ref="M1241:Q1241">MMULT(H1241:L1241,TRANSPOSE(chol))</f>
        <v>1.4286987872649962E-3</v>
      </c>
      <c r="N1241" s="141">
        <v>-2.7900615467175527E-3</v>
      </c>
      <c r="O1241" s="141">
        <v>7.3625663551576117E-3</v>
      </c>
      <c r="P1241" s="141">
        <v>7.0966653939968944E-3</v>
      </c>
      <c r="Q1241" s="141">
        <v>6.5070375375631245E-3</v>
      </c>
      <c r="R1241" s="6">
        <f t="shared" si="78"/>
        <v>34731.351962693101</v>
      </c>
      <c r="S1241" s="6">
        <f t="shared" si="79"/>
        <v>-3588.5743886002347</v>
      </c>
      <c r="T1241" s="6">
        <f t="shared" si="80"/>
        <v>3588.5743886002347</v>
      </c>
      <c r="V1241" s="23">
        <f t="array" aca="1" ref="V1241:Z1241" ca="1">MMULT(H1241:L1241,TRANSPOSE(racar))</f>
        <v>2.361995295419059E-3</v>
      </c>
      <c r="W1241" s="23">
        <f ca="1"/>
        <v>-1.1216884662840188E-3</v>
      </c>
      <c r="X1241" s="23">
        <f ca="1"/>
        <v>8.180498860882476E-3</v>
      </c>
      <c r="Y1241" s="23">
        <f ca="1"/>
        <v>7.9378661404276418E-3</v>
      </c>
      <c r="Z1241" s="23">
        <f ca="1"/>
        <v>5.629628654080121E-3</v>
      </c>
      <c r="AA1241" s="6">
        <f t="array" aca="1" ref="AA1241" ca="1">SUMPRODUCT($V$9:$Z$9,V1241:Z1241)</f>
        <v>41213.357390162317</v>
      </c>
      <c r="AB1241" s="6">
        <f t="shared" ca="1" si="81"/>
        <v>5118.145348873175</v>
      </c>
    </row>
    <row r="1242" spans="1:28" ht="13.8">
      <c r="A1242" s="4">
        <v>1232</v>
      </c>
      <c r="B1242" s="120">
        <v>0.92912665752171919</v>
      </c>
      <c r="C1242" s="120">
        <v>0.47871999999999998</v>
      </c>
      <c r="D1242" s="120">
        <v>3.3319450229071221E-2</v>
      </c>
      <c r="E1242" s="120">
        <v>2.404207362885049E-2</v>
      </c>
      <c r="F1242" s="120">
        <v>0.79016841147018668</v>
      </c>
      <c r="H1242" s="142">
        <v>1.4693175273803374</v>
      </c>
      <c r="I1242" s="142">
        <v>-5.3366369831512966E-2</v>
      </c>
      <c r="J1242" s="142">
        <v>-1.8341016910759911</v>
      </c>
      <c r="K1242" s="142">
        <v>-1.9766239998140485</v>
      </c>
      <c r="L1242" s="142">
        <v>0.80700573842566803</v>
      </c>
      <c r="M1242" s="141">
        <f t="array" ref="M1242:Q1242">MMULT(H1242:L1242,TRANSPOSE(chol))</f>
        <v>8.657494027235528E-3</v>
      </c>
      <c r="N1242" s="141">
        <v>3.146342123071787E-3</v>
      </c>
      <c r="O1242" s="141">
        <v>-9.8214713485493058E-3</v>
      </c>
      <c r="P1242" s="141">
        <v>-9.8735727258400623E-3</v>
      </c>
      <c r="Q1242" s="141">
        <v>3.3211048307590042E-3</v>
      </c>
      <c r="R1242" s="6">
        <f t="shared" si="78"/>
        <v>-63302.589906282876</v>
      </c>
      <c r="S1242" s="6">
        <f t="shared" si="79"/>
        <v>-63547.433550577036</v>
      </c>
      <c r="T1242" s="6">
        <f t="shared" si="80"/>
        <v>63547.433550577036</v>
      </c>
      <c r="V1242" s="23">
        <f t="array" aca="1" ref="V1242:Z1242" ca="1">MMULT(H1242:L1242,TRANSPOSE(racar))</f>
        <v>7.8882354066217644E-3</v>
      </c>
      <c r="W1242" s="23">
        <f ca="1"/>
        <v>-5.1584186117002153E-5</v>
      </c>
      <c r="X1242" s="23">
        <f ca="1"/>
        <v>-1.1303688108453797E-2</v>
      </c>
      <c r="Y1242" s="23">
        <f ca="1"/>
        <v>-9.580841008211112E-3</v>
      </c>
      <c r="Z1242" s="23">
        <f ca="1"/>
        <v>3.4728381481503932E-3</v>
      </c>
      <c r="AA1242" s="6">
        <f t="array" aca="1" ref="AA1242" ca="1">SUMPRODUCT($V$9:$Z$9,V1242:Z1242)</f>
        <v>-53658.988311450172</v>
      </c>
      <c r="AB1242" s="6">
        <f t="shared" ca="1" si="81"/>
        <v>-63049.198313554589</v>
      </c>
    </row>
    <row r="1243" spans="1:28" ht="13.8">
      <c r="A1243" s="4">
        <v>1233</v>
      </c>
      <c r="B1243" s="120">
        <v>7.7274805669867386E-2</v>
      </c>
      <c r="C1243" s="120">
        <v>0.6787200000000001</v>
      </c>
      <c r="D1243" s="120">
        <v>0.17617659308621406</v>
      </c>
      <c r="E1243" s="120">
        <v>0.11495116453794139</v>
      </c>
      <c r="F1243" s="120">
        <v>0.86709148839326367</v>
      </c>
      <c r="H1243" s="142">
        <v>-1.4236437951590919</v>
      </c>
      <c r="I1243" s="142">
        <v>0.4641224753573942</v>
      </c>
      <c r="J1243" s="142">
        <v>-0.9300345692367169</v>
      </c>
      <c r="K1243" s="142">
        <v>-1.2006104923678946</v>
      </c>
      <c r="L1243" s="142">
        <v>1.1127471873273951</v>
      </c>
      <c r="M1243" s="141">
        <f t="array" ref="M1243:Q1243">MMULT(H1243:L1243,TRANSPOSE(chol))</f>
        <v>-8.3883758437670528E-3</v>
      </c>
      <c r="N1243" s="141">
        <v>-6.8664653585618273E-4</v>
      </c>
      <c r="O1243" s="141">
        <v>-7.7226965193959492E-3</v>
      </c>
      <c r="P1243" s="141">
        <v>-6.8887801772903037E-3</v>
      </c>
      <c r="Q1243" s="141">
        <v>-4.9721841755439103E-4</v>
      </c>
      <c r="R1243" s="6">
        <f t="shared" si="78"/>
        <v>-82213.586578338829</v>
      </c>
      <c r="S1243" s="6">
        <f t="shared" si="79"/>
        <v>-28748.563030147598</v>
      </c>
      <c r="T1243" s="6">
        <f t="shared" si="80"/>
        <v>28748.563030147598</v>
      </c>
      <c r="V1243" s="23">
        <f t="array" aca="1" ref="V1243:Z1243" ca="1">MMULT(H1243:L1243,TRANSPOSE(racar))</f>
        <v>-6.7861179424546806E-3</v>
      </c>
      <c r="W1243" s="23">
        <f ca="1"/>
        <v>1.2078647140638611E-3</v>
      </c>
      <c r="X1243" s="23">
        <f ca="1"/>
        <v>-6.4013974199746727E-3</v>
      </c>
      <c r="Y1243" s="23">
        <f ca="1"/>
        <v>-5.0414825264837393E-3</v>
      </c>
      <c r="Z1243" s="23">
        <f ca="1"/>
        <v>3.6624067352497062E-3</v>
      </c>
      <c r="AA1243" s="6">
        <f t="array" aca="1" ref="AA1243" ca="1">SUMPRODUCT($V$9:$Z$9,V1243:Z1243)</f>
        <v>-95904.979907793298</v>
      </c>
      <c r="AB1243" s="6">
        <f t="shared" ca="1" si="81"/>
        <v>-43340.571797820492</v>
      </c>
    </row>
    <row r="1244" spans="1:28" ht="13.8">
      <c r="A1244" s="4">
        <v>1234</v>
      </c>
      <c r="B1244" s="120">
        <v>0.41060813900320076</v>
      </c>
      <c r="C1244" s="120">
        <v>0.87872000000000006</v>
      </c>
      <c r="D1244" s="120">
        <v>0.31903373594335693</v>
      </c>
      <c r="E1244" s="120">
        <v>0.20586025544703232</v>
      </c>
      <c r="F1244" s="120">
        <v>0.94401456531634054</v>
      </c>
      <c r="H1244" s="142">
        <v>-0.22598089702672011</v>
      </c>
      <c r="I1244" s="142">
        <v>1.1686119782907098</v>
      </c>
      <c r="J1244" s="142">
        <v>-0.47040250909657638</v>
      </c>
      <c r="K1244" s="142">
        <v>-0.82086966637357495</v>
      </c>
      <c r="L1244" s="142">
        <v>1.5893966548070291</v>
      </c>
      <c r="M1244" s="141">
        <f t="array" ref="M1244:Q1244">MMULT(H1244:L1244,TRANSPOSE(chol))</f>
        <v>-1.331521764234511E-3</v>
      </c>
      <c r="N1244" s="141">
        <v>6.1617021897333885E-3</v>
      </c>
      <c r="O1244" s="141">
        <v>-2.9371182855871128E-3</v>
      </c>
      <c r="P1244" s="141">
        <v>-2.7233602956343284E-3</v>
      </c>
      <c r="Q1244" s="141">
        <v>7.7728987668770101E-3</v>
      </c>
      <c r="R1244" s="6">
        <f t="shared" si="78"/>
        <v>-99893.452542853804</v>
      </c>
      <c r="S1244" s="6">
        <f t="shared" si="79"/>
        <v>-55507.341444555226</v>
      </c>
      <c r="T1244" s="6">
        <f t="shared" si="80"/>
        <v>55507.341444555226</v>
      </c>
      <c r="V1244" s="23">
        <f t="array" aca="1" ref="V1244:Z1244" ca="1">MMULT(H1244:L1244,TRANSPOSE(racar))</f>
        <v>1.6275472240509449E-3</v>
      </c>
      <c r="W1244" s="23">
        <f ca="1"/>
        <v>7.6050954483422809E-3</v>
      </c>
      <c r="X1244" s="23">
        <f ca="1"/>
        <v>-2.1104480777459477E-3</v>
      </c>
      <c r="Y1244" s="23">
        <f ca="1"/>
        <v>-1.5939347876458571E-3</v>
      </c>
      <c r="Z1244" s="23">
        <f ca="1"/>
        <v>9.7295918609365366E-3</v>
      </c>
      <c r="AA1244" s="6">
        <f t="array" aca="1" ref="AA1244" ca="1">SUMPRODUCT($V$9:$Z$9,V1244:Z1244)</f>
        <v>-97338.994301625207</v>
      </c>
      <c r="AB1244" s="6">
        <f t="shared" ca="1" si="81"/>
        <v>-61180.375789580459</v>
      </c>
    </row>
    <row r="1245" spans="1:28" ht="13.8">
      <c r="A1245" s="4">
        <v>1235</v>
      </c>
      <c r="B1245" s="120">
        <v>0.74394147233653407</v>
      </c>
      <c r="C1245" s="120">
        <v>0.11872000000000001</v>
      </c>
      <c r="D1245" s="120">
        <v>0.46189087880049978</v>
      </c>
      <c r="E1245" s="120">
        <v>0.29676934635612318</v>
      </c>
      <c r="F1245" s="120">
        <v>2.6854802002731E-2</v>
      </c>
      <c r="H1245" s="142">
        <v>0.65554479515387665</v>
      </c>
      <c r="I1245" s="142">
        <v>-1.1814097163314252</v>
      </c>
      <c r="J1245" s="142">
        <v>-9.5671146390104711E-2</v>
      </c>
      <c r="K1245" s="142">
        <v>-0.53371505334548497</v>
      </c>
      <c r="L1245" s="142">
        <v>-1.9291712664951839</v>
      </c>
      <c r="M1245" s="141">
        <f t="array" ref="M1245:Q1245">MMULT(H1245:L1245,TRANSPOSE(chol))</f>
        <v>3.8625926955004166E-3</v>
      </c>
      <c r="N1245" s="141">
        <v>-5.2257901273738035E-3</v>
      </c>
      <c r="O1245" s="141">
        <v>-1.2498868464582401E-4</v>
      </c>
      <c r="P1245" s="141">
        <v>-4.0403058244101323E-3</v>
      </c>
      <c r="Q1245" s="141">
        <v>-1.1392975671517288E-2</v>
      </c>
      <c r="R1245" s="6">
        <f t="shared" si="78"/>
        <v>88547.98143473221</v>
      </c>
      <c r="S1245" s="6">
        <f t="shared" si="79"/>
        <v>44628.138051597722</v>
      </c>
      <c r="T1245" s="6">
        <f t="shared" si="80"/>
        <v>-44628.138051597722</v>
      </c>
      <c r="V1245" s="23">
        <f t="array" aca="1" ref="V1245:Z1245" ca="1">MMULT(H1245:L1245,TRANSPOSE(racar))</f>
        <v>-2.2705781785276047E-4</v>
      </c>
      <c r="W1245" s="23">
        <f ca="1"/>
        <v>-8.8744075298093552E-3</v>
      </c>
      <c r="X1245" s="23">
        <f ca="1"/>
        <v>-2.0490777159956996E-3</v>
      </c>
      <c r="Y1245" s="23">
        <f ca="1"/>
        <v>-5.8307076750508963E-3</v>
      </c>
      <c r="Z1245" s="23">
        <f ca="1"/>
        <v>-1.3254055058748763E-2</v>
      </c>
      <c r="AA1245" s="6">
        <f t="array" aca="1" ref="AA1245" ca="1">SUMPRODUCT($V$9:$Z$9,V1245:Z1245)</f>
        <v>85815.374485998589</v>
      </c>
      <c r="AB1245" s="6">
        <f t="shared" ca="1" si="81"/>
        <v>46748.911872781435</v>
      </c>
    </row>
    <row r="1246" spans="1:28" ht="13.8">
      <c r="A1246" s="4">
        <v>1236</v>
      </c>
      <c r="B1246" s="120">
        <v>0.18838591678097849</v>
      </c>
      <c r="C1246" s="120">
        <v>0.31872000000000006</v>
      </c>
      <c r="D1246" s="120">
        <v>0.60474802165764263</v>
      </c>
      <c r="E1246" s="120">
        <v>0.38767843726521412</v>
      </c>
      <c r="F1246" s="120">
        <v>0.10377787892580793</v>
      </c>
      <c r="H1246" s="142">
        <v>-0.88385992362085253</v>
      </c>
      <c r="I1246" s="142">
        <v>-0.4712811148250976</v>
      </c>
      <c r="J1246" s="142">
        <v>0.26565625475791976</v>
      </c>
      <c r="K1246" s="142">
        <v>-0.28537497928354755</v>
      </c>
      <c r="L1246" s="142">
        <v>-1.2603149808864826</v>
      </c>
      <c r="M1246" s="141">
        <f t="array" ref="M1246:Q1246">MMULT(H1246:L1246,TRANSPOSE(chol))</f>
        <v>-5.2078681885073799E-3</v>
      </c>
      <c r="N1246" s="141">
        <v>-4.7755302481487395E-3</v>
      </c>
      <c r="O1246" s="141">
        <v>3.6635085972571454E-4</v>
      </c>
      <c r="P1246" s="141">
        <v>-2.6680501240853101E-3</v>
      </c>
      <c r="Q1246" s="141">
        <v>-1.0434744147014936E-2</v>
      </c>
      <c r="R1246" s="6">
        <f t="shared" si="78"/>
        <v>46810.539588248284</v>
      </c>
      <c r="S1246" s="6">
        <f t="shared" si="79"/>
        <v>45595.955208335712</v>
      </c>
      <c r="T1246" s="6">
        <f t="shared" si="80"/>
        <v>-45595.955208335712</v>
      </c>
      <c r="V1246" s="23">
        <f t="array" aca="1" ref="V1246:Z1246" ca="1">MMULT(H1246:L1246,TRANSPOSE(racar))</f>
        <v>-7.0132016604571735E-3</v>
      </c>
      <c r="W1246" s="23">
        <f ca="1"/>
        <v>-5.2462931053952168E-3</v>
      </c>
      <c r="X1246" s="23">
        <f ca="1"/>
        <v>1.7493839622625051E-4</v>
      </c>
      <c r="Y1246" s="23">
        <f ca="1"/>
        <v>-3.3542980890342525E-3</v>
      </c>
      <c r="Z1246" s="23">
        <f ca="1"/>
        <v>-9.7621417003177884E-3</v>
      </c>
      <c r="AA1246" s="6">
        <f t="array" aca="1" ref="AA1246" ca="1">SUMPRODUCT($V$9:$Z$9,V1246:Z1246)</f>
        <v>33597.242208686701</v>
      </c>
      <c r="AB1246" s="6">
        <f t="shared" ca="1" si="81"/>
        <v>38732.242306710847</v>
      </c>
    </row>
    <row r="1247" spans="1:28" ht="13.8">
      <c r="A1247" s="4">
        <v>1237</v>
      </c>
      <c r="B1247" s="120">
        <v>0.52171925011431186</v>
      </c>
      <c r="C1247" s="120">
        <v>0.51871999999999996</v>
      </c>
      <c r="D1247" s="120">
        <v>0.74760516451478543</v>
      </c>
      <c r="E1247" s="120">
        <v>0.47858752817430505</v>
      </c>
      <c r="F1247" s="120">
        <v>0.18070095584888488</v>
      </c>
      <c r="H1247" s="142">
        <v>5.4469008228535364E-2</v>
      </c>
      <c r="I1247" s="142">
        <v>4.6941314700987877E-2</v>
      </c>
      <c r="J1247" s="142">
        <v>0.66697254437918685</v>
      </c>
      <c r="K1247" s="142">
        <v>-5.369890359389743E-2</v>
      </c>
      <c r="L1247" s="142">
        <v>-0.91269701991278407</v>
      </c>
      <c r="M1247" s="141">
        <f t="array" ref="M1247:Q1247">MMULT(H1247:L1247,TRANSPOSE(chol))</f>
        <v>3.2094159677571287E-4</v>
      </c>
      <c r="N1247" s="141">
        <v>3.9679970755554983E-4</v>
      </c>
      <c r="O1247" s="141">
        <v>4.369083600402811E-3</v>
      </c>
      <c r="P1247" s="141">
        <v>2.3994298971257376E-4</v>
      </c>
      <c r="Q1247" s="141">
        <v>-4.2356801835515554E-3</v>
      </c>
      <c r="R1247" s="6">
        <f t="shared" si="78"/>
        <v>34471.712955172843</v>
      </c>
      <c r="S1247" s="6">
        <f t="shared" si="79"/>
        <v>24558.286979336648</v>
      </c>
      <c r="T1247" s="6">
        <f t="shared" si="80"/>
        <v>-24558.286979336648</v>
      </c>
      <c r="V1247" s="23">
        <f t="array" aca="1" ref="V1247:Z1247" ca="1">MMULT(H1247:L1247,TRANSPOSE(racar))</f>
        <v>-4.7965276356434436E-4</v>
      </c>
      <c r="W1247" s="23">
        <f ca="1"/>
        <v>-5.0551322672363571E-4</v>
      </c>
      <c r="X1247" s="23">
        <f ca="1"/>
        <v>3.7539605741446751E-3</v>
      </c>
      <c r="Y1247" s="23">
        <f ca="1"/>
        <v>-1.0309136152887E-3</v>
      </c>
      <c r="Z1247" s="23">
        <f ca="1"/>
        <v>-5.2564352486310553E-3</v>
      </c>
      <c r="AA1247" s="6">
        <f t="array" aca="1" ref="AA1247" ca="1">SUMPRODUCT($V$9:$Z$9,V1247:Z1247)</f>
        <v>33747.038720652905</v>
      </c>
      <c r="AB1247" s="6">
        <f t="shared" ca="1" si="81"/>
        <v>24400.482864638627</v>
      </c>
    </row>
    <row r="1248" spans="1:28" ht="13.8">
      <c r="A1248" s="4">
        <v>1238</v>
      </c>
      <c r="B1248" s="120">
        <v>0.85505258344764512</v>
      </c>
      <c r="C1248" s="120">
        <v>0.71872000000000003</v>
      </c>
      <c r="D1248" s="120">
        <v>0.89046230737192833</v>
      </c>
      <c r="E1248" s="120">
        <v>0.56949661908339588</v>
      </c>
      <c r="F1248" s="120">
        <v>0.25762403277196178</v>
      </c>
      <c r="H1248" s="142">
        <v>1.0583523533337207</v>
      </c>
      <c r="I1248" s="142">
        <v>0.57904323602136643</v>
      </c>
      <c r="J1248" s="142">
        <v>1.2289904536813387</v>
      </c>
      <c r="K1248" s="142">
        <v>0.17509274122014606</v>
      </c>
      <c r="L1248" s="142">
        <v>-0.65068776069480372</v>
      </c>
      <c r="M1248" s="141">
        <f t="array" ref="M1248:Q1248">MMULT(H1248:L1248,TRANSPOSE(chol))</f>
        <v>6.2360102611949339E-3</v>
      </c>
      <c r="N1248" s="141">
        <v>5.8026287597221452E-3</v>
      </c>
      <c r="O1248" s="141">
        <v>9.4955660610956429E-3</v>
      </c>
      <c r="P1248" s="141">
        <v>3.2997836656584257E-3</v>
      </c>
      <c r="Q1248" s="141">
        <v>1.8447322489965048E-3</v>
      </c>
      <c r="R1248" s="6">
        <f t="shared" si="78"/>
        <v>26760.432322708639</v>
      </c>
      <c r="S1248" s="6">
        <f t="shared" si="79"/>
        <v>4872.2216848867702</v>
      </c>
      <c r="T1248" s="6">
        <f t="shared" si="80"/>
        <v>-4872.2216848867702</v>
      </c>
      <c r="V1248" s="23">
        <f t="array" aca="1" ref="V1248:Z1248" ca="1">MMULT(H1248:L1248,TRANSPOSE(racar))</f>
        <v>6.4129659583946593E-3</v>
      </c>
      <c r="W1248" s="23">
        <f ca="1"/>
        <v>4.3365661819436052E-3</v>
      </c>
      <c r="X1248" s="23">
        <f ca="1"/>
        <v>8.358969588020574E-3</v>
      </c>
      <c r="Y1248" s="23">
        <f ca="1"/>
        <v>1.2612752734001607E-3</v>
      </c>
      <c r="Z1248" s="23">
        <f ca="1"/>
        <v>-1.0876254697781847E-3</v>
      </c>
      <c r="AA1248" s="6">
        <f t="array" aca="1" ref="AA1248" ca="1">SUMPRODUCT($V$9:$Z$9,V1248:Z1248)</f>
        <v>39208.057727514337</v>
      </c>
      <c r="AB1248" s="6">
        <f t="shared" ca="1" si="81"/>
        <v>11792.10290783472</v>
      </c>
    </row>
    <row r="1249" spans="1:28" ht="13.8">
      <c r="A1249" s="4">
        <v>1239</v>
      </c>
      <c r="B1249" s="120">
        <v>0.29949702789208965</v>
      </c>
      <c r="C1249" s="120">
        <v>0.91871999999999998</v>
      </c>
      <c r="D1249" s="120">
        <v>5.3727613494377338E-2</v>
      </c>
      <c r="E1249" s="120">
        <v>0.66040570999248693</v>
      </c>
      <c r="F1249" s="120">
        <v>0.3345471096950387</v>
      </c>
      <c r="H1249" s="142">
        <v>-0.52584766210468337</v>
      </c>
      <c r="I1249" s="142">
        <v>1.3965132280611836</v>
      </c>
      <c r="J1249" s="142">
        <v>-1.6097372603965139</v>
      </c>
      <c r="K1249" s="142">
        <v>0.41357063846428321</v>
      </c>
      <c r="L1249" s="142">
        <v>-0.42739146987955828</v>
      </c>
      <c r="M1249" s="141">
        <f t="array" ref="M1249:Q1249">MMULT(H1249:L1249,TRANSPOSE(chol))</f>
        <v>-3.0983928994734082E-3</v>
      </c>
      <c r="N1249" s="141">
        <v>6.7623896863845141E-3</v>
      </c>
      <c r="O1249" s="141">
        <v>-1.0576030225084961E-2</v>
      </c>
      <c r="P1249" s="141">
        <v>2.8704859297218333E-3</v>
      </c>
      <c r="Q1249" s="141">
        <v>-2.286725951256491E-3</v>
      </c>
      <c r="R1249" s="6">
        <f t="shared" si="78"/>
        <v>-48020.921319892353</v>
      </c>
      <c r="S1249" s="6">
        <f t="shared" si="79"/>
        <v>25792.774452862286</v>
      </c>
      <c r="T1249" s="6">
        <f t="shared" si="80"/>
        <v>-25792.774452862286</v>
      </c>
      <c r="V1249" s="23">
        <f t="array" aca="1" ref="V1249:Z1249" ca="1">MMULT(H1249:L1249,TRANSPOSE(racar))</f>
        <v>-2.860091944058272E-3</v>
      </c>
      <c r="W1249" s="23">
        <f ca="1"/>
        <v>7.1817278275630976E-3</v>
      </c>
      <c r="X1249" s="23">
        <f ca="1"/>
        <v>-1.0483553802373697E-2</v>
      </c>
      <c r="Y1249" s="23">
        <f ca="1"/>
        <v>2.0876602349459632E-3</v>
      </c>
      <c r="Z1249" s="23">
        <f ca="1"/>
        <v>-2.4614875989880558E-3</v>
      </c>
      <c r="AA1249" s="6">
        <f t="array" aca="1" ref="AA1249" ca="1">SUMPRODUCT($V$9:$Z$9,V1249:Z1249)</f>
        <v>-51445.565106801303</v>
      </c>
      <c r="AB1249" s="6">
        <f t="shared" ca="1" si="81"/>
        <v>23180.875793340128</v>
      </c>
    </row>
    <row r="1250" spans="1:28" ht="13.8">
      <c r="A1250" s="4">
        <v>1240</v>
      </c>
      <c r="B1250" s="120">
        <v>0.63283036122542302</v>
      </c>
      <c r="C1250" s="120">
        <v>0.15871999999999997</v>
      </c>
      <c r="D1250" s="120">
        <v>0.19658475635152017</v>
      </c>
      <c r="E1250" s="120">
        <v>0.75131480090157776</v>
      </c>
      <c r="F1250" s="120">
        <v>0.41147018661811563</v>
      </c>
      <c r="H1250" s="142">
        <v>0.33935903132220924</v>
      </c>
      <c r="I1250" s="142">
        <v>-0.99973245768192076</v>
      </c>
      <c r="J1250" s="142">
        <v>-0.85388355415549777</v>
      </c>
      <c r="K1250" s="142">
        <v>0.67863304713382955</v>
      </c>
      <c r="L1250" s="142">
        <v>-0.22376473286392612</v>
      </c>
      <c r="M1250" s="141">
        <f t="array" ref="M1250:Q1250">MMULT(H1250:L1250,TRANSPOSE(chol))</f>
        <v>1.9995669635811475E-3</v>
      </c>
      <c r="N1250" s="141">
        <v>-4.9281657641643516E-3</v>
      </c>
      <c r="O1250" s="141">
        <v>-5.3548834437806801E-3</v>
      </c>
      <c r="P1250" s="141">
        <v>1.5840358030264016E-3</v>
      </c>
      <c r="Q1250" s="141">
        <v>-1.1905321024527895E-3</v>
      </c>
      <c r="R1250" s="6">
        <f t="shared" si="78"/>
        <v>35190.689409895429</v>
      </c>
      <c r="S1250" s="6">
        <f t="shared" si="79"/>
        <v>13838.086735429821</v>
      </c>
      <c r="T1250" s="6">
        <f t="shared" si="80"/>
        <v>-13838.086735429821</v>
      </c>
      <c r="V1250" s="23">
        <f t="array" aca="1" ref="V1250:Z1250" ca="1">MMULT(H1250:L1250,TRANSPOSE(racar))</f>
        <v>2.1625502587569373E-4</v>
      </c>
      <c r="W1250" s="23">
        <f ca="1"/>
        <v>-5.4982694343572959E-3</v>
      </c>
      <c r="X1250" s="23">
        <f ca="1"/>
        <v>-5.5326155741621157E-3</v>
      </c>
      <c r="Y1250" s="23">
        <f ca="1"/>
        <v>2.1176360756810348E-3</v>
      </c>
      <c r="Z1250" s="23">
        <f ca="1"/>
        <v>-1.8230423153127674E-3</v>
      </c>
      <c r="AA1250" s="6">
        <f t="array" aca="1" ref="AA1250" ca="1">SUMPRODUCT($V$9:$Z$9,V1250:Z1250)</f>
        <v>35422.265965373314</v>
      </c>
      <c r="AB1250" s="6">
        <f t="shared" ca="1" si="81"/>
        <v>19781.669980720024</v>
      </c>
    </row>
    <row r="1251" spans="1:28" ht="13.8">
      <c r="A1251" s="4">
        <v>1241</v>
      </c>
      <c r="B1251" s="120">
        <v>0.96616369455875628</v>
      </c>
      <c r="C1251" s="120">
        <v>0.35871999999999998</v>
      </c>
      <c r="D1251" s="120">
        <v>0.33944189920866302</v>
      </c>
      <c r="E1251" s="120">
        <v>0.84222389181066881</v>
      </c>
      <c r="F1251" s="120">
        <v>0.48839326354119256</v>
      </c>
      <c r="H1251" s="142">
        <v>1.8271806590249555</v>
      </c>
      <c r="I1251" s="142">
        <v>-0.3618822830657194</v>
      </c>
      <c r="J1251" s="142">
        <v>-0.41398676659232836</v>
      </c>
      <c r="K1251" s="142">
        <v>1.0036398975859275</v>
      </c>
      <c r="L1251" s="142">
        <v>-2.9097879393088784E-2</v>
      </c>
      <c r="M1251" s="141">
        <f t="array" ref="M1251:Q1251">MMULT(H1251:L1251,TRANSPOSE(chol))</f>
        <v>1.0766090615139093E-2</v>
      </c>
      <c r="N1251" s="141">
        <v>2.2202311460987733E-3</v>
      </c>
      <c r="O1251" s="141">
        <v>-3.2935149480602718E-4</v>
      </c>
      <c r="P1251" s="141">
        <v>5.583950295343699E-3</v>
      </c>
      <c r="Q1251" s="141">
        <v>6.1860172909660944E-3</v>
      </c>
      <c r="R1251" s="6">
        <f t="shared" si="78"/>
        <v>28596.222321842419</v>
      </c>
      <c r="S1251" s="6">
        <f t="shared" si="79"/>
        <v>-8728.1680047023874</v>
      </c>
      <c r="T1251" s="6">
        <f t="shared" si="80"/>
        <v>8728.1680047023874</v>
      </c>
      <c r="V1251" s="23">
        <f t="array" aca="1" ref="V1251:Z1251" ca="1">MMULT(H1251:L1251,TRANSPOSE(racar))</f>
        <v>9.8010323798988983E-3</v>
      </c>
      <c r="W1251" s="23">
        <f ca="1"/>
        <v>4.5352544127236352E-4</v>
      </c>
      <c r="X1251" s="23">
        <f ca="1"/>
        <v>-1.4335357428724627E-3</v>
      </c>
      <c r="Y1251" s="23">
        <f ca="1"/>
        <v>4.9520767303109694E-3</v>
      </c>
      <c r="Z1251" s="23">
        <f ca="1"/>
        <v>2.6979078003699047E-3</v>
      </c>
      <c r="AA1251" s="6">
        <f t="array" aca="1" ref="AA1251" ca="1">SUMPRODUCT($V$9:$Z$9,V1251:Z1251)</f>
        <v>46919.808231371215</v>
      </c>
      <c r="AB1251" s="6">
        <f t="shared" ca="1" si="81"/>
        <v>7702.5532841755012</v>
      </c>
    </row>
    <row r="1252" spans="1:28" ht="13.8">
      <c r="A1252" s="4">
        <v>1242</v>
      </c>
      <c r="B1252" s="120">
        <v>1.5546410608139003E-2</v>
      </c>
      <c r="C1252" s="120">
        <v>0.55871999999999999</v>
      </c>
      <c r="D1252" s="120">
        <v>0.48229904206580587</v>
      </c>
      <c r="E1252" s="120">
        <v>0.93313298271975964</v>
      </c>
      <c r="F1252" s="120">
        <v>0.5653163404642696</v>
      </c>
      <c r="H1252" s="142">
        <v>-2.1558827569686669</v>
      </c>
      <c r="I1252" s="142">
        <v>0.14772474779449607</v>
      </c>
      <c r="J1252" s="142">
        <v>-4.4384289925163925E-2</v>
      </c>
      <c r="K1252" s="142">
        <v>1.499538322929566</v>
      </c>
      <c r="L1252" s="142">
        <v>0.16446217774820701</v>
      </c>
      <c r="M1252" s="141">
        <f t="array" ref="M1252:Q1252">MMULT(H1252:L1252,TRANSPOSE(chol))</f>
        <v>-1.2702864931553303E-2</v>
      </c>
      <c r="N1252" s="141">
        <v>-4.2189493617915772E-3</v>
      </c>
      <c r="O1252" s="141">
        <v>-3.1231574516546222E-3</v>
      </c>
      <c r="P1252" s="141">
        <v>6.0157968739850704E-3</v>
      </c>
      <c r="Q1252" s="141">
        <v>-2.4253466908820747E-3</v>
      </c>
      <c r="R1252" s="6">
        <f t="shared" si="78"/>
        <v>-3385.8396416052492</v>
      </c>
      <c r="S1252" s="6">
        <f t="shared" si="79"/>
        <v>40944.186662182699</v>
      </c>
      <c r="T1252" s="6">
        <f t="shared" si="80"/>
        <v>-40944.186662182699</v>
      </c>
      <c r="V1252" s="23">
        <f t="array" aca="1" ref="V1252:Z1252" ca="1">MMULT(H1252:L1252,TRANSPOSE(racar))</f>
        <v>-1.1498285211368755E-2</v>
      </c>
      <c r="W1252" s="23">
        <f ca="1"/>
        <v>2.108611680999521E-5</v>
      </c>
      <c r="X1252" s="23">
        <f ca="1"/>
        <v>-7.8003718563156234E-4</v>
      </c>
      <c r="Y1252" s="23">
        <f ca="1"/>
        <v>7.5391294409671156E-3</v>
      </c>
      <c r="Z1252" s="23">
        <f ca="1"/>
        <v>7.3607203042799644E-5</v>
      </c>
      <c r="AA1252" s="6">
        <f t="array" aca="1" ref="AA1252" ca="1">SUMPRODUCT($V$9:$Z$9,V1252:Z1252)</f>
        <v>-20635.646586727824</v>
      </c>
      <c r="AB1252" s="6">
        <f t="shared" ca="1" si="81"/>
        <v>34068.971852172042</v>
      </c>
    </row>
    <row r="1253" spans="1:28" ht="13.8">
      <c r="A1253" s="4">
        <v>1243</v>
      </c>
      <c r="B1253" s="120">
        <v>0.34887974394147236</v>
      </c>
      <c r="C1253" s="120">
        <v>0.75872000000000006</v>
      </c>
      <c r="D1253" s="120">
        <v>0.62515618492294878</v>
      </c>
      <c r="E1253" s="120">
        <v>3.2306536438767845E-2</v>
      </c>
      <c r="F1253" s="120">
        <v>0.64223941738734647</v>
      </c>
      <c r="H1253" s="142">
        <v>-0.38834669225919088</v>
      </c>
      <c r="I1253" s="142">
        <v>0.7021910922874175</v>
      </c>
      <c r="J1253" s="142">
        <v>0.31905127624573631</v>
      </c>
      <c r="K1253" s="142">
        <v>-1.8479258327697055</v>
      </c>
      <c r="L1253" s="142">
        <v>0.3644511238288341</v>
      </c>
      <c r="M1253" s="141">
        <f t="array" ref="M1253:Q1253">MMULT(H1253:L1253,TRANSPOSE(chol))</f>
        <v>-2.2882114356349921E-3</v>
      </c>
      <c r="N1253" s="141">
        <v>3.1090628378996473E-3</v>
      </c>
      <c r="O1253" s="141">
        <v>1.7587590948036336E-3</v>
      </c>
      <c r="P1253" s="141">
        <v>-8.2139887824208401E-3</v>
      </c>
      <c r="Q1253" s="141">
        <v>-1.3006527838513352E-3</v>
      </c>
      <c r="R1253" s="6">
        <f t="shared" si="78"/>
        <v>-52413.178705233207</v>
      </c>
      <c r="S1253" s="6">
        <f t="shared" si="79"/>
        <v>-30358.638736638157</v>
      </c>
      <c r="T1253" s="6">
        <f t="shared" si="80"/>
        <v>30358.638736638157</v>
      </c>
      <c r="V1253" s="23">
        <f t="array" aca="1" ref="V1253:Z1253" ca="1">MMULT(H1253:L1253,TRANSPOSE(racar))</f>
        <v>-1.1250578841863581E-3</v>
      </c>
      <c r="W1253" s="23">
        <f ca="1"/>
        <v>2.7138736020573388E-3</v>
      </c>
      <c r="X1253" s="23">
        <f ca="1"/>
        <v>1.6165575546740853E-3</v>
      </c>
      <c r="Y1253" s="23">
        <f ca="1"/>
        <v>-8.3571607653702001E-3</v>
      </c>
      <c r="Z1253" s="23">
        <f ca="1"/>
        <v>6.2970855818158047E-4</v>
      </c>
      <c r="AA1253" s="6">
        <f t="array" aca="1" ref="AA1253" ca="1">SUMPRODUCT($V$9:$Z$9,V1253:Z1253)</f>
        <v>-56761.627153849717</v>
      </c>
      <c r="AB1253" s="6">
        <f t="shared" ca="1" si="81"/>
        <v>-41705.452241811749</v>
      </c>
    </row>
    <row r="1254" spans="1:28" ht="13.8">
      <c r="A1254" s="4">
        <v>1244</v>
      </c>
      <c r="B1254" s="120">
        <v>0.68221307727480562</v>
      </c>
      <c r="C1254" s="120">
        <v>0.95872000000000002</v>
      </c>
      <c r="D1254" s="120">
        <v>0.76801332778009157</v>
      </c>
      <c r="E1254" s="120">
        <v>0.12321562734785875</v>
      </c>
      <c r="F1254" s="120">
        <v>0.71916249431042334</v>
      </c>
      <c r="H1254" s="142">
        <v>0.4738963173561937</v>
      </c>
      <c r="I1254" s="142">
        <v>1.7360216870132881</v>
      </c>
      <c r="J1254" s="142">
        <v>0.73231988598988074</v>
      </c>
      <c r="K1254" s="142">
        <v>-1.1590611636601844</v>
      </c>
      <c r="L1254" s="142">
        <v>0.58035534603967764</v>
      </c>
      <c r="M1254" s="141">
        <f t="array" ref="M1254:Q1254">MMULT(H1254:L1254,TRANSPOSE(chol))</f>
        <v>2.7922858473995106E-3</v>
      </c>
      <c r="N1254" s="141">
        <v>1.10555153523093E-2</v>
      </c>
      <c r="O1254" s="141">
        <v>5.9059996764801552E-3</v>
      </c>
      <c r="P1254" s="141">
        <v>-2.2842305182134573E-3</v>
      </c>
      <c r="Q1254" s="141">
        <v>5.6253270626588376E-3</v>
      </c>
      <c r="R1254" s="6">
        <f t="shared" si="78"/>
        <v>-70740.142390672627</v>
      </c>
      <c r="S1254" s="6">
        <f t="shared" si="79"/>
        <v>-41603.996629050183</v>
      </c>
      <c r="T1254" s="6">
        <f t="shared" si="80"/>
        <v>41603.996629050183</v>
      </c>
      <c r="V1254" s="23">
        <f t="array" aca="1" ref="V1254:Z1254" ca="1">MMULT(H1254:L1254,TRANSPOSE(racar))</f>
        <v>5.4389093390417344E-3</v>
      </c>
      <c r="W1254" s="23">
        <f ca="1"/>
        <v>1.0678327025710928E-2</v>
      </c>
      <c r="X1254" s="23">
        <f ca="1"/>
        <v>5.4544030215856855E-3</v>
      </c>
      <c r="Y1254" s="23">
        <f ca="1"/>
        <v>-3.440775437742064E-3</v>
      </c>
      <c r="Z1254" s="23">
        <f ca="1"/>
        <v>5.2938768482426908E-3</v>
      </c>
      <c r="AA1254" s="6">
        <f t="array" aca="1" ref="AA1254" ca="1">SUMPRODUCT($V$9:$Z$9,V1254:Z1254)</f>
        <v>-61223.223427326928</v>
      </c>
      <c r="AB1254" s="6">
        <f t="shared" ca="1" si="81"/>
        <v>-45057.042287972537</v>
      </c>
    </row>
    <row r="1255" spans="1:28" ht="13.8">
      <c r="A1255" s="4">
        <v>1245</v>
      </c>
      <c r="B1255" s="120">
        <v>0.1266575217192501</v>
      </c>
      <c r="C1255" s="120">
        <v>0.19871999999999998</v>
      </c>
      <c r="D1255" s="120">
        <v>0.91087047063723448</v>
      </c>
      <c r="E1255" s="120">
        <v>0.21412471825694968</v>
      </c>
      <c r="F1255" s="120">
        <v>0.79608557123350032</v>
      </c>
      <c r="H1255" s="142">
        <v>-1.142334409844961</v>
      </c>
      <c r="I1255" s="142">
        <v>-0.84620211907959053</v>
      </c>
      <c r="J1255" s="142">
        <v>1.3461347648902195</v>
      </c>
      <c r="K1255" s="142">
        <v>-0.79219079249358859</v>
      </c>
      <c r="L1255" s="142">
        <v>0.82772041017418896</v>
      </c>
      <c r="M1255" s="141">
        <f t="array" ref="M1255:Q1255">MMULT(H1255:L1255,TRANSPOSE(chol))</f>
        <v>-6.730848265296966E-3</v>
      </c>
      <c r="N1255" s="141">
        <v>-7.5299466578266873E-3</v>
      </c>
      <c r="O1255" s="141">
        <v>6.8314683918484654E-3</v>
      </c>
      <c r="P1255" s="141">
        <v>-5.3309926523080363E-3</v>
      </c>
      <c r="Q1255" s="141">
        <v>-5.3454362016254822E-4</v>
      </c>
      <c r="R1255" s="6">
        <f t="shared" si="78"/>
        <v>2251.9105082280166</v>
      </c>
      <c r="S1255" s="6">
        <f t="shared" si="79"/>
        <v>-21418.011240568121</v>
      </c>
      <c r="T1255" s="6">
        <f t="shared" si="80"/>
        <v>21418.011240568121</v>
      </c>
      <c r="V1255" s="23">
        <f t="array" aca="1" ref="V1255:Z1255" ca="1">MMULT(H1255:L1255,TRANSPOSE(racar))</f>
        <v>-5.6255812859314653E-3</v>
      </c>
      <c r="W1255" s="23">
        <f ca="1"/>
        <v>-5.6194956016567578E-3</v>
      </c>
      <c r="X1255" s="23">
        <f ca="1"/>
        <v>8.129914103735314E-3</v>
      </c>
      <c r="Y1255" s="23">
        <f ca="1"/>
        <v>-3.4945466479238047E-3</v>
      </c>
      <c r="Z1255" s="23">
        <f ca="1"/>
        <v>2.7884695901621696E-3</v>
      </c>
      <c r="AA1255" s="6">
        <f t="array" aca="1" ref="AA1255" ca="1">SUMPRODUCT($V$9:$Z$9,V1255:Z1255)</f>
        <v>-9269.9289018730597</v>
      </c>
      <c r="AB1255" s="6">
        <f t="shared" ca="1" si="81"/>
        <v>-31425.7328255221</v>
      </c>
    </row>
    <row r="1256" spans="1:28" ht="13.8">
      <c r="A1256" s="4">
        <v>1246</v>
      </c>
      <c r="B1256" s="120">
        <v>0.45999085505258347</v>
      </c>
      <c r="C1256" s="120">
        <v>0.39872000000000002</v>
      </c>
      <c r="D1256" s="120">
        <v>7.4135776759683469E-2</v>
      </c>
      <c r="E1256" s="120">
        <v>0.30503380916604056</v>
      </c>
      <c r="F1256" s="120">
        <v>0.8730086481565773</v>
      </c>
      <c r="H1256" s="142">
        <v>-0.10045675942521406</v>
      </c>
      <c r="I1256" s="142">
        <v>-0.25666162258852976</v>
      </c>
      <c r="J1256" s="142">
        <v>-1.4456636892649211</v>
      </c>
      <c r="K1256" s="142">
        <v>-0.50997693860032112</v>
      </c>
      <c r="L1256" s="142">
        <v>1.1407290261238434</v>
      </c>
      <c r="M1256" s="141">
        <f t="array" ref="M1256:Q1256">MMULT(H1256:L1256,TRANSPOSE(chol))</f>
        <v>-5.9191003885309366E-4</v>
      </c>
      <c r="N1256" s="141">
        <v>-1.7059054888220585E-3</v>
      </c>
      <c r="O1256" s="141">
        <v>-9.4974004601054828E-3</v>
      </c>
      <c r="P1256" s="141">
        <v>-3.8624936313864872E-3</v>
      </c>
      <c r="Q1256" s="141">
        <v>3.2934196607847096E-3</v>
      </c>
      <c r="R1256" s="6">
        <f t="shared" si="78"/>
        <v>-52692.382784458838</v>
      </c>
      <c r="S1256" s="6">
        <f t="shared" si="79"/>
        <v>-35905.235183412311</v>
      </c>
      <c r="T1256" s="6">
        <f t="shared" si="80"/>
        <v>35905.235183412311</v>
      </c>
      <c r="V1256" s="23">
        <f t="array" aca="1" ref="V1256:Z1256" ca="1">MMULT(H1256:L1256,TRANSPOSE(racar))</f>
        <v>-2.3142209607830569E-4</v>
      </c>
      <c r="W1256" s="23">
        <f ca="1"/>
        <v>-1.2259414223456176E-3</v>
      </c>
      <c r="X1256" s="23">
        <f ca="1"/>
        <v>-8.948755042397746E-3</v>
      </c>
      <c r="Y1256" s="23">
        <f ca="1"/>
        <v>-2.0417432188240092E-3</v>
      </c>
      <c r="Z1256" s="23">
        <f ca="1"/>
        <v>5.2485908162171165E-3</v>
      </c>
      <c r="AA1256" s="6">
        <f t="array" aca="1" ref="AA1256" ca="1">SUMPRODUCT($V$9:$Z$9,V1256:Z1256)</f>
        <v>-54663.924092063375</v>
      </c>
      <c r="AB1256" s="6">
        <f t="shared" ca="1" si="81"/>
        <v>-38408.389224535043</v>
      </c>
    </row>
    <row r="1257" spans="1:28" ht="13.8">
      <c r="A1257" s="4">
        <v>1247</v>
      </c>
      <c r="B1257" s="120">
        <v>0.79332418838591678</v>
      </c>
      <c r="C1257" s="120">
        <v>0.59872000000000003</v>
      </c>
      <c r="D1257" s="120">
        <v>0.21699291961682629</v>
      </c>
      <c r="E1257" s="120">
        <v>0.3959429000751315</v>
      </c>
      <c r="F1257" s="120">
        <v>0.94993172507965418</v>
      </c>
      <c r="H1257" s="142">
        <v>0.81800974430535434</v>
      </c>
      <c r="I1257" s="142">
        <v>0.25003536463683823</v>
      </c>
      <c r="J1257" s="142">
        <v>-0.78238926754928528</v>
      </c>
      <c r="K1257" s="142">
        <v>-0.26386259389524891</v>
      </c>
      <c r="L1257" s="142">
        <v>1.644191995526419</v>
      </c>
      <c r="M1257" s="141">
        <f t="array" ref="M1257:Q1257">MMULT(H1257:L1257,TRANSPOSE(chol))</f>
        <v>4.8198666003600264E-3</v>
      </c>
      <c r="N1257" s="141">
        <v>3.353754326935676E-3</v>
      </c>
      <c r="O1257" s="141">
        <v>-3.8437844211117907E-3</v>
      </c>
      <c r="P1257" s="141">
        <v>-7.6142616881384934E-4</v>
      </c>
      <c r="Q1257" s="141">
        <v>1.050619493252633E-2</v>
      </c>
      <c r="R1257" s="6">
        <f t="shared" si="78"/>
        <v>-65778.22197244651</v>
      </c>
      <c r="S1257" s="6">
        <f t="shared" si="79"/>
        <v>-61674.816617640608</v>
      </c>
      <c r="T1257" s="6">
        <f t="shared" si="80"/>
        <v>61674.816617640608</v>
      </c>
      <c r="V1257" s="23">
        <f t="array" aca="1" ref="V1257:Z1257" ca="1">MMULT(H1257:L1257,TRANSPOSE(racar))</f>
        <v>6.5290996154707664E-3</v>
      </c>
      <c r="W1257" s="23">
        <f ca="1"/>
        <v>3.6776608868430748E-3</v>
      </c>
      <c r="X1257" s="23">
        <f ca="1"/>
        <v>-3.5755508793932122E-3</v>
      </c>
      <c r="Y1257" s="23">
        <f ca="1"/>
        <v>6.1688557477291846E-4</v>
      </c>
      <c r="Z1257" s="23">
        <f ca="1"/>
        <v>1.0887218602667609E-2</v>
      </c>
      <c r="AA1257" s="6">
        <f t="array" aca="1" ref="AA1257" ca="1">SUMPRODUCT($V$9:$Z$9,V1257:Z1257)</f>
        <v>-54748.081287147776</v>
      </c>
      <c r="AB1257" s="6">
        <f t="shared" ca="1" si="81"/>
        <v>-57482.206873845833</v>
      </c>
    </row>
    <row r="1258" spans="1:28" ht="13.8">
      <c r="A1258" s="4">
        <v>1248</v>
      </c>
      <c r="B1258" s="120">
        <v>0.2377686328303612</v>
      </c>
      <c r="C1258" s="120">
        <v>0.7987200000000001</v>
      </c>
      <c r="D1258" s="120">
        <v>0.35985006247396917</v>
      </c>
      <c r="E1258" s="120">
        <v>0.48685199098422244</v>
      </c>
      <c r="F1258" s="120">
        <v>3.2771961766044612E-2</v>
      </c>
      <c r="H1258" s="142">
        <v>-0.71349862178309253</v>
      </c>
      <c r="I1258" s="142">
        <v>0.83705794136211165</v>
      </c>
      <c r="J1258" s="142">
        <v>-0.35885959842670045</v>
      </c>
      <c r="K1258" s="142">
        <v>-3.2963139633184611E-2</v>
      </c>
      <c r="L1258" s="142">
        <v>-1.8415300335560416</v>
      </c>
      <c r="M1258" s="141">
        <f t="array" ref="M1258:Q1258">MMULT(H1258:L1258,TRANSPOSE(chol))</f>
        <v>-4.2040674948873322E-3</v>
      </c>
      <c r="N1258" s="141">
        <v>3.1175401857000372E-3</v>
      </c>
      <c r="O1258" s="141">
        <v>-2.9831636829831614E-3</v>
      </c>
      <c r="P1258" s="141">
        <v>3.7608325157871016E-4</v>
      </c>
      <c r="Q1258" s="141">
        <v>-1.1117769856558183E-2</v>
      </c>
      <c r="R1258" s="6">
        <f t="shared" si="78"/>
        <v>21070.164657232941</v>
      </c>
      <c r="S1258" s="6">
        <f t="shared" si="79"/>
        <v>63300.085356756921</v>
      </c>
      <c r="T1258" s="6">
        <f t="shared" si="80"/>
        <v>-63300.085356756921</v>
      </c>
      <c r="V1258" s="23">
        <f t="array" aca="1" ref="V1258:Z1258" ca="1">MMULT(H1258:L1258,TRANSPOSE(racar))</f>
        <v>-5.7409914503135304E-3</v>
      </c>
      <c r="W1258" s="23">
        <f ca="1"/>
        <v>2.1163365999961009E-3</v>
      </c>
      <c r="X1258" s="23">
        <f ca="1"/>
        <v>-3.712966114072794E-3</v>
      </c>
      <c r="Y1258" s="23">
        <f ca="1"/>
        <v>-1.8519025005451612E-3</v>
      </c>
      <c r="Z1258" s="23">
        <f ca="1"/>
        <v>-1.1916519987796735E-2</v>
      </c>
      <c r="AA1258" s="6">
        <f t="array" aca="1" ref="AA1258" ca="1">SUMPRODUCT($V$9:$Z$9,V1258:Z1258)</f>
        <v>11589.201809070037</v>
      </c>
      <c r="AB1258" s="6">
        <f t="shared" ca="1" si="81"/>
        <v>57535.635969136652</v>
      </c>
    </row>
    <row r="1259" spans="1:28" ht="13.8">
      <c r="A1259" s="4">
        <v>1249</v>
      </c>
      <c r="B1259" s="120">
        <v>0.57110196616369469</v>
      </c>
      <c r="C1259" s="120">
        <v>0.99872000000000005</v>
      </c>
      <c r="D1259" s="120">
        <v>0.50270720533111202</v>
      </c>
      <c r="E1259" s="120">
        <v>0.57776108189331332</v>
      </c>
      <c r="F1259" s="120">
        <v>0.10969503868912153</v>
      </c>
      <c r="H1259" s="142">
        <v>0.1791803815653889</v>
      </c>
      <c r="I1259" s="142">
        <v>3.0161577937458905</v>
      </c>
      <c r="J1259" s="142">
        <v>6.7860095103756558E-3</v>
      </c>
      <c r="K1259" s="142">
        <v>0.1961690700442324</v>
      </c>
      <c r="L1259" s="142">
        <v>-1.2281515637813718</v>
      </c>
      <c r="M1259" s="141">
        <f t="array" ref="M1259:Q1259">MMULT(H1259:L1259,TRANSPOSE(chol))</f>
        <v>1.0557643629051942E-3</v>
      </c>
      <c r="N1259" s="141">
        <v>1.7694429730974855E-2</v>
      </c>
      <c r="O1259" s="141">
        <v>1.2760821406571058E-3</v>
      </c>
      <c r="P1259" s="141">
        <v>5.7876578151102882E-3</v>
      </c>
      <c r="Q1259" s="141">
        <v>-1.1034962089303295E-3</v>
      </c>
      <c r="R1259" s="6">
        <f t="shared" si="78"/>
        <v>-49271.14545531779</v>
      </c>
      <c r="S1259" s="6">
        <f t="shared" si="79"/>
        <v>32579.298471285816</v>
      </c>
      <c r="T1259" s="6">
        <f t="shared" si="80"/>
        <v>-32579.298471285816</v>
      </c>
      <c r="V1259" s="23">
        <f t="array" aca="1" ref="V1259:Z1259" ca="1">MMULT(H1259:L1259,TRANSPOSE(racar))</f>
        <v>2.6068571331472334E-3</v>
      </c>
      <c r="W1259" s="23">
        <f ca="1"/>
        <v>1.6950420996132243E-2</v>
      </c>
      <c r="X1259" s="23">
        <f ca="1"/>
        <v>2.4290830424063086E-4</v>
      </c>
      <c r="Y1259" s="23">
        <f ca="1"/>
        <v>2.1186423555203189E-3</v>
      </c>
      <c r="Z1259" s="23">
        <f ca="1"/>
        <v>-4.034609236419873E-3</v>
      </c>
      <c r="AA1259" s="6">
        <f t="array" aca="1" ref="AA1259" ca="1">SUMPRODUCT($V$9:$Z$9,V1259:Z1259)</f>
        <v>-41399.737198306306</v>
      </c>
      <c r="AB1259" s="6">
        <f t="shared" ca="1" si="81"/>
        <v>32035.925600262999</v>
      </c>
    </row>
    <row r="1260" spans="1:28" ht="13.8">
      <c r="A1260" s="4">
        <v>1250</v>
      </c>
      <c r="B1260" s="120">
        <v>0.90443529949702794</v>
      </c>
      <c r="C1260" s="120">
        <v>6.4000000000000005E-4</v>
      </c>
      <c r="D1260" s="120">
        <v>0.64556434818825481</v>
      </c>
      <c r="E1260" s="120">
        <v>0.66867017280240426</v>
      </c>
      <c r="F1260" s="120">
        <v>0.18661811561219849</v>
      </c>
      <c r="H1260" s="142">
        <v>1.3072453413539193</v>
      </c>
      <c r="I1260" s="142">
        <v>-3.2204265235859704</v>
      </c>
      <c r="J1260" s="142">
        <v>0.37337239284574752</v>
      </c>
      <c r="K1260" s="142">
        <v>0.43624407289545619</v>
      </c>
      <c r="L1260" s="142">
        <v>-0.89042778009579038</v>
      </c>
      <c r="M1260" s="141">
        <f t="array" ref="M1260:Q1260">MMULT(H1260:L1260,TRANSPOSE(chol))</f>
        <v>7.702534356260669E-3</v>
      </c>
      <c r="N1260" s="141">
        <v>-1.5372108598626623E-2</v>
      </c>
      <c r="O1260" s="141">
        <v>3.0870396312201532E-3</v>
      </c>
      <c r="P1260" s="141">
        <v>-1.5989002480179845E-3</v>
      </c>
      <c r="Q1260" s="141">
        <v>-4.7807295641448411E-3</v>
      </c>
      <c r="R1260" s="6">
        <f t="shared" si="78"/>
        <v>139845.39263158865</v>
      </c>
      <c r="S1260" s="6">
        <f t="shared" si="79"/>
        <v>19168.174735147248</v>
      </c>
      <c r="T1260" s="6">
        <f t="shared" si="80"/>
        <v>-19168.174735147248</v>
      </c>
      <c r="V1260" s="23">
        <f t="array" aca="1" ref="V1260:Z1260" ca="1">MMULT(H1260:L1260,TRANSPOSE(racar))</f>
        <v>3.0848779751737158E-3</v>
      </c>
      <c r="W1260" s="23">
        <f ca="1"/>
        <v>-1.8253463124099804E-2</v>
      </c>
      <c r="X1260" s="23">
        <f ca="1"/>
        <v>1.8270083590675795E-3</v>
      </c>
      <c r="Y1260" s="23">
        <f ca="1"/>
        <v>-1.0999909363763394E-3</v>
      </c>
      <c r="Z1260" s="23">
        <f ca="1"/>
        <v>-6.6226733301071742E-3</v>
      </c>
      <c r="AA1260" s="6">
        <f t="array" aca="1" ref="AA1260" ca="1">SUMPRODUCT($V$9:$Z$9,V1260:Z1260)</f>
        <v>142751.843123689</v>
      </c>
      <c r="AB1260" s="6">
        <f t="shared" ca="1" si="81"/>
        <v>31652.04983655543</v>
      </c>
    </row>
    <row r="1261" spans="1:28" ht="13.8">
      <c r="A1261" s="4">
        <v>1251</v>
      </c>
      <c r="B1261" s="120">
        <v>5.2583447645176036E-2</v>
      </c>
      <c r="C1261" s="120">
        <v>0.20064000000000001</v>
      </c>
      <c r="D1261" s="120">
        <v>0.7884214910453976</v>
      </c>
      <c r="E1261" s="120">
        <v>0.7595792637114952</v>
      </c>
      <c r="F1261" s="120">
        <v>0.26354119253527536</v>
      </c>
      <c r="H1261" s="142">
        <v>-1.620304441547519</v>
      </c>
      <c r="I1261" s="142">
        <v>-0.83933740270895574</v>
      </c>
      <c r="J1261" s="142">
        <v>0.80095617419197118</v>
      </c>
      <c r="K1261" s="142">
        <v>0.70494980724538558</v>
      </c>
      <c r="L1261" s="142">
        <v>-0.63246605142167234</v>
      </c>
      <c r="M1261" s="141">
        <f t="array" ref="M1261:Q1261">MMULT(H1261:L1261,TRANSPOSE(chol))</f>
        <v>-9.5471372005009169E-3</v>
      </c>
      <c r="N1261" s="141">
        <v>-8.6135609091634001E-3</v>
      </c>
      <c r="O1261" s="141">
        <v>2.694674031514817E-3</v>
      </c>
      <c r="P1261" s="141">
        <v>1.4412612806525716E-3</v>
      </c>
      <c r="Q1261" s="141">
        <v>-7.4547722671559902E-3</v>
      </c>
      <c r="R1261" s="6">
        <f t="shared" si="78"/>
        <v>54234.313024129369</v>
      </c>
      <c r="S1261" s="6">
        <f t="shared" si="79"/>
        <v>47882.1907955434</v>
      </c>
      <c r="T1261" s="6">
        <f t="shared" si="80"/>
        <v>-47882.1907955434</v>
      </c>
      <c r="V1261" s="23">
        <f t="array" aca="1" ref="V1261:Z1261" ca="1">MMULT(H1261:L1261,TRANSPOSE(racar))</f>
        <v>-1.0243763643970916E-2</v>
      </c>
      <c r="W1261" s="23">
        <f ca="1"/>
        <v>-6.5621489665619939E-3</v>
      </c>
      <c r="X1261" s="23">
        <f ca="1"/>
        <v>3.9163262358196983E-3</v>
      </c>
      <c r="Y1261" s="23">
        <f ca="1"/>
        <v>2.1659936518218315E-3</v>
      </c>
      <c r="Z1261" s="23">
        <f ca="1"/>
        <v>-5.6713727519307807E-3</v>
      </c>
      <c r="AA1261" s="6">
        <f t="array" aca="1" ref="AA1261" ca="1">SUMPRODUCT($V$9:$Z$9,V1261:Z1261)</f>
        <v>36994.147483286237</v>
      </c>
      <c r="AB1261" s="6">
        <f t="shared" ca="1" si="81"/>
        <v>41318.338327171208</v>
      </c>
    </row>
    <row r="1262" spans="1:28" ht="13.8">
      <c r="A1262" s="4">
        <v>1252</v>
      </c>
      <c r="B1262" s="120">
        <v>0.3859167809785094</v>
      </c>
      <c r="C1262" s="120">
        <v>0.40064</v>
      </c>
      <c r="D1262" s="120">
        <v>0.93127863390254051</v>
      </c>
      <c r="E1262" s="120">
        <v>0.85048835462058614</v>
      </c>
      <c r="F1262" s="120">
        <v>0.34046426945835229</v>
      </c>
      <c r="H1262" s="142">
        <v>-0.28997735472160008</v>
      </c>
      <c r="I1262" s="142">
        <v>-0.25169088883009449</v>
      </c>
      <c r="J1262" s="142">
        <v>1.4853817314763753</v>
      </c>
      <c r="K1262" s="142">
        <v>1.0385301830337619</v>
      </c>
      <c r="L1262" s="142">
        <v>-0.41119638484828785</v>
      </c>
      <c r="M1262" s="141">
        <f t="array" ref="M1262:Q1262">MMULT(H1262:L1262,TRANSPOSE(chol))</f>
        <v>-1.7086008774507499E-3</v>
      </c>
      <c r="N1262" s="141">
        <v>-2.1226921587980288E-3</v>
      </c>
      <c r="O1262" s="141">
        <v>9.062196160225364E-3</v>
      </c>
      <c r="P1262" s="141">
        <v>5.4298007736567388E-3</v>
      </c>
      <c r="Q1262" s="141">
        <v>-2.512524997039787E-4</v>
      </c>
      <c r="R1262" s="6">
        <f t="shared" si="78"/>
        <v>50836.475891430739</v>
      </c>
      <c r="S1262" s="6">
        <f t="shared" si="79"/>
        <v>26222.312080442884</v>
      </c>
      <c r="T1262" s="6">
        <f t="shared" si="80"/>
        <v>-26222.312080442884</v>
      </c>
      <c r="V1262" s="23">
        <f t="array" aca="1" ref="V1262:Z1262" ca="1">MMULT(H1262:L1262,TRANSPOSE(racar))</f>
        <v>-1.4255363735527268E-3</v>
      </c>
      <c r="W1262" s="23">
        <f ca="1"/>
        <v>-9.7051542138856675E-4</v>
      </c>
      <c r="X1262" s="23">
        <f ca="1"/>
        <v>9.5228241412208467E-3</v>
      </c>
      <c r="Y1262" s="23">
        <f ca="1"/>
        <v>5.094024730215709E-3</v>
      </c>
      <c r="Z1262" s="23">
        <f ca="1"/>
        <v>-1.0720582328597756E-3</v>
      </c>
      <c r="AA1262" s="6">
        <f t="array" aca="1" ref="AA1262" ca="1">SUMPRODUCT($V$9:$Z$9,V1262:Z1262)</f>
        <v>50403.829231014439</v>
      </c>
      <c r="AB1262" s="6">
        <f t="shared" ca="1" si="81"/>
        <v>29233.160767565652</v>
      </c>
    </row>
    <row r="1263" spans="1:28" ht="13.8">
      <c r="A1263" s="4">
        <v>1253</v>
      </c>
      <c r="B1263" s="120">
        <v>0.71925011431184283</v>
      </c>
      <c r="C1263" s="120">
        <v>0.60064000000000006</v>
      </c>
      <c r="D1263" s="120">
        <v>9.4543940024989587E-2</v>
      </c>
      <c r="E1263" s="120">
        <v>0.94139744552967708</v>
      </c>
      <c r="F1263" s="120">
        <v>0.41738734638142921</v>
      </c>
      <c r="H1263" s="142">
        <v>0.58061528047649036</v>
      </c>
      <c r="I1263" s="142">
        <v>0.25500401267642497</v>
      </c>
      <c r="J1263" s="142">
        <v>-1.3132821827288266</v>
      </c>
      <c r="K1263" s="142">
        <v>1.5666132924261367</v>
      </c>
      <c r="L1263" s="142">
        <v>-0.20858183433510794</v>
      </c>
      <c r="M1263" s="141">
        <f t="array" ref="M1263:Q1263">MMULT(H1263:L1263,TRANSPOSE(chol))</f>
        <v>3.4210939631333522E-3</v>
      </c>
      <c r="N1263" s="141">
        <v>2.8244822939698213E-3</v>
      </c>
      <c r="O1263" s="141">
        <v>-7.5673648032423642E-3</v>
      </c>
      <c r="P1263" s="141">
        <v>7.8582528247291058E-3</v>
      </c>
      <c r="Q1263" s="141">
        <v>2.807733040466478E-3</v>
      </c>
      <c r="R1263" s="6">
        <f t="shared" si="78"/>
        <v>3640.9276703722735</v>
      </c>
      <c r="S1263" s="6">
        <f t="shared" si="79"/>
        <v>20384.276243455264</v>
      </c>
      <c r="T1263" s="6">
        <f t="shared" si="80"/>
        <v>-20384.276243455264</v>
      </c>
      <c r="V1263" s="23">
        <f t="array" aca="1" ref="V1263:Z1263" ca="1">MMULT(H1263:L1263,TRANSPOSE(racar))</f>
        <v>2.815376246159971E-3</v>
      </c>
      <c r="W1263" s="23">
        <f ca="1"/>
        <v>2.8340321560622549E-3</v>
      </c>
      <c r="X1263" s="23">
        <f ca="1"/>
        <v>-7.7005272478086959E-3</v>
      </c>
      <c r="Y1263" s="23">
        <f ca="1"/>
        <v>7.5692159322567473E-3</v>
      </c>
      <c r="Z1263" s="23">
        <f ca="1"/>
        <v>6.5732911867295287E-4</v>
      </c>
      <c r="AA1263" s="6">
        <f t="array" aca="1" ref="AA1263" ca="1">SUMPRODUCT($V$9:$Z$9,V1263:Z1263)</f>
        <v>11085.142820997902</v>
      </c>
      <c r="AB1263" s="6">
        <f t="shared" ca="1" si="81"/>
        <v>30973.379456045976</v>
      </c>
    </row>
    <row r="1264" spans="1:28" ht="13.8">
      <c r="A1264" s="4">
        <v>1254</v>
      </c>
      <c r="B1264" s="120">
        <v>0.16369455875628713</v>
      </c>
      <c r="C1264" s="120">
        <v>0.80064000000000002</v>
      </c>
      <c r="D1264" s="120">
        <v>0.23740108288213241</v>
      </c>
      <c r="E1264" s="120">
        <v>4.0570999248685201E-2</v>
      </c>
      <c r="F1264" s="120">
        <v>0.49431042330450614</v>
      </c>
      <c r="H1264" s="142">
        <v>-0.97938635305955857</v>
      </c>
      <c r="I1264" s="142">
        <v>0.84390946269619349</v>
      </c>
      <c r="J1264" s="142">
        <v>-0.71468749615615479</v>
      </c>
      <c r="K1264" s="142">
        <v>-1.7440980244322544</v>
      </c>
      <c r="L1264" s="142">
        <v>-1.4262137307657895E-2</v>
      </c>
      <c r="M1264" s="141">
        <f t="array" ref="M1264:Q1264">MMULT(H1264:L1264,TRANSPOSE(chol))</f>
        <v>-5.7707277997877515E-3</v>
      </c>
      <c r="N1264" s="141">
        <v>2.5321101059465633E-3</v>
      </c>
      <c r="O1264" s="141">
        <v>-5.6206943993163463E-3</v>
      </c>
      <c r="P1264" s="141">
        <v>-8.5381681779063464E-3</v>
      </c>
      <c r="Q1264" s="141">
        <v>-5.5383324171650247E-3</v>
      </c>
      <c r="R1264" s="6">
        <f t="shared" si="78"/>
        <v>-61125.343836778527</v>
      </c>
      <c r="S1264" s="6">
        <f t="shared" si="79"/>
        <v>-8369.0263299187609</v>
      </c>
      <c r="T1264" s="6">
        <f t="shared" si="80"/>
        <v>8369.0263299187609</v>
      </c>
      <c r="V1264" s="23">
        <f t="array" aca="1" ref="V1264:Z1264" ca="1">MMULT(H1264:L1264,TRANSPOSE(racar))</f>
        <v>-5.3433239535368281E-3</v>
      </c>
      <c r="W1264" s="23">
        <f ca="1"/>
        <v>2.3277063203232112E-3</v>
      </c>
      <c r="X1264" s="23">
        <f ca="1"/>
        <v>-5.5920347402200745E-3</v>
      </c>
      <c r="Y1264" s="23">
        <f ca="1"/>
        <v>-8.6306406540342419E-3</v>
      </c>
      <c r="Z1264" s="23">
        <f ca="1"/>
        <v>-2.9377649914754979E-3</v>
      </c>
      <c r="AA1264" s="6">
        <f t="array" aca="1" ref="AA1264" ca="1">SUMPRODUCT($V$9:$Z$9,V1264:Z1264)</f>
        <v>-72887.131029601936</v>
      </c>
      <c r="AB1264" s="6">
        <f t="shared" ca="1" si="81"/>
        <v>-23196.195652885173</v>
      </c>
    </row>
    <row r="1265" spans="1:28" ht="13.8">
      <c r="A1265" s="4">
        <v>1255</v>
      </c>
      <c r="B1265" s="120">
        <v>0.4970278920896205</v>
      </c>
      <c r="C1265" s="120">
        <v>4.0640000000000003E-2</v>
      </c>
      <c r="D1265" s="120">
        <v>0.38025822573927526</v>
      </c>
      <c r="E1265" s="120">
        <v>0.13148009015777612</v>
      </c>
      <c r="F1265" s="120">
        <v>0.57123350022758324</v>
      </c>
      <c r="H1265" s="142">
        <v>-7.4500386395144119E-3</v>
      </c>
      <c r="I1265" s="142">
        <v>-1.7433070187787003</v>
      </c>
      <c r="J1265" s="142">
        <v>-0.30480266526170874</v>
      </c>
      <c r="K1265" s="142">
        <v>-1.1194219283138758</v>
      </c>
      <c r="L1265" s="142">
        <v>0.17951543406432896</v>
      </c>
      <c r="M1265" s="141">
        <f t="array" ref="M1265:Q1265">MMULT(H1265:L1265,TRANSPOSE(chol))</f>
        <v>-4.389702281661698E-5</v>
      </c>
      <c r="N1265" s="141">
        <v>-1.0001383512576215E-2</v>
      </c>
      <c r="O1265" s="141">
        <v>-2.5399375488669761E-3</v>
      </c>
      <c r="P1265" s="141">
        <v>-8.4536515740380458E-3</v>
      </c>
      <c r="Q1265" s="141">
        <v>-4.0905480930279025E-3</v>
      </c>
      <c r="R1265" s="6">
        <f t="shared" si="78"/>
        <v>28446.250744255423</v>
      </c>
      <c r="S1265" s="6">
        <f t="shared" si="79"/>
        <v>-16001.665677492416</v>
      </c>
      <c r="T1265" s="6">
        <f t="shared" si="80"/>
        <v>16001.665677492416</v>
      </c>
      <c r="V1265" s="23">
        <f t="array" aca="1" ref="V1265:Z1265" ca="1">MMULT(H1265:L1265,TRANSPOSE(racar))</f>
        <v>-2.0066403537506252E-3</v>
      </c>
      <c r="W1265" s="23">
        <f ca="1"/>
        <v>-1.1183357130300144E-2</v>
      </c>
      <c r="X1265" s="23">
        <f ca="1"/>
        <v>-2.7564335232676813E-3</v>
      </c>
      <c r="Y1265" s="23">
        <f ca="1"/>
        <v>-7.0471024357973647E-3</v>
      </c>
      <c r="Z1265" s="23">
        <f ca="1"/>
        <v>-2.2409868875686335E-3</v>
      </c>
      <c r="AA1265" s="6">
        <f t="array" aca="1" ref="AA1265" ca="1">SUMPRODUCT($V$9:$Z$9,V1265:Z1265)</f>
        <v>21109.65493293741</v>
      </c>
      <c r="AB1265" s="6">
        <f t="shared" ca="1" si="81"/>
        <v>-19814.011883427156</v>
      </c>
    </row>
    <row r="1266" spans="1:28" ht="13.8">
      <c r="A1266" s="4">
        <v>1256</v>
      </c>
      <c r="B1266" s="120">
        <v>0.83036122542295376</v>
      </c>
      <c r="C1266" s="120">
        <v>0.24064000000000002</v>
      </c>
      <c r="D1266" s="120">
        <v>0.52311536859641816</v>
      </c>
      <c r="E1266" s="120">
        <v>0.22238918106686703</v>
      </c>
      <c r="F1266" s="120">
        <v>0.64815657715066011</v>
      </c>
      <c r="H1266" s="142">
        <v>0.95559369304599062</v>
      </c>
      <c r="I1266" s="142">
        <v>-0.70424533947556223</v>
      </c>
      <c r="J1266" s="142">
        <v>5.797409525087633E-2</v>
      </c>
      <c r="K1266" s="142">
        <v>-0.76414915539951422</v>
      </c>
      <c r="L1266" s="142">
        <v>0.38034835493717323</v>
      </c>
      <c r="M1266" s="141">
        <f t="array" ref="M1266:Q1266">MMULT(H1266:L1266,TRANSPOSE(chol))</f>
        <v>5.6305369913879078E-3</v>
      </c>
      <c r="N1266" s="141">
        <v>-1.7881545265338336E-3</v>
      </c>
      <c r="O1266" s="141">
        <v>1.4199434603836254E-3</v>
      </c>
      <c r="P1266" s="141">
        <v>-4.1280382498144492E-3</v>
      </c>
      <c r="Q1266" s="141">
        <v>2.387614849070541E-3</v>
      </c>
      <c r="R1266" s="6">
        <f t="shared" si="78"/>
        <v>6186.3088350716189</v>
      </c>
      <c r="S1266" s="6">
        <f t="shared" si="79"/>
        <v>-32102.414369653416</v>
      </c>
      <c r="T1266" s="6">
        <f t="shared" si="80"/>
        <v>32102.414369653416</v>
      </c>
      <c r="V1266" s="23">
        <f t="array" aca="1" ref="V1266:Z1266" ca="1">MMULT(H1266:L1266,TRANSPOSE(racar))</f>
        <v>5.0216760088992261E-3</v>
      </c>
      <c r="W1266" s="23">
        <f ca="1"/>
        <v>-3.3885073924626347E-3</v>
      </c>
      <c r="X1266" s="23">
        <f ca="1"/>
        <v>6.7893671894609861E-4</v>
      </c>
      <c r="Y1266" s="23">
        <f ca="1"/>
        <v>-3.8417605231400535E-3</v>
      </c>
      <c r="Z1266" s="23">
        <f ca="1"/>
        <v>2.0486703069527699E-3</v>
      </c>
      <c r="AA1266" s="6">
        <f t="array" aca="1" ref="AA1266" ca="1">SUMPRODUCT($V$9:$Z$9,V1266:Z1266)</f>
        <v>12924.493250694226</v>
      </c>
      <c r="AB1266" s="6">
        <f t="shared" ca="1" si="81"/>
        <v>-28915.876541148209</v>
      </c>
    </row>
    <row r="1267" spans="1:28" ht="13.8">
      <c r="A1267" s="4">
        <v>1257</v>
      </c>
      <c r="B1267" s="120">
        <v>0.27480566986739829</v>
      </c>
      <c r="C1267" s="120">
        <v>0.44063999999999998</v>
      </c>
      <c r="D1267" s="120">
        <v>0.66597251145356096</v>
      </c>
      <c r="E1267" s="120">
        <v>0.31329827197595789</v>
      </c>
      <c r="F1267" s="120">
        <v>0.72507965407373698</v>
      </c>
      <c r="H1267" s="142">
        <v>-0.59834262633859658</v>
      </c>
      <c r="I1267" s="142">
        <v>-0.14934678513182334</v>
      </c>
      <c r="J1267" s="142">
        <v>0.42881896371991757</v>
      </c>
      <c r="K1267" s="142">
        <v>-0.48652280005344678</v>
      </c>
      <c r="L1267" s="142">
        <v>0.59799886283539139</v>
      </c>
      <c r="M1267" s="141">
        <f t="array" ref="M1267:Q1267">MMULT(H1267:L1267,TRANSPOSE(chol))</f>
        <v>-3.5255468047145412E-3</v>
      </c>
      <c r="N1267" s="141">
        <v>-2.2610337860333521E-3</v>
      </c>
      <c r="O1267" s="141">
        <v>1.9018231750716002E-3</v>
      </c>
      <c r="P1267" s="141">
        <v>-2.8559833785216861E-3</v>
      </c>
      <c r="Q1267" s="141">
        <v>6.914658008805954E-4</v>
      </c>
      <c r="R1267" s="6">
        <f t="shared" si="78"/>
        <v>-17040.171490989669</v>
      </c>
      <c r="S1267" s="6">
        <f t="shared" si="79"/>
        <v>-16890.463164746827</v>
      </c>
      <c r="T1267" s="6">
        <f t="shared" si="80"/>
        <v>16890.463164746827</v>
      </c>
      <c r="V1267" s="23">
        <f t="array" aca="1" ref="V1267:Z1267" ca="1">MMULT(H1267:L1267,TRANSPOSE(racar))</f>
        <v>-2.5883101139978514E-3</v>
      </c>
      <c r="W1267" s="23">
        <f ca="1"/>
        <v>-1.1563499285835754E-3</v>
      </c>
      <c r="X1267" s="23">
        <f ca="1"/>
        <v>2.6280379720958762E-3</v>
      </c>
      <c r="Y1267" s="23">
        <f ca="1"/>
        <v>-1.8629946106818417E-3</v>
      </c>
      <c r="Z1267" s="23">
        <f ca="1"/>
        <v>2.5497213085377969E-3</v>
      </c>
      <c r="AA1267" s="6">
        <f t="array" aca="1" ref="AA1267" ca="1">SUMPRODUCT($V$9:$Z$9,V1267:Z1267)</f>
        <v>-22358.98924604075</v>
      </c>
      <c r="AB1267" s="6">
        <f t="shared" ca="1" si="81"/>
        <v>-22642.19078655462</v>
      </c>
    </row>
    <row r="1268" spans="1:28" ht="13.8">
      <c r="A1268" s="4">
        <v>1258</v>
      </c>
      <c r="B1268" s="120">
        <v>0.60813900320073166</v>
      </c>
      <c r="C1268" s="120">
        <v>0.6406400000000001</v>
      </c>
      <c r="D1268" s="120">
        <v>0.80882965431070375</v>
      </c>
      <c r="E1268" s="120">
        <v>0.40420736288504883</v>
      </c>
      <c r="F1268" s="120">
        <v>0.80200273099681396</v>
      </c>
      <c r="H1268" s="142">
        <v>0.27447190217986095</v>
      </c>
      <c r="I1268" s="142">
        <v>0.36017001049631941</v>
      </c>
      <c r="J1268" s="142">
        <v>0.87359162014815428</v>
      </c>
      <c r="K1268" s="142">
        <v>-0.24247164454218489</v>
      </c>
      <c r="L1268" s="142">
        <v>0.84879650010101748</v>
      </c>
      <c r="M1268" s="141">
        <f t="array" ref="M1268:Q1268">MMULT(H1268:L1268,TRANSPOSE(chol))</f>
        <v>1.6172398474023127E-3</v>
      </c>
      <c r="N1268" s="141">
        <v>2.7075216406937937E-3</v>
      </c>
      <c r="O1268" s="141">
        <v>6.0928689772305209E-3</v>
      </c>
      <c r="P1268" s="141">
        <v>7.5646431192542135E-5</v>
      </c>
      <c r="Q1268" s="141">
        <v>6.2220626858214851E-3</v>
      </c>
      <c r="R1268" s="6">
        <f t="shared" si="78"/>
        <v>-25854.51397001998</v>
      </c>
      <c r="S1268" s="6">
        <f t="shared" si="79"/>
        <v>-34117.465973503175</v>
      </c>
      <c r="T1268" s="6">
        <f t="shared" si="80"/>
        <v>34117.465973503175</v>
      </c>
      <c r="V1268" s="23">
        <f t="array" aca="1" ref="V1268:Z1268" ca="1">MMULT(H1268:L1268,TRANSPOSE(racar))</f>
        <v>3.4676136436783897E-3</v>
      </c>
      <c r="W1268" s="23">
        <f ca="1"/>
        <v>3.3820671807046039E-3</v>
      </c>
      <c r="X1268" s="23">
        <f ca="1"/>
        <v>6.3915820453860116E-3</v>
      </c>
      <c r="Y1268" s="23">
        <f ca="1"/>
        <v>4.0887765117108763E-4</v>
      </c>
      <c r="Z1268" s="23">
        <f ca="1"/>
        <v>6.3927671719230996E-3</v>
      </c>
      <c r="AA1268" s="6">
        <f t="array" aca="1" ref="AA1268" ca="1">SUMPRODUCT($V$9:$Z$9,V1268:Z1268)</f>
        <v>-19496.84777275888</v>
      </c>
      <c r="AB1268" s="6">
        <f t="shared" ca="1" si="81"/>
        <v>-33539.104700755721</v>
      </c>
    </row>
    <row r="1269" spans="1:28" ht="13.8">
      <c r="A1269" s="4">
        <v>1259</v>
      </c>
      <c r="B1269" s="120">
        <v>0.94147233653406492</v>
      </c>
      <c r="C1269" s="120">
        <v>0.84064000000000005</v>
      </c>
      <c r="D1269" s="120">
        <v>0.95168679716784665</v>
      </c>
      <c r="E1269" s="120">
        <v>0.49511645379413977</v>
      </c>
      <c r="F1269" s="120">
        <v>0.87892580791989094</v>
      </c>
      <c r="H1269" s="142">
        <v>1.5672540254275753</v>
      </c>
      <c r="I1269" s="142">
        <v>0.99709170291583649</v>
      </c>
      <c r="J1269" s="142">
        <v>1.6614335433233052</v>
      </c>
      <c r="K1269" s="142">
        <v>-1.2241540736536997E-2</v>
      </c>
      <c r="L1269" s="142">
        <v>1.1696337628715603</v>
      </c>
      <c r="M1269" s="141">
        <f t="array" ref="M1269:Q1269">MMULT(H1269:L1269,TRANSPOSE(chol))</f>
        <v>9.2345542140856978E-3</v>
      </c>
      <c r="N1269" s="141">
        <v>9.3923812439120555E-3</v>
      </c>
      <c r="O1269" s="141">
        <v>1.3090067910566158E-2</v>
      </c>
      <c r="P1269" s="141">
        <v>3.6585952449742928E-3</v>
      </c>
      <c r="Q1269" s="141">
        <v>1.3821548974241944E-2</v>
      </c>
      <c r="R1269" s="6">
        <f t="shared" si="78"/>
        <v>-33792.129385873835</v>
      </c>
      <c r="S1269" s="6">
        <f t="shared" si="79"/>
        <v>-59825.343574317711</v>
      </c>
      <c r="T1269" s="6">
        <f t="shared" si="80"/>
        <v>59825.343574317711</v>
      </c>
      <c r="V1269" s="23">
        <f t="array" aca="1" ref="V1269:Z1269" ca="1">MMULT(H1269:L1269,TRANSPOSE(racar))</f>
        <v>1.229516132702156E-2</v>
      </c>
      <c r="W1269" s="23">
        <f ca="1"/>
        <v>9.2771749538017607E-3</v>
      </c>
      <c r="X1269" s="23">
        <f ca="1"/>
        <v>1.2690105728564717E-2</v>
      </c>
      <c r="Y1269" s="23">
        <f ca="1"/>
        <v>2.9972680869197734E-3</v>
      </c>
      <c r="Z1269" s="23">
        <f ca="1"/>
        <v>1.1572842703308267E-2</v>
      </c>
      <c r="AA1269" s="6">
        <f t="array" aca="1" ref="AA1269" ca="1">SUMPRODUCT($V$9:$Z$9,V1269:Z1269)</f>
        <v>-10697.752348023983</v>
      </c>
      <c r="AB1269" s="6">
        <f t="shared" ca="1" si="81"/>
        <v>-50394.248260925211</v>
      </c>
    </row>
    <row r="1270" spans="1:28" ht="13.8">
      <c r="A1270" s="4">
        <v>1260</v>
      </c>
      <c r="B1270" s="120">
        <v>8.9620484682213064E-2</v>
      </c>
      <c r="C1270" s="120">
        <v>8.0640000000000003E-2</v>
      </c>
      <c r="D1270" s="120">
        <v>0.1149521032902957</v>
      </c>
      <c r="E1270" s="120">
        <v>0.58602554470323065</v>
      </c>
      <c r="F1270" s="120">
        <v>0.95584888484296782</v>
      </c>
      <c r="H1270" s="142">
        <v>-1.3430957568253339</v>
      </c>
      <c r="I1270" s="142">
        <v>-1.4007795691821479</v>
      </c>
      <c r="J1270" s="142">
        <v>-1.2006056545448365</v>
      </c>
      <c r="K1270" s="142">
        <v>0.21733291115731118</v>
      </c>
      <c r="L1270" s="142">
        <v>1.7044222486126179</v>
      </c>
      <c r="M1270" s="141">
        <f t="array" ref="M1270:Q1270">MMULT(H1270:L1270,TRANSPOSE(chol))</f>
        <v>-7.9137717178478922E-3</v>
      </c>
      <c r="N1270" s="141">
        <v>-1.1177662043771698E-2</v>
      </c>
      <c r="O1270" s="141">
        <v>-9.9651113224953018E-3</v>
      </c>
      <c r="P1270" s="141">
        <v>-2.8209364706609777E-3</v>
      </c>
      <c r="Q1270" s="141">
        <v>2.5116884059840664E-3</v>
      </c>
      <c r="R1270" s="6">
        <f t="shared" si="78"/>
        <v>-30256.189639792159</v>
      </c>
      <c r="S1270" s="6">
        <f t="shared" si="79"/>
        <v>-26812.22836084275</v>
      </c>
      <c r="T1270" s="6">
        <f t="shared" si="80"/>
        <v>26812.22836084275</v>
      </c>
      <c r="V1270" s="23">
        <f t="array" aca="1" ref="V1270:Z1270" ca="1">MMULT(H1270:L1270,TRANSPOSE(racar))</f>
        <v>-7.4120317950763098E-3</v>
      </c>
      <c r="W1270" s="23">
        <f ca="1"/>
        <v>-8.0510366387066684E-3</v>
      </c>
      <c r="X1270" s="23">
        <f ca="1"/>
        <v>-7.7237346258889738E-3</v>
      </c>
      <c r="Y1270" s="23">
        <f ca="1"/>
        <v>1.2264177702236267E-3</v>
      </c>
      <c r="Z1270" s="23">
        <f ca="1"/>
        <v>6.9452426329096473E-3</v>
      </c>
      <c r="AA1270" s="6">
        <f t="array" aca="1" ref="AA1270" ca="1">SUMPRODUCT($V$9:$Z$9,V1270:Z1270)</f>
        <v>-44498.628361051662</v>
      </c>
      <c r="AB1270" s="6">
        <f t="shared" ca="1" si="81"/>
        <v>-32860.575931640007</v>
      </c>
    </row>
    <row r="1271" spans="1:28" ht="13.8">
      <c r="A1271" s="4">
        <v>1261</v>
      </c>
      <c r="B1271" s="120">
        <v>0.42295381801554643</v>
      </c>
      <c r="C1271" s="120">
        <v>0.28064</v>
      </c>
      <c r="D1271" s="120">
        <v>0.25780924614743855</v>
      </c>
      <c r="E1271" s="120">
        <v>0.67693463561232159</v>
      </c>
      <c r="F1271" s="120">
        <v>3.8689121529358217E-2</v>
      </c>
      <c r="H1271" s="142">
        <v>-0.19434259417954716</v>
      </c>
      <c r="I1271" s="142">
        <v>-0.58094132400033971</v>
      </c>
      <c r="J1271" s="142">
        <v>-0.65011414607165396</v>
      </c>
      <c r="K1271" s="142">
        <v>0.45914404569439571</v>
      </c>
      <c r="L1271" s="142">
        <v>-1.7661049507217847</v>
      </c>
      <c r="M1271" s="141">
        <f t="array" ref="M1271:Q1271">MMULT(H1271:L1271,TRANSPOSE(chol))</f>
        <v>-1.1451029590225272E-3</v>
      </c>
      <c r="N1271" s="141">
        <v>-3.783620683207273E-3</v>
      </c>
      <c r="O1271" s="141">
        <v>-4.6239220063584215E-3</v>
      </c>
      <c r="P1271" s="141">
        <v>8.5312327441637819E-4</v>
      </c>
      <c r="Q1271" s="141">
        <v>-1.0683546161582607E-2</v>
      </c>
      <c r="R1271" s="6">
        <f t="shared" si="78"/>
        <v>65951.518427701027</v>
      </c>
      <c r="S1271" s="6">
        <f t="shared" si="79"/>
        <v>63076.481544426686</v>
      </c>
      <c r="T1271" s="6">
        <f t="shared" si="80"/>
        <v>-63076.481544426686</v>
      </c>
      <c r="V1271" s="23">
        <f t="array" aca="1" ref="V1271:Z1271" ca="1">MMULT(H1271:L1271,TRANSPOSE(racar))</f>
        <v>-4.2859645965594795E-3</v>
      </c>
      <c r="W1271" s="23">
        <f ca="1"/>
        <v>-5.3549679271554509E-3</v>
      </c>
      <c r="X1271" s="23">
        <f ca="1"/>
        <v>-5.4811870236457973E-3</v>
      </c>
      <c r="Y1271" s="23">
        <f ca="1"/>
        <v>-4.4812890968638167E-4</v>
      </c>
      <c r="Z1271" s="23">
        <f ca="1"/>
        <v>-1.1913071416724732E-2</v>
      </c>
      <c r="AA1271" s="6">
        <f t="array" aca="1" ref="AA1271" ca="1">SUMPRODUCT($V$9:$Z$9,V1271:Z1271)</f>
        <v>58325.649287076638</v>
      </c>
      <c r="AB1271" s="6">
        <f t="shared" ca="1" si="81"/>
        <v>63936.035252880109</v>
      </c>
    </row>
    <row r="1272" spans="1:28" ht="13.8">
      <c r="A1272" s="4">
        <v>1262</v>
      </c>
      <c r="B1272" s="120">
        <v>0.7562871513488798</v>
      </c>
      <c r="C1272" s="120">
        <v>0.48064000000000001</v>
      </c>
      <c r="D1272" s="120">
        <v>0.4006663890045814</v>
      </c>
      <c r="E1272" s="120">
        <v>0.76784372652141253</v>
      </c>
      <c r="F1272" s="120">
        <v>0.11561219845243514</v>
      </c>
      <c r="H1272" s="142">
        <v>0.6944090859533304</v>
      </c>
      <c r="I1272" s="142">
        <v>-4.8547386464759208E-2</v>
      </c>
      <c r="J1272" s="142">
        <v>-0.25162261329369184</v>
      </c>
      <c r="K1272" s="142">
        <v>0.73176412883098163</v>
      </c>
      <c r="L1272" s="142">
        <v>-1.1972108114972573</v>
      </c>
      <c r="M1272" s="141">
        <f t="array" ref="M1272:Q1272">MMULT(H1272:L1272,TRANSPOSE(chol))</f>
        <v>4.0915883749223503E-3</v>
      </c>
      <c r="N1272" s="141">
        <v>1.3533938894049902E-3</v>
      </c>
      <c r="O1272" s="141">
        <v>-7.010432577128266E-4</v>
      </c>
      <c r="P1272" s="141">
        <v>3.9472177033132716E-3</v>
      </c>
      <c r="Q1272" s="141">
        <v>-3.3385505111896254E-3</v>
      </c>
      <c r="R1272" s="6">
        <f t="shared" si="78"/>
        <v>46764.924678308511</v>
      </c>
      <c r="S1272" s="6">
        <f t="shared" si="79"/>
        <v>36542.656403753768</v>
      </c>
      <c r="T1272" s="6">
        <f t="shared" si="80"/>
        <v>-36542.656403753768</v>
      </c>
      <c r="V1272" s="23">
        <f t="array" aca="1" ref="V1272:Z1272" ca="1">MMULT(H1272:L1272,TRANSPOSE(racar))</f>
        <v>2.2789200051123908E-3</v>
      </c>
      <c r="W1272" s="23">
        <f ca="1"/>
        <v>-3.1087974422908593E-4</v>
      </c>
      <c r="X1272" s="23">
        <f ca="1"/>
        <v>-1.7836006761164148E-3</v>
      </c>
      <c r="Y1272" s="23">
        <f ca="1"/>
        <v>2.3399327291127761E-3</v>
      </c>
      <c r="Z1272" s="23">
        <f ca="1"/>
        <v>-6.0165500924509625E-3</v>
      </c>
      <c r="AA1272" s="6">
        <f t="array" aca="1" ref="AA1272" ca="1">SUMPRODUCT($V$9:$Z$9,V1272:Z1272)</f>
        <v>51785.872200247206</v>
      </c>
      <c r="AB1272" s="6">
        <f t="shared" ca="1" si="81"/>
        <v>44025.670858281279</v>
      </c>
    </row>
    <row r="1273" spans="1:28" ht="13.8">
      <c r="A1273" s="4">
        <v>1263</v>
      </c>
      <c r="B1273" s="120">
        <v>0.20073159579332417</v>
      </c>
      <c r="C1273" s="120">
        <v>0.68064000000000002</v>
      </c>
      <c r="D1273" s="120">
        <v>0.5435235318617242</v>
      </c>
      <c r="E1273" s="120">
        <v>0.85875281743050347</v>
      </c>
      <c r="F1273" s="120">
        <v>0.1925352753755121</v>
      </c>
      <c r="H1273" s="142">
        <v>-0.83901090252571442</v>
      </c>
      <c r="I1273" s="142">
        <v>0.46948920385074916</v>
      </c>
      <c r="J1273" s="142">
        <v>0.10931463856868254</v>
      </c>
      <c r="K1273" s="142">
        <v>1.074732820474763</v>
      </c>
      <c r="L1273" s="142">
        <v>-0.86859159972883582</v>
      </c>
      <c r="M1273" s="141">
        <f t="array" ref="M1273:Q1273">MMULT(H1273:L1273,TRANSPOSE(chol))</f>
        <v>-4.9436093574357961E-3</v>
      </c>
      <c r="N1273" s="141">
        <v>7.1760742681407658E-4</v>
      </c>
      <c r="O1273" s="141">
        <v>-2.6740947088956511E-4</v>
      </c>
      <c r="P1273" s="141">
        <v>5.4970740981367793E-3</v>
      </c>
      <c r="Q1273" s="141">
        <v>-4.317254170534874E-3</v>
      </c>
      <c r="R1273" s="6">
        <f t="shared" si="78"/>
        <v>22100.182887518971</v>
      </c>
      <c r="S1273" s="6">
        <f t="shared" si="79"/>
        <v>49051.14251136349</v>
      </c>
      <c r="T1273" s="6">
        <f t="shared" si="80"/>
        <v>-49051.14251136349</v>
      </c>
      <c r="V1273" s="23">
        <f t="array" aca="1" ref="V1273:Z1273" ca="1">MMULT(H1273:L1273,TRANSPOSE(racar))</f>
        <v>-5.1031526848229064E-3</v>
      </c>
      <c r="W1273" s="23">
        <f ca="1"/>
        <v>1.8945651807703223E-3</v>
      </c>
      <c r="X1273" s="23">
        <f ca="1"/>
        <v>1.9902776113154457E-4</v>
      </c>
      <c r="Y1273" s="23">
        <f ca="1"/>
        <v>4.7484207379969593E-3</v>
      </c>
      <c r="Z1273" s="23">
        <f ca="1"/>
        <v>-4.7600371960651753E-3</v>
      </c>
      <c r="AA1273" s="6">
        <f t="array" aca="1" ref="AA1273" ca="1">SUMPRODUCT($V$9:$Z$9,V1273:Z1273)</f>
        <v>15544.012719266175</v>
      </c>
      <c r="AB1273" s="6">
        <f t="shared" ca="1" si="81"/>
        <v>48080.059326646151</v>
      </c>
    </row>
    <row r="1274" spans="1:28" ht="13.8">
      <c r="A1274" s="4">
        <v>1264</v>
      </c>
      <c r="B1274" s="120">
        <v>0.53406492912665748</v>
      </c>
      <c r="C1274" s="120">
        <v>0.88063999999999998</v>
      </c>
      <c r="D1274" s="120">
        <v>0.6863806747188671</v>
      </c>
      <c r="E1274" s="120">
        <v>0.94966190833959441</v>
      </c>
      <c r="F1274" s="120">
        <v>0.269458352298589</v>
      </c>
      <c r="H1274" s="142">
        <v>8.5492142792518225E-2</v>
      </c>
      <c r="I1274" s="142">
        <v>1.178192178561535</v>
      </c>
      <c r="J1274" s="142">
        <v>0.48561712757918335</v>
      </c>
      <c r="K1274" s="142">
        <v>1.6415843010340101</v>
      </c>
      <c r="L1274" s="142">
        <v>-0.614451966803092</v>
      </c>
      <c r="M1274" s="141">
        <f t="array" ref="M1274:Q1274">MMULT(H1274:L1274,TRANSPOSE(chol))</f>
        <v>5.0373571526190868E-4</v>
      </c>
      <c r="N1274" s="141">
        <v>6.9483331190757971E-3</v>
      </c>
      <c r="O1274" s="141">
        <v>3.6189536251546371E-3</v>
      </c>
      <c r="P1274" s="141">
        <v>1.0342135484264358E-2</v>
      </c>
      <c r="Q1274" s="141">
        <v>2.2381912016856379E-3</v>
      </c>
      <c r="R1274" s="6">
        <f t="shared" si="78"/>
        <v>10625.479740724244</v>
      </c>
      <c r="S1274" s="6">
        <f t="shared" si="79"/>
        <v>34897.786213554486</v>
      </c>
      <c r="T1274" s="6">
        <f t="shared" si="80"/>
        <v>-34897.786213554486</v>
      </c>
      <c r="V1274" s="23">
        <f t="array" aca="1" ref="V1274:Z1274" ca="1">MMULT(H1274:L1274,TRANSPOSE(racar))</f>
        <v>1.4769878933278044E-3</v>
      </c>
      <c r="W1274" s="23">
        <f ca="1"/>
        <v>7.9226165587849267E-3</v>
      </c>
      <c r="X1274" s="23">
        <f ca="1"/>
        <v>3.7217370534463972E-3</v>
      </c>
      <c r="Y1274" s="23">
        <f ca="1"/>
        <v>8.8162351039599712E-3</v>
      </c>
      <c r="Z1274" s="23">
        <f ca="1"/>
        <v>-2.8778692951942058E-4</v>
      </c>
      <c r="AA1274" s="6">
        <f t="array" aca="1" ref="AA1274" ca="1">SUMPRODUCT($V$9:$Z$9,V1274:Z1274)</f>
        <v>17406.382592741582</v>
      </c>
      <c r="AB1274" s="6">
        <f t="shared" ca="1" si="81"/>
        <v>41910.942952211401</v>
      </c>
    </row>
    <row r="1275" spans="1:28" ht="13.8">
      <c r="A1275" s="4">
        <v>1265</v>
      </c>
      <c r="B1275" s="120">
        <v>0.86739826245999074</v>
      </c>
      <c r="C1275" s="120">
        <v>0.12064</v>
      </c>
      <c r="D1275" s="120">
        <v>0.82923781757600989</v>
      </c>
      <c r="E1275" s="120">
        <v>4.8835462058602556E-2</v>
      </c>
      <c r="F1275" s="120">
        <v>0.34638142922166593</v>
      </c>
      <c r="H1275" s="142">
        <v>1.1141764996136556</v>
      </c>
      <c r="I1275" s="142">
        <v>-1.1717934327227144</v>
      </c>
      <c r="J1275" s="142">
        <v>0.95115762695344375</v>
      </c>
      <c r="K1275" s="142">
        <v>-1.656251370101419</v>
      </c>
      <c r="L1275" s="142">
        <v>-0.39510844259494837</v>
      </c>
      <c r="M1275" s="141">
        <f t="array" ref="M1275:Q1275">MMULT(H1275:L1275,TRANSPOSE(chol))</f>
        <v>6.5649365851432606E-3</v>
      </c>
      <c r="N1275" s="141">
        <v>-4.0932224356942642E-3</v>
      </c>
      <c r="O1275" s="141">
        <v>7.2109752025464923E-3</v>
      </c>
      <c r="P1275" s="141">
        <v>-8.6428678259249971E-3</v>
      </c>
      <c r="Q1275" s="141">
        <v>-2.9775259377100302E-3</v>
      </c>
      <c r="R1275" s="6">
        <f t="shared" si="78"/>
        <v>45089.744593727723</v>
      </c>
      <c r="S1275" s="6">
        <f t="shared" si="79"/>
        <v>-23031.878882482986</v>
      </c>
      <c r="T1275" s="6">
        <f t="shared" si="80"/>
        <v>23031.878882482986</v>
      </c>
      <c r="V1275" s="23">
        <f t="array" aca="1" ref="V1275:Z1275" ca="1">MMULT(H1275:L1275,TRANSPOSE(racar))</f>
        <v>4.7401922455566096E-3</v>
      </c>
      <c r="W1275" s="23">
        <f ca="1"/>
        <v>-7.3254756560696141E-3</v>
      </c>
      <c r="X1275" s="23">
        <f ca="1"/>
        <v>5.6004927083035403E-3</v>
      </c>
      <c r="Y1275" s="23">
        <f ca="1"/>
        <v>-9.3065109625971656E-3</v>
      </c>
      <c r="Z1275" s="23">
        <f ca="1"/>
        <v>-3.5755689084168048E-3</v>
      </c>
      <c r="AA1275" s="6">
        <f t="array" aca="1" ref="AA1275" ca="1">SUMPRODUCT($V$9:$Z$9,V1275:Z1275)</f>
        <v>49539.482059809496</v>
      </c>
      <c r="AB1275" s="6">
        <f t="shared" ca="1" si="81"/>
        <v>-22754.237932510896</v>
      </c>
    </row>
    <row r="1276" spans="1:28" ht="13.8">
      <c r="A1276" s="4">
        <v>1266</v>
      </c>
      <c r="B1276" s="120">
        <v>0.31184270690443533</v>
      </c>
      <c r="C1276" s="120">
        <v>0.32063999999999998</v>
      </c>
      <c r="D1276" s="120">
        <v>0.9720949604331528</v>
      </c>
      <c r="E1276" s="120">
        <v>0.13974455296769348</v>
      </c>
      <c r="F1276" s="120">
        <v>0.42330450614474285</v>
      </c>
      <c r="H1276" s="142">
        <v>-0.49063388782842127</v>
      </c>
      <c r="I1276" s="142">
        <v>-0.46590989235666597</v>
      </c>
      <c r="J1276" s="142">
        <v>1.9125157132061557</v>
      </c>
      <c r="K1276" s="142">
        <v>-1.0814677340090002</v>
      </c>
      <c r="L1276" s="142">
        <v>-0.19344686917029397</v>
      </c>
      <c r="M1276" s="141">
        <f t="array" ref="M1276:Q1276">MMULT(H1276:L1276,TRANSPOSE(chol))</f>
        <v>-2.8909067470304418E-3</v>
      </c>
      <c r="N1276" s="141">
        <v>-3.8209360263029438E-3</v>
      </c>
      <c r="O1276" s="141">
        <v>1.1464391418251799E-2</v>
      </c>
      <c r="P1276" s="141">
        <v>-5.3498448257339928E-3</v>
      </c>
      <c r="Q1276" s="141">
        <v>-3.6206107724754033E-3</v>
      </c>
      <c r="R1276" s="6">
        <f t="shared" si="78"/>
        <v>29142.596945719917</v>
      </c>
      <c r="S1276" s="6">
        <f t="shared" si="79"/>
        <v>-4410.7973053368696</v>
      </c>
      <c r="T1276" s="6">
        <f t="shared" si="80"/>
        <v>4410.7973053368696</v>
      </c>
      <c r="V1276" s="23">
        <f t="array" aca="1" ref="V1276:Z1276" ca="1">MMULT(H1276:L1276,TRANSPOSE(racar))</f>
        <v>-2.6391296404846528E-3</v>
      </c>
      <c r="W1276" s="23">
        <f ca="1"/>
        <v>-3.8572603131630826E-3</v>
      </c>
      <c r="X1276" s="23">
        <f ca="1"/>
        <v>1.1495051184803221E-2</v>
      </c>
      <c r="Y1276" s="23">
        <f ca="1"/>
        <v>-5.5023451923053978E-3</v>
      </c>
      <c r="Z1276" s="23">
        <f ca="1"/>
        <v>-2.3497053331166563E-3</v>
      </c>
      <c r="AA1276" s="6">
        <f t="array" aca="1" ref="AA1276" ca="1">SUMPRODUCT($V$9:$Z$9,V1276:Z1276)</f>
        <v>22818.035237847926</v>
      </c>
      <c r="AB1276" s="6">
        <f t="shared" ca="1" si="81"/>
        <v>-12147.607756880727</v>
      </c>
    </row>
    <row r="1277" spans="1:28" ht="13.8">
      <c r="A1277" s="4">
        <v>1267</v>
      </c>
      <c r="B1277" s="120">
        <v>0.64517604023776864</v>
      </c>
      <c r="C1277" s="120">
        <v>0.52063999999999999</v>
      </c>
      <c r="D1277" s="120">
        <v>0.13536026655560182</v>
      </c>
      <c r="E1277" s="120">
        <v>0.23065364387678439</v>
      </c>
      <c r="F1277" s="120">
        <v>0.50022758306781978</v>
      </c>
      <c r="H1277" s="142">
        <v>0.37232898636445777</v>
      </c>
      <c r="I1277" s="142">
        <v>5.1759909864880875E-2</v>
      </c>
      <c r="J1277" s="142">
        <v>-1.1014047636304136</v>
      </c>
      <c r="K1277" s="142">
        <v>-0.73669592130174621</v>
      </c>
      <c r="L1277" s="142">
        <v>5.7046618356561968E-4</v>
      </c>
      <c r="M1277" s="141">
        <f t="array" ref="M1277:Q1277">MMULT(H1277:L1277,TRANSPOSE(chol))</f>
        <v>2.1938321129021388E-3</v>
      </c>
      <c r="N1277" s="141">
        <v>1.1711663097179568E-3</v>
      </c>
      <c r="O1277" s="141">
        <v>-6.553313011015814E-3</v>
      </c>
      <c r="P1277" s="141">
        <v>-3.9488930780537425E-3</v>
      </c>
      <c r="Q1277" s="141">
        <v>-1.1399399512845609E-3</v>
      </c>
      <c r="R1277" s="6">
        <f t="shared" si="78"/>
        <v>-23304.03955626427</v>
      </c>
      <c r="S1277" s="6">
        <f t="shared" si="79"/>
        <v>-11744.395273823684</v>
      </c>
      <c r="T1277" s="6">
        <f t="shared" si="80"/>
        <v>11744.395273823684</v>
      </c>
      <c r="V1277" s="23">
        <f t="array" aca="1" ref="V1277:Z1277" ca="1">MMULT(H1277:L1277,TRANSPOSE(racar))</f>
        <v>1.4075860996241023E-3</v>
      </c>
      <c r="W1277" s="23">
        <f ca="1"/>
        <v>-2.1621054951710607E-4</v>
      </c>
      <c r="X1277" s="23">
        <f ca="1"/>
        <v>-7.199513884753022E-3</v>
      </c>
      <c r="Y1277" s="23">
        <f ca="1"/>
        <v>-4.0408253183685924E-3</v>
      </c>
      <c r="Z1277" s="23">
        <f ca="1"/>
        <v>-1.0249368682854112E-3</v>
      </c>
      <c r="AA1277" s="6">
        <f t="array" aca="1" ref="AA1277" ca="1">SUMPRODUCT($V$9:$Z$9,V1277:Z1277)</f>
        <v>-22476.642033229422</v>
      </c>
      <c r="AB1277" s="6">
        <f t="shared" ca="1" si="81"/>
        <v>-12801.795167864684</v>
      </c>
    </row>
    <row r="1278" spans="1:28" ht="13.8">
      <c r="A1278" s="4">
        <v>1268</v>
      </c>
      <c r="B1278" s="120">
        <v>0.9785093735711019</v>
      </c>
      <c r="C1278" s="120">
        <v>0.72064000000000006</v>
      </c>
      <c r="D1278" s="120">
        <v>0.27821740941274464</v>
      </c>
      <c r="E1278" s="120">
        <v>0.32156273478587521</v>
      </c>
      <c r="F1278" s="120">
        <v>0.57715065999089676</v>
      </c>
      <c r="H1278" s="142">
        <v>2.0238921204454132</v>
      </c>
      <c r="I1278" s="142">
        <v>0.58474379734127335</v>
      </c>
      <c r="J1278" s="142">
        <v>-0.58814522608266362</v>
      </c>
      <c r="K1278" s="142">
        <v>-0.46333331492243307</v>
      </c>
      <c r="L1278" s="142">
        <v>0.19460948124291541</v>
      </c>
      <c r="M1278" s="141">
        <f t="array" ref="M1278:Q1278">MMULT(H1278:L1278,TRANSPOSE(chol))</f>
        <v>1.1925151383557701E-2</v>
      </c>
      <c r="N1278" s="141">
        <v>8.1036856606970312E-3</v>
      </c>
      <c r="O1278" s="141">
        <v>-8.7217837721817936E-4</v>
      </c>
      <c r="P1278" s="141">
        <v>-2.0003468898243445E-4</v>
      </c>
      <c r="Q1278" s="141">
        <v>6.5172889828144544E-3</v>
      </c>
      <c r="R1278" s="6">
        <f t="shared" si="78"/>
        <v>-25513.070718719777</v>
      </c>
      <c r="S1278" s="6">
        <f t="shared" si="79"/>
        <v>-37013.394085122032</v>
      </c>
      <c r="T1278" s="6">
        <f t="shared" si="80"/>
        <v>37013.394085122032</v>
      </c>
      <c r="V1278" s="23">
        <f t="array" aca="1" ref="V1278:Z1278" ca="1">MMULT(H1278:L1278,TRANSPOSE(racar))</f>
        <v>1.1832639919895015E-2</v>
      </c>
      <c r="W1278" s="23">
        <f ca="1"/>
        <v>5.2613278621029243E-3</v>
      </c>
      <c r="X1278" s="23">
        <f ca="1"/>
        <v>-2.5822081778349884E-3</v>
      </c>
      <c r="Y1278" s="23">
        <f ca="1"/>
        <v>-1.5005653912082558E-3</v>
      </c>
      <c r="Z1278" s="23">
        <f ca="1"/>
        <v>3.5820575413435364E-3</v>
      </c>
      <c r="AA1278" s="6">
        <f t="array" aca="1" ref="AA1278" ca="1">SUMPRODUCT($V$9:$Z$9,V1278:Z1278)</f>
        <v>-5302.074228194906</v>
      </c>
      <c r="AB1278" s="6">
        <f t="shared" ca="1" si="81"/>
        <v>-26702.800509313744</v>
      </c>
    </row>
    <row r="1279" spans="1:28" ht="13.8">
      <c r="A1279" s="4">
        <v>1269</v>
      </c>
      <c r="B1279" s="120">
        <v>2.7892089620484679E-2</v>
      </c>
      <c r="C1279" s="120">
        <v>0.92064000000000001</v>
      </c>
      <c r="D1279" s="120">
        <v>0.42107455226988749</v>
      </c>
      <c r="E1279" s="120">
        <v>0.41247182569496615</v>
      </c>
      <c r="F1279" s="120">
        <v>0.65407373691397364</v>
      </c>
      <c r="H1279" s="142">
        <v>-1.9127178776971832</v>
      </c>
      <c r="I1279" s="142">
        <v>1.4093895917619099</v>
      </c>
      <c r="J1279" s="142">
        <v>-0.19914527701058074</v>
      </c>
      <c r="K1279" s="142">
        <v>-0.22119108385318056</v>
      </c>
      <c r="L1279" s="142">
        <v>0.39634229964740569</v>
      </c>
      <c r="M1279" s="141">
        <f t="array" ref="M1279:Q1279">MMULT(H1279:L1279,TRANSPOSE(chol))</f>
        <v>-1.1270091925925513E-2</v>
      </c>
      <c r="N1279" s="141">
        <v>3.5778614161241454E-3</v>
      </c>
      <c r="O1279" s="141">
        <v>-3.3756078405277976E-3</v>
      </c>
      <c r="P1279" s="141">
        <v>-4.9574685847090388E-4</v>
      </c>
      <c r="Q1279" s="141">
        <v>-1.8912313804043458E-3</v>
      </c>
      <c r="R1279" s="6">
        <f t="shared" si="78"/>
        <v>-69700.243753654591</v>
      </c>
      <c r="S1279" s="6">
        <f t="shared" si="79"/>
        <v>8208.2805908080645</v>
      </c>
      <c r="T1279" s="6">
        <f t="shared" si="80"/>
        <v>-8208.2805908080645</v>
      </c>
      <c r="V1279" s="23">
        <f t="array" aca="1" ref="V1279:Z1279" ca="1">MMULT(H1279:L1279,TRANSPOSE(racar))</f>
        <v>-8.8992070973399375E-3</v>
      </c>
      <c r="W1279" s="23">
        <f ca="1"/>
        <v>6.5532942946583822E-3</v>
      </c>
      <c r="X1279" s="23">
        <f ca="1"/>
        <v>-1.7771982620718406E-3</v>
      </c>
      <c r="Y1279" s="23">
        <f ca="1"/>
        <v>8.0829007954587762E-5</v>
      </c>
      <c r="Z1279" s="23">
        <f ca="1"/>
        <v>1.1297651729485221E-3</v>
      </c>
      <c r="AA1279" s="6">
        <f t="array" aca="1" ref="AA1279" ca="1">SUMPRODUCT($V$9:$Z$9,V1279:Z1279)</f>
        <v>-84190.345236557885</v>
      </c>
      <c r="AB1279" s="6">
        <f t="shared" ca="1" si="81"/>
        <v>-5888.0257212628621</v>
      </c>
    </row>
    <row r="1280" spans="1:28" ht="13.8">
      <c r="A1280" s="4">
        <v>1270</v>
      </c>
      <c r="B1280" s="120">
        <v>0.36122542295381804</v>
      </c>
      <c r="C1280" s="120">
        <v>0.16064000000000001</v>
      </c>
      <c r="D1280" s="120">
        <v>0.56393169512703034</v>
      </c>
      <c r="E1280" s="120">
        <v>0.50338091660405715</v>
      </c>
      <c r="F1280" s="120">
        <v>0.73099681383705051</v>
      </c>
      <c r="H1280" s="142">
        <v>-0.3551852074949346</v>
      </c>
      <c r="I1280" s="142">
        <v>-0.99183094405833483</v>
      </c>
      <c r="J1280" s="142">
        <v>0.16094513922150983</v>
      </c>
      <c r="K1280" s="142">
        <v>8.4748025994124329E-3</v>
      </c>
      <c r="L1280" s="142">
        <v>0.6158305346500027</v>
      </c>
      <c r="M1280" s="141">
        <f t="array" ref="M1280:Q1280">MMULT(H1280:L1280,TRANSPOSE(chol))</f>
        <v>-2.0928177573245753E-3</v>
      </c>
      <c r="N1280" s="141">
        <v>-6.51465518955622E-3</v>
      </c>
      <c r="O1280" s="141">
        <v>2.3093617366444659E-4</v>
      </c>
      <c r="P1280" s="141">
        <v>-1.6703121682092414E-3</v>
      </c>
      <c r="Q1280" s="141">
        <v>9.1343704132348718E-4</v>
      </c>
      <c r="R1280" s="6">
        <f t="shared" si="78"/>
        <v>11299.171315902558</v>
      </c>
      <c r="S1280" s="6">
        <f t="shared" si="79"/>
        <v>-12697.828687542731</v>
      </c>
      <c r="T1280" s="6">
        <f t="shared" si="80"/>
        <v>12697.828687542731</v>
      </c>
      <c r="V1280" s="23">
        <f t="array" aca="1" ref="V1280:Z1280" ca="1">MMULT(H1280:L1280,TRANSPOSE(racar))</f>
        <v>-2.1417811129534874E-3</v>
      </c>
      <c r="W1280" s="23">
        <f ca="1"/>
        <v>-5.5513221946621536E-3</v>
      </c>
      <c r="X1280" s="23">
        <f ca="1"/>
        <v>9.8208559569822832E-4</v>
      </c>
      <c r="Y1280" s="23">
        <f ca="1"/>
        <v>-7.5174392978799142E-5</v>
      </c>
      <c r="Z1280" s="23">
        <f ca="1"/>
        <v>2.4670761393141092E-3</v>
      </c>
      <c r="AA1280" s="6">
        <f t="array" aca="1" ref="AA1280" ca="1">SUMPRODUCT($V$9:$Z$9,V1280:Z1280)</f>
        <v>6675.1077765321734</v>
      </c>
      <c r="AB1280" s="6">
        <f t="shared" ca="1" si="81"/>
        <v>-14008.669407847487</v>
      </c>
    </row>
    <row r="1281" spans="1:28" ht="13.8">
      <c r="A1281" s="4">
        <v>1271</v>
      </c>
      <c r="B1281" s="120">
        <v>0.69455875628715136</v>
      </c>
      <c r="C1281" s="120">
        <v>0.36063999999999996</v>
      </c>
      <c r="D1281" s="120">
        <v>0.70678883798417325</v>
      </c>
      <c r="E1281" s="120">
        <v>0.59429000751314798</v>
      </c>
      <c r="F1281" s="120">
        <v>0.80791989076012749</v>
      </c>
      <c r="H1281" s="142">
        <v>0.50881416811230318</v>
      </c>
      <c r="I1281" s="142">
        <v>-0.35674862502554416</v>
      </c>
      <c r="J1281" s="142">
        <v>0.54402782702890928</v>
      </c>
      <c r="K1281" s="142">
        <v>0.23859455850201361</v>
      </c>
      <c r="L1281" s="142">
        <v>0.87025654937211949</v>
      </c>
      <c r="M1281" s="141">
        <f t="array" ref="M1281:Q1281">MMULT(H1281:L1281,TRANSPOSE(chol))</f>
        <v>2.9980283630447811E-3</v>
      </c>
      <c r="N1281" s="141">
        <v>-8.4769884976742095E-4</v>
      </c>
      <c r="O1281" s="141">
        <v>4.0555678191479226E-3</v>
      </c>
      <c r="P1281" s="141">
        <v>1.3434088025407727E-3</v>
      </c>
      <c r="Q1281" s="141">
        <v>6.5522393626364561E-3</v>
      </c>
      <c r="R1281" s="6">
        <f t="shared" si="78"/>
        <v>-2396.308896919305</v>
      </c>
      <c r="S1281" s="6">
        <f t="shared" si="79"/>
        <v>-30148.765424400448</v>
      </c>
      <c r="T1281" s="6">
        <f t="shared" si="80"/>
        <v>30148.765424400448</v>
      </c>
      <c r="V1281" s="23">
        <f t="array" aca="1" ref="V1281:Z1281" ca="1">MMULT(H1281:L1281,TRANSPOSE(racar))</f>
        <v>3.9646633963557314E-3</v>
      </c>
      <c r="W1281" s="23">
        <f ca="1"/>
        <v>-3.0088950840593588E-4</v>
      </c>
      <c r="X1281" s="23">
        <f ca="1"/>
        <v>4.3723399008009697E-3</v>
      </c>
      <c r="Y1281" s="23">
        <f ca="1"/>
        <v>2.2098674838457685E-3</v>
      </c>
      <c r="Z1281" s="23">
        <f ca="1"/>
        <v>6.4000010451900052E-3</v>
      </c>
      <c r="AA1281" s="6">
        <f t="array" aca="1" ref="AA1281" ca="1">SUMPRODUCT($V$9:$Z$9,V1281:Z1281)</f>
        <v>4826.8228074637518</v>
      </c>
      <c r="AB1281" s="6">
        <f t="shared" ca="1" si="81"/>
        <v>-25343.189526681148</v>
      </c>
    </row>
    <row r="1282" spans="1:28" ht="13.8">
      <c r="A1282" s="4">
        <v>1272</v>
      </c>
      <c r="B1282" s="120">
        <v>0.13900320073159578</v>
      </c>
      <c r="C1282" s="120">
        <v>0.56064000000000003</v>
      </c>
      <c r="D1282" s="120">
        <v>0.84964598084131604</v>
      </c>
      <c r="E1282" s="120">
        <v>0.68519909842223892</v>
      </c>
      <c r="F1282" s="120">
        <v>0.88484296768320447</v>
      </c>
      <c r="H1282" s="142">
        <v>-1.0848086774174501</v>
      </c>
      <c r="I1282" s="142">
        <v>0.15259204335264542</v>
      </c>
      <c r="J1282" s="142">
        <v>1.0349162215063035</v>
      </c>
      <c r="K1282" s="142">
        <v>0.48228739107410595</v>
      </c>
      <c r="L1282" s="142">
        <v>1.1995502327672507</v>
      </c>
      <c r="M1282" s="141">
        <f t="array" ref="M1282:Q1282">MMULT(H1282:L1282,TRANSPOSE(chol))</f>
        <v>-6.3918958771147704E-3</v>
      </c>
      <c r="N1282" s="141">
        <v>-1.6747254350427394E-3</v>
      </c>
      <c r="O1282" s="141">
        <v>5.2397626622724949E-3</v>
      </c>
      <c r="P1282" s="141">
        <v>2.4164888620253244E-3</v>
      </c>
      <c r="Q1282" s="141">
        <v>5.3100629244243053E-3</v>
      </c>
      <c r="R1282" s="6">
        <f t="shared" si="78"/>
        <v>-26642.92169077928</v>
      </c>
      <c r="S1282" s="6">
        <f t="shared" si="79"/>
        <v>-18361.24235425271</v>
      </c>
      <c r="T1282" s="6">
        <f t="shared" si="80"/>
        <v>18361.24235425271</v>
      </c>
      <c r="V1282" s="23">
        <f t="array" aca="1" ref="V1282:Z1282" ca="1">MMULT(H1282:L1282,TRANSPOSE(racar))</f>
        <v>-3.7101568938674593E-3</v>
      </c>
      <c r="W1282" s="23">
        <f ca="1"/>
        <v>1.7441779202524929E-3</v>
      </c>
      <c r="X1282" s="23">
        <f ca="1"/>
        <v>7.1272444757583316E-3</v>
      </c>
      <c r="Y1282" s="23">
        <f ca="1"/>
        <v>4.1432993756443754E-3</v>
      </c>
      <c r="Z1282" s="23">
        <f ca="1"/>
        <v>7.5439022191958515E-3</v>
      </c>
      <c r="AA1282" s="6">
        <f t="array" aca="1" ref="AA1282" ca="1">SUMPRODUCT($V$9:$Z$9,V1282:Z1282)</f>
        <v>-31644.985316004095</v>
      </c>
      <c r="AB1282" s="6">
        <f t="shared" ca="1" si="81"/>
        <v>-22837.502188745231</v>
      </c>
    </row>
    <row r="1283" spans="1:28" ht="13.8">
      <c r="A1283" s="4">
        <v>1273</v>
      </c>
      <c r="B1283" s="120">
        <v>0.47233653406492915</v>
      </c>
      <c r="C1283" s="120">
        <v>0.76064000000000009</v>
      </c>
      <c r="D1283" s="120">
        <v>0.99250312369845894</v>
      </c>
      <c r="E1283" s="120">
        <v>0.77610818933132986</v>
      </c>
      <c r="F1283" s="120">
        <v>0.96176604460628135</v>
      </c>
      <c r="H1283" s="142">
        <v>-6.9397689335900847E-2</v>
      </c>
      <c r="I1283" s="142">
        <v>0.70836277974908302</v>
      </c>
      <c r="J1283" s="142">
        <v>2.4325299218130141</v>
      </c>
      <c r="K1283" s="142">
        <v>0.75911524337003511</v>
      </c>
      <c r="L1283" s="142">
        <v>1.7715582769580254</v>
      </c>
      <c r="M1283" s="141">
        <f t="array" ref="M1283:Q1283">MMULT(H1283:L1283,TRANSPOSE(chol))</f>
        <v>-4.0890418152208342E-4</v>
      </c>
      <c r="N1283" s="141">
        <v>3.8937370915127557E-3</v>
      </c>
      <c r="O1283" s="141">
        <v>1.5752408815451233E-2</v>
      </c>
      <c r="P1283" s="141">
        <v>6.2528331304339095E-3</v>
      </c>
      <c r="Q1283" s="141">
        <v>1.3929648366590934E-2</v>
      </c>
      <c r="R1283" s="6">
        <f t="shared" si="78"/>
        <v>-32493.073608801307</v>
      </c>
      <c r="S1283" s="6">
        <f t="shared" si="79"/>
        <v>-48560.564508742078</v>
      </c>
      <c r="T1283" s="6">
        <f t="shared" si="80"/>
        <v>48560.564508742078</v>
      </c>
      <c r="V1283" s="23">
        <f t="array" aca="1" ref="V1283:Z1283" ca="1">MMULT(H1283:L1283,TRANSPOSE(racar))</f>
        <v>4.14645467826486E-3</v>
      </c>
      <c r="W1283" s="23">
        <f ca="1"/>
        <v>7.3436322160083979E-3</v>
      </c>
      <c r="X1283" s="23">
        <f ca="1"/>
        <v>1.739116236264146E-2</v>
      </c>
      <c r="Y1283" s="23">
        <f ca="1"/>
        <v>7.3632355080827478E-3</v>
      </c>
      <c r="Z1283" s="23">
        <f ca="1"/>
        <v>1.4311918443905908E-2</v>
      </c>
      <c r="AA1283" s="6">
        <f t="array" aca="1" ref="AA1283" ca="1">SUMPRODUCT($V$9:$Z$9,V1283:Z1283)</f>
        <v>-22218.227198191838</v>
      </c>
      <c r="AB1283" s="6">
        <f t="shared" ca="1" si="81"/>
        <v>-45600.016411621276</v>
      </c>
    </row>
    <row r="1284" spans="1:28" ht="13.8">
      <c r="A1284" s="4">
        <v>1274</v>
      </c>
      <c r="B1284" s="120">
        <v>0.80566986739826241</v>
      </c>
      <c r="C1284" s="120">
        <v>0.96064000000000005</v>
      </c>
      <c r="D1284" s="120">
        <v>1.582673885880883E-2</v>
      </c>
      <c r="E1284" s="120">
        <v>0.8670172802404208</v>
      </c>
      <c r="F1284" s="120">
        <v>4.4606281292671829E-2</v>
      </c>
      <c r="H1284" s="142">
        <v>0.86204952535154755</v>
      </c>
      <c r="I1284" s="142">
        <v>1.7581616996082894</v>
      </c>
      <c r="J1284" s="142">
        <v>-2.1487593948511363</v>
      </c>
      <c r="K1284" s="142">
        <v>1.1124017802887467</v>
      </c>
      <c r="L1284" s="142">
        <v>-1.6995661468933365</v>
      </c>
      <c r="M1284" s="141">
        <f t="array" ref="M1284:Q1284">MMULT(H1284:L1284,TRANSPOSE(chol))</f>
        <v>5.0793572375185964E-3</v>
      </c>
      <c r="N1284" s="141">
        <v>1.2094226115026595E-2</v>
      </c>
      <c r="O1284" s="141">
        <v>-1.2058001428041837E-2</v>
      </c>
      <c r="P1284" s="141">
        <v>7.6494978818140331E-3</v>
      </c>
      <c r="Q1284" s="141">
        <v>-3.6707520442264188E-3</v>
      </c>
      <c r="R1284" s="6">
        <f t="shared" si="78"/>
        <v>-11586.014877383208</v>
      </c>
      <c r="S1284" s="6">
        <f t="shared" si="79"/>
        <v>55313.331528731374</v>
      </c>
      <c r="T1284" s="6">
        <f t="shared" si="80"/>
        <v>-55313.331528731374</v>
      </c>
      <c r="V1284" s="23">
        <f t="array" aca="1" ref="V1284:Z1284" ca="1">MMULT(H1284:L1284,TRANSPOSE(racar))</f>
        <v>3.4837311691296542E-3</v>
      </c>
      <c r="W1284" s="23">
        <f ca="1"/>
        <v>9.848339819970393E-3</v>
      </c>
      <c r="X1284" s="23">
        <f ca="1"/>
        <v>-1.3698444702782465E-2</v>
      </c>
      <c r="Y1284" s="23">
        <f ca="1"/>
        <v>4.5333267317144181E-3</v>
      </c>
      <c r="Z1284" s="23">
        <f ca="1"/>
        <v>-7.8296788687688898E-3</v>
      </c>
      <c r="AA1284" s="6">
        <f t="array" aca="1" ref="AA1284" ca="1">SUMPRODUCT($V$9:$Z$9,V1284:Z1284)</f>
        <v>-2652.1452954115448</v>
      </c>
      <c r="AB1284" s="6">
        <f t="shared" ca="1" si="81"/>
        <v>64098.87408342534</v>
      </c>
    </row>
    <row r="1285" spans="1:28" ht="13.8">
      <c r="A1285" s="4">
        <v>1275</v>
      </c>
      <c r="B1285" s="120">
        <v>0.25011431184270688</v>
      </c>
      <c r="C1285" s="120">
        <v>8.6400000000000001E-3</v>
      </c>
      <c r="D1285" s="120">
        <v>0.15868388171595166</v>
      </c>
      <c r="E1285" s="120">
        <v>0.95792637114951174</v>
      </c>
      <c r="F1285" s="120">
        <v>0.12152935821574876</v>
      </c>
      <c r="H1285" s="142">
        <v>-0.67413006987509161</v>
      </c>
      <c r="I1285" s="142">
        <v>-2.3806952680852951</v>
      </c>
      <c r="J1285" s="142">
        <v>-0.99988169605533073</v>
      </c>
      <c r="K1285" s="142">
        <v>1.7271136327876819</v>
      </c>
      <c r="L1285" s="142">
        <v>-1.1673756097797947</v>
      </c>
      <c r="M1285" s="141">
        <f t="array" ref="M1285:Q1285">MMULT(H1285:L1285,TRANSPOSE(chol))</f>
        <v>-3.972100614581954E-3</v>
      </c>
      <c r="N1285" s="141">
        <v>-1.5217969766860774E-2</v>
      </c>
      <c r="O1285" s="141">
        <v>-8.103524722715888E-3</v>
      </c>
      <c r="P1285" s="141">
        <v>3.8012200035486537E-3</v>
      </c>
      <c r="Q1285" s="141">
        <v>-9.5290669602519917E-3</v>
      </c>
      <c r="R1285" s="6">
        <f t="shared" si="78"/>
        <v>109742.86743992248</v>
      </c>
      <c r="S1285" s="6">
        <f t="shared" si="79"/>
        <v>70163.672289132053</v>
      </c>
      <c r="T1285" s="6">
        <f t="shared" si="80"/>
        <v>-70163.672289132053</v>
      </c>
      <c r="V1285" s="23">
        <f t="array" aca="1" ref="V1285:Z1285" ca="1">MMULT(H1285:L1285,TRANSPOSE(racar))</f>
        <v>-8.053324394054661E-3</v>
      </c>
      <c r="W1285" s="23">
        <f ca="1"/>
        <v>-1.4953613778663744E-2</v>
      </c>
      <c r="X1285" s="23">
        <f ca="1"/>
        <v>-7.6585920023606634E-3</v>
      </c>
      <c r="Y1285" s="23">
        <f ca="1"/>
        <v>4.9889007532796454E-3</v>
      </c>
      <c r="Z1285" s="23">
        <f ca="1"/>
        <v>-9.472587250323395E-3</v>
      </c>
      <c r="AA1285" s="6">
        <f t="array" aca="1" ref="AA1285" ca="1">SUMPRODUCT($V$9:$Z$9,V1285:Z1285)</f>
        <v>95868.615918604512</v>
      </c>
      <c r="AB1285" s="6">
        <f t="shared" ca="1" si="81"/>
        <v>75282.137929212622</v>
      </c>
    </row>
    <row r="1286" spans="1:28" ht="13.8">
      <c r="A1286" s="4">
        <v>1276</v>
      </c>
      <c r="B1286" s="120">
        <v>0.58344764517604031</v>
      </c>
      <c r="C1286" s="120">
        <v>0.20864000000000002</v>
      </c>
      <c r="D1286" s="120">
        <v>0.30154102457309451</v>
      </c>
      <c r="E1286" s="120">
        <v>5.7099924868519912E-2</v>
      </c>
      <c r="F1286" s="120">
        <v>0.19845243513882571</v>
      </c>
      <c r="H1286" s="142">
        <v>0.21072135527938163</v>
      </c>
      <c r="I1286" s="142">
        <v>-0.8111491904717798</v>
      </c>
      <c r="J1286" s="142">
        <v>-0.51997349451671115</v>
      </c>
      <c r="K1286" s="142">
        <v>-1.5795941067472692</v>
      </c>
      <c r="L1286" s="142">
        <v>-0.84716192949193758</v>
      </c>
      <c r="M1286" s="141">
        <f t="array" ref="M1286:Q1286">MMULT(H1286:L1286,TRANSPOSE(chol))</f>
        <v>1.2416096866378643E-3</v>
      </c>
      <c r="N1286" s="141">
        <v>-4.1503710406832657E-3</v>
      </c>
      <c r="O1286" s="141">
        <v>-3.3220106626855313E-3</v>
      </c>
      <c r="P1286" s="141">
        <v>-9.259349210202935E-3</v>
      </c>
      <c r="Q1286" s="141">
        <v>-8.6116125062021508E-3</v>
      </c>
      <c r="R1286" s="6">
        <f t="shared" si="78"/>
        <v>24151.408763158681</v>
      </c>
      <c r="S1286" s="6">
        <f t="shared" si="79"/>
        <v>5355.5894451578279</v>
      </c>
      <c r="T1286" s="6">
        <f t="shared" si="80"/>
        <v>-5355.5894451578279</v>
      </c>
      <c r="V1286" s="23">
        <f t="array" aca="1" ref="V1286:Z1286" ca="1">MMULT(H1286:L1286,TRANSPOSE(racar))</f>
        <v>-1.3454829204314549E-3</v>
      </c>
      <c r="W1286" s="23">
        <f ca="1"/>
        <v>-6.961487886143339E-3</v>
      </c>
      <c r="X1286" s="23">
        <f ca="1"/>
        <v>-4.6173850854250914E-3</v>
      </c>
      <c r="Y1286" s="23">
        <f ca="1"/>
        <v>-9.8371557882531366E-3</v>
      </c>
      <c r="Z1286" s="23">
        <f ca="1"/>
        <v>-8.09686392761662E-3</v>
      </c>
      <c r="AA1286" s="6">
        <f t="array" aca="1" ref="AA1286" ca="1">SUMPRODUCT($V$9:$Z$9,V1286:Z1286)</f>
        <v>17951.886518427549</v>
      </c>
      <c r="AB1286" s="6">
        <f t="shared" ca="1" si="81"/>
        <v>-137.88039116896834</v>
      </c>
    </row>
    <row r="1287" spans="1:28" ht="13.8">
      <c r="A1287" s="4">
        <v>1277</v>
      </c>
      <c r="B1287" s="120">
        <v>0.91678097850937357</v>
      </c>
      <c r="C1287" s="120">
        <v>0.40864</v>
      </c>
      <c r="D1287" s="120">
        <v>0.44439816743023736</v>
      </c>
      <c r="E1287" s="120">
        <v>0.14800901577761083</v>
      </c>
      <c r="F1287" s="120">
        <v>0.27537551206190258</v>
      </c>
      <c r="H1287" s="142">
        <v>1.3837401236614184</v>
      </c>
      <c r="I1287" s="142">
        <v>-0.23104479751786469</v>
      </c>
      <c r="J1287" s="142">
        <v>-0.13982743674826031</v>
      </c>
      <c r="K1287" s="142">
        <v>-1.0450106841704243</v>
      </c>
      <c r="L1287" s="142">
        <v>-0.59663511103125677</v>
      </c>
      <c r="M1287" s="141">
        <f t="array" ref="M1287:Q1287">MMULT(H1287:L1287,TRANSPOSE(chol))</f>
        <v>8.1532559386286365E-3</v>
      </c>
      <c r="N1287" s="141">
        <v>1.9277287470935653E-3</v>
      </c>
      <c r="O1287" s="141">
        <v>8.7948376907475713E-4</v>
      </c>
      <c r="P1287" s="141">
        <v>-4.5819042207378312E-3</v>
      </c>
      <c r="Q1287" s="141">
        <v>-1.6015335433992167E-3</v>
      </c>
      <c r="R1287" s="6">
        <f t="shared" si="78"/>
        <v>17635.461948457763</v>
      </c>
      <c r="S1287" s="6">
        <f t="shared" si="79"/>
        <v>-12082.453080335621</v>
      </c>
      <c r="T1287" s="6">
        <f t="shared" si="80"/>
        <v>12082.453080335621</v>
      </c>
      <c r="V1287" s="23">
        <f t="array" aca="1" ref="V1287:Z1287" ca="1">MMULT(H1287:L1287,TRANSPOSE(racar))</f>
        <v>6.4876197177891753E-3</v>
      </c>
      <c r="W1287" s="23">
        <f ca="1"/>
        <v>-1.466107059271964E-3</v>
      </c>
      <c r="X1287" s="23">
        <f ca="1"/>
        <v>-9.825148536189651E-4</v>
      </c>
      <c r="Y1287" s="23">
        <f ca="1"/>
        <v>-5.9981334241167375E-3</v>
      </c>
      <c r="Z1287" s="23">
        <f ca="1"/>
        <v>-3.495495512109266E-3</v>
      </c>
      <c r="AA1287" s="6">
        <f t="array" aca="1" ref="AA1287" ca="1">SUMPRODUCT($V$9:$Z$9,V1287:Z1287)</f>
        <v>26768.965365568245</v>
      </c>
      <c r="AB1287" s="6">
        <f t="shared" ca="1" si="81"/>
        <v>-8068.4426103228216</v>
      </c>
    </row>
    <row r="1288" spans="1:28" ht="13.8">
      <c r="A1288" s="4">
        <v>1278</v>
      </c>
      <c r="B1288" s="120">
        <v>6.4929126657521707E-2</v>
      </c>
      <c r="C1288" s="120">
        <v>0.60864000000000007</v>
      </c>
      <c r="D1288" s="120">
        <v>0.58725531028738032</v>
      </c>
      <c r="E1288" s="120">
        <v>0.23891810668670174</v>
      </c>
      <c r="F1288" s="120">
        <v>0.35229858898497951</v>
      </c>
      <c r="H1288" s="142">
        <v>-1.5146610883721074</v>
      </c>
      <c r="I1288" s="142">
        <v>0.27577615411618589</v>
      </c>
      <c r="J1288" s="142">
        <v>0.22049023137647844</v>
      </c>
      <c r="K1288" s="142">
        <v>-0.70978702978820607</v>
      </c>
      <c r="L1288" s="142">
        <v>-0.37912212395915301</v>
      </c>
      <c r="M1288" s="141">
        <f t="array" ref="M1288:Q1288">MMULT(H1288:L1288,TRANSPOSE(chol))</f>
        <v>-8.9246667799894822E-3</v>
      </c>
      <c r="N1288" s="141">
        <v>-1.9791350133039377E-3</v>
      </c>
      <c r="O1288" s="141">
        <v>-5.2237538079918737E-4</v>
      </c>
      <c r="P1288" s="141">
        <v>-4.1307652609456963E-3</v>
      </c>
      <c r="Q1288" s="141">
        <v>-7.2163493656354615E-3</v>
      </c>
      <c r="R1288" s="6">
        <f t="shared" si="78"/>
        <v>-11059.87087453084</v>
      </c>
      <c r="S1288" s="6">
        <f t="shared" si="79"/>
        <v>21080.537720532931</v>
      </c>
      <c r="T1288" s="6">
        <f t="shared" si="80"/>
        <v>-21080.537720532931</v>
      </c>
      <c r="V1288" s="23">
        <f t="array" aca="1" ref="V1288:Z1288" ca="1">MMULT(H1288:L1288,TRANSPOSE(racar))</f>
        <v>-8.7227897125522445E-3</v>
      </c>
      <c r="W1288" s="23">
        <f ca="1"/>
        <v>-8.8632941171330846E-4</v>
      </c>
      <c r="X1288" s="23">
        <f ca="1"/>
        <v>1.6484136205376538E-4</v>
      </c>
      <c r="Y1288" s="23">
        <f ca="1"/>
        <v>-4.0118658991911841E-3</v>
      </c>
      <c r="Z1288" s="23">
        <f ca="1"/>
        <v>-4.7449746662882736E-3</v>
      </c>
      <c r="AA1288" s="6">
        <f t="array" aca="1" ref="AA1288" ca="1">SUMPRODUCT($V$9:$Z$9,V1288:Z1288)</f>
        <v>-27177.366472053571</v>
      </c>
      <c r="AB1288" s="6">
        <f t="shared" ca="1" si="81"/>
        <v>7935.5643639945592</v>
      </c>
    </row>
    <row r="1289" spans="1:28" ht="13.8">
      <c r="A1289" s="4">
        <v>1279</v>
      </c>
      <c r="B1289" s="120">
        <v>0.39826245999085508</v>
      </c>
      <c r="C1289" s="120">
        <v>0.80864000000000003</v>
      </c>
      <c r="D1289" s="120">
        <v>0.73011245314452311</v>
      </c>
      <c r="E1289" s="120">
        <v>0.3298271975957926</v>
      </c>
      <c r="F1289" s="120">
        <v>0.42922166590805644</v>
      </c>
      <c r="H1289" s="142">
        <v>-0.25784709048198817</v>
      </c>
      <c r="I1289" s="142">
        <v>0.87289557207767132</v>
      </c>
      <c r="J1289" s="142">
        <v>0.61315312829419866</v>
      </c>
      <c r="K1289" s="142">
        <v>-0.44039037445879958</v>
      </c>
      <c r="L1289" s="142">
        <v>-0.17835608951998766</v>
      </c>
      <c r="M1289" s="141">
        <f t="array" ref="M1289:Q1289">MMULT(H1289:L1289,TRANSPOSE(chol))</f>
        <v>-1.5192833435859715E-3</v>
      </c>
      <c r="N1289" s="141">
        <v>4.3932754218364211E-3</v>
      </c>
      <c r="O1289" s="141">
        <v>3.8772617884257122E-3</v>
      </c>
      <c r="P1289" s="141">
        <v>-6.7480775639455195E-4</v>
      </c>
      <c r="Q1289" s="141">
        <v>-6.9140671029431337E-4</v>
      </c>
      <c r="R1289" s="6">
        <f t="shared" si="78"/>
        <v>-19228.939260924773</v>
      </c>
      <c r="S1289" s="6">
        <f t="shared" si="79"/>
        <v>743.71745862547277</v>
      </c>
      <c r="T1289" s="6">
        <f t="shared" si="80"/>
        <v>-743.71745862547277</v>
      </c>
      <c r="V1289" s="23">
        <f t="array" aca="1" ref="V1289:Z1289" ca="1">MMULT(H1289:L1289,TRANSPOSE(racar))</f>
        <v>-5.0682829784281646E-4</v>
      </c>
      <c r="W1289" s="23">
        <f ca="1"/>
        <v>4.528395603540826E-3</v>
      </c>
      <c r="X1289" s="23">
        <f ca="1"/>
        <v>3.8023737726976849E-3</v>
      </c>
      <c r="Y1289" s="23">
        <f ca="1"/>
        <v>-1.5459513165030239E-3</v>
      </c>
      <c r="Z1289" s="23">
        <f ca="1"/>
        <v>-6.2631292666722382E-4</v>
      </c>
      <c r="AA1289" s="6">
        <f t="array" aca="1" ref="AA1289" ca="1">SUMPRODUCT($V$9:$Z$9,V1289:Z1289)</f>
        <v>-19794.640176406061</v>
      </c>
      <c r="AB1289" s="6">
        <f t="shared" ca="1" si="81"/>
        <v>-3600.5974476206025</v>
      </c>
    </row>
    <row r="1290" spans="1:28" ht="13.8">
      <c r="A1290" s="4">
        <v>1280</v>
      </c>
      <c r="B1290" s="120">
        <v>0.73159579332418845</v>
      </c>
      <c r="C1290" s="120">
        <v>4.8640000000000003E-2</v>
      </c>
      <c r="D1290" s="120">
        <v>0.87296959600166602</v>
      </c>
      <c r="E1290" s="120">
        <v>0.42073628850488354</v>
      </c>
      <c r="F1290" s="120">
        <v>0.50614474283113342</v>
      </c>
      <c r="H1290" s="142">
        <v>0.61764645764932624</v>
      </c>
      <c r="I1290" s="142">
        <v>-1.6581856514572355</v>
      </c>
      <c r="J1290" s="142">
        <v>1.1405414169483565</v>
      </c>
      <c r="K1290" s="142">
        <v>-0.20001023433034557</v>
      </c>
      <c r="L1290" s="142">
        <v>1.5403195188809815E-2</v>
      </c>
      <c r="M1290" s="141">
        <f t="array" ref="M1290:Q1290">MMULT(H1290:L1290,TRANSPOSE(chol))</f>
        <v>3.639288593784035E-3</v>
      </c>
      <c r="N1290" s="141">
        <v>-8.0453125368314931E-3</v>
      </c>
      <c r="O1290" s="141">
        <v>7.6014962669149703E-3</v>
      </c>
      <c r="P1290" s="141">
        <v>-2.4195422897795105E-3</v>
      </c>
      <c r="Q1290" s="141">
        <v>-6.4320189869457526E-5</v>
      </c>
      <c r="R1290" s="6">
        <f t="shared" si="78"/>
        <v>64975.482989100579</v>
      </c>
      <c r="S1290" s="6">
        <f t="shared" si="79"/>
        <v>-10708.379377245652</v>
      </c>
      <c r="T1290" s="6">
        <f t="shared" si="80"/>
        <v>10708.379377245652</v>
      </c>
      <c r="V1290" s="23">
        <f t="array" aca="1" ref="V1290:Z1290" ca="1">MMULT(H1290:L1290,TRANSPOSE(racar))</f>
        <v>2.3425125839399365E-3</v>
      </c>
      <c r="W1290" s="23">
        <f ca="1"/>
        <v>-9.0361919103005596E-3</v>
      </c>
      <c r="X1290" s="23">
        <f ca="1"/>
        <v>7.2229145008163792E-3</v>
      </c>
      <c r="Y1290" s="23">
        <f ca="1"/>
        <v>-1.8461730856256815E-3</v>
      </c>
      <c r="Z1290" s="23">
        <f ca="1"/>
        <v>-3.6014919265651979E-4</v>
      </c>
      <c r="AA1290" s="6">
        <f t="array" aca="1" ref="AA1290" ca="1">SUMPRODUCT($V$9:$Z$9,V1290:Z1290)</f>
        <v>67408.913801292641</v>
      </c>
      <c r="AB1290" s="6">
        <f t="shared" ca="1" si="81"/>
        <v>-6447.7760082538807</v>
      </c>
    </row>
    <row r="1291" spans="1:28" ht="13.8">
      <c r="A1291" s="4">
        <v>1281</v>
      </c>
      <c r="B1291" s="120">
        <v>0.17604023776863281</v>
      </c>
      <c r="C1291" s="120">
        <v>0.24864000000000003</v>
      </c>
      <c r="D1291" s="120">
        <v>3.6234902124114954E-2</v>
      </c>
      <c r="E1291" s="120">
        <v>0.51164537941397459</v>
      </c>
      <c r="F1291" s="120">
        <v>0.5830678197542104</v>
      </c>
      <c r="H1291" s="142">
        <v>-0.93056142658485197</v>
      </c>
      <c r="I1291" s="142">
        <v>-0.67877568877560757</v>
      </c>
      <c r="J1291" s="142">
        <v>-1.796155408869746</v>
      </c>
      <c r="K1291" s="142">
        <v>2.9194784069103981E-2</v>
      </c>
      <c r="L1291" s="142">
        <v>0.20974799955420367</v>
      </c>
      <c r="M1291" s="141">
        <f t="array" ref="M1291:Q1291">MMULT(H1291:L1291,TRANSPOSE(chol))</f>
        <v>-5.483042189660562E-3</v>
      </c>
      <c r="N1291" s="141">
        <v>-6.0735661673458202E-3</v>
      </c>
      <c r="O1291" s="141">
        <v>-1.2997386113674871E-2</v>
      </c>
      <c r="P1291" s="141">
        <v>-2.6743883270624945E-3</v>
      </c>
      <c r="Q1291" s="141">
        <v>-4.0980919116262379E-3</v>
      </c>
      <c r="R1291" s="6">
        <f t="shared" si="78"/>
        <v>-14971.028633177222</v>
      </c>
      <c r="S1291" s="6">
        <f t="shared" si="79"/>
        <v>10468.870576573172</v>
      </c>
      <c r="T1291" s="6">
        <f t="shared" si="80"/>
        <v>-10468.870576573172</v>
      </c>
      <c r="V1291" s="23">
        <f t="array" aca="1" ref="V1291:Z1291" ca="1">MMULT(H1291:L1291,TRANSPOSE(racar))</f>
        <v>-6.6518159449715664E-3</v>
      </c>
      <c r="W1291" s="23">
        <f ca="1"/>
        <v>-5.2571097768542505E-3</v>
      </c>
      <c r="X1291" s="23">
        <f ca="1"/>
        <v>-1.22133606946353E-2</v>
      </c>
      <c r="Y1291" s="23">
        <f ca="1"/>
        <v>-9.9544074854825138E-4</v>
      </c>
      <c r="Z1291" s="23">
        <f ca="1"/>
        <v>-1.7703261737946814E-3</v>
      </c>
      <c r="AA1291" s="6">
        <f t="array" aca="1" ref="AA1291" ca="1">SUMPRODUCT($V$9:$Z$9,V1291:Z1291)</f>
        <v>-27811.482197127385</v>
      </c>
      <c r="AB1291" s="6">
        <f t="shared" ca="1" si="81"/>
        <v>5253.4826172961557</v>
      </c>
    </row>
    <row r="1292" spans="1:28" ht="13.8">
      <c r="A1292" s="4">
        <v>1282</v>
      </c>
      <c r="B1292" s="120">
        <v>0.50937357110196624</v>
      </c>
      <c r="C1292" s="120">
        <v>0.44863999999999998</v>
      </c>
      <c r="D1292" s="120">
        <v>0.17909204498125778</v>
      </c>
      <c r="E1292" s="120">
        <v>0.60255447032306542</v>
      </c>
      <c r="F1292" s="120">
        <v>0.65999089667728728</v>
      </c>
      <c r="H1292" s="142">
        <v>2.349822066724206E-2</v>
      </c>
      <c r="I1292" s="142">
        <v>-0.12909813211204416</v>
      </c>
      <c r="J1292" s="142">
        <v>-0.91883078039241994</v>
      </c>
      <c r="K1292" s="142">
        <v>0.25996462690110339</v>
      </c>
      <c r="L1292" s="142">
        <v>0.41243828495615681</v>
      </c>
      <c r="M1292" s="141">
        <f t="array" ref="M1292:Q1292">MMULT(H1292:L1292,TRANSPOSE(chol))</f>
        <v>1.3845591663227375E-4</v>
      </c>
      <c r="N1292" s="141">
        <v>-6.8413612965580856E-4</v>
      </c>
      <c r="O1292" s="141">
        <v>-5.9081675125993872E-3</v>
      </c>
      <c r="P1292" s="141">
        <v>5.701449122229702E-4</v>
      </c>
      <c r="Q1292" s="141">
        <v>1.8123952942026081E-3</v>
      </c>
      <c r="R1292" s="6">
        <f t="shared" ref="R1292:R1355" si="82">SUMPRODUCT($M$9:$Q$9,M1292:Q1292)</f>
        <v>-17463.303417626572</v>
      </c>
      <c r="S1292" s="6">
        <f t="shared" ref="S1292:S1355" si="83">P1292*$P$9+Q1292*$Q$9</f>
        <v>-7431.3905551604839</v>
      </c>
      <c r="T1292" s="6">
        <f t="shared" ref="T1292:T1355" si="84">-S1292</f>
        <v>7431.3905551604839</v>
      </c>
      <c r="V1292" s="23">
        <f t="array" aca="1" ref="V1292:Z1292" ca="1">MMULT(H1292:L1292,TRANSPOSE(racar))</f>
        <v>7.5911363538032426E-5</v>
      </c>
      <c r="W1292" s="23">
        <f ca="1"/>
        <v>-3.3777135613816996E-4</v>
      </c>
      <c r="X1292" s="23">
        <f ca="1"/>
        <v>-5.6221669680585999E-3</v>
      </c>
      <c r="Y1292" s="23">
        <f ca="1"/>
        <v>1.3592883712200141E-3</v>
      </c>
      <c r="Z1292" s="23">
        <f ca="1"/>
        <v>2.1876668249550739E-3</v>
      </c>
      <c r="AA1292" s="6">
        <f t="array" aca="1" ref="AA1292" ca="1">SUMPRODUCT($V$9:$Z$9,V1292:Z1292)</f>
        <v>-17292.369431135707</v>
      </c>
      <c r="AB1292" s="6">
        <f t="shared" ref="AB1292:AB1355" ca="1" si="85">Y1292*$Y$9+Z1292*$Z$9</f>
        <v>-5901.2052835871154</v>
      </c>
    </row>
    <row r="1293" spans="1:28" ht="13.8">
      <c r="A1293" s="4">
        <v>1283</v>
      </c>
      <c r="B1293" s="120">
        <v>0.84270690443529939</v>
      </c>
      <c r="C1293" s="120">
        <v>0.64864000000000011</v>
      </c>
      <c r="D1293" s="120">
        <v>0.32194918783840065</v>
      </c>
      <c r="E1293" s="120">
        <v>0.69346356123215624</v>
      </c>
      <c r="F1293" s="120">
        <v>0.73691397360036415</v>
      </c>
      <c r="H1293" s="142">
        <v>1.005645369606021</v>
      </c>
      <c r="I1293" s="142">
        <v>0.38165133694675585</v>
      </c>
      <c r="J1293" s="142">
        <v>-0.46225512576276168</v>
      </c>
      <c r="K1293" s="142">
        <v>0.50569201094373528</v>
      </c>
      <c r="L1293" s="142">
        <v>0.63386021348656585</v>
      </c>
      <c r="M1293" s="141">
        <f t="array" ref="M1293:Q1293">MMULT(H1293:L1293,TRANSPOSE(chol))</f>
        <v>5.9254508427486561E-3</v>
      </c>
      <c r="N1293" s="141">
        <v>4.5483415406004212E-3</v>
      </c>
      <c r="O1293" s="141">
        <v>-1.4945575815594847E-3</v>
      </c>
      <c r="P1293" s="141">
        <v>3.6024719192140542E-3</v>
      </c>
      <c r="Q1293" s="141">
        <v>7.5200483459929605E-3</v>
      </c>
      <c r="R1293" s="6">
        <f t="shared" si="82"/>
        <v>-24649.570166063848</v>
      </c>
      <c r="S1293" s="6">
        <f t="shared" si="83"/>
        <v>-25178.598798927866</v>
      </c>
      <c r="T1293" s="6">
        <f t="shared" si="84"/>
        <v>25178.598798927866</v>
      </c>
      <c r="V1293" s="23">
        <f t="array" aca="1" ref="V1293:Z1293" ca="1">MMULT(H1293:L1293,TRANSPOSE(racar))</f>
        <v>6.7158628046291198E-3</v>
      </c>
      <c r="W1293" s="23">
        <f ca="1"/>
        <v>4.2958014376467306E-3</v>
      </c>
      <c r="X1293" s="23">
        <f ca="1"/>
        <v>-1.7400792113065578E-3</v>
      </c>
      <c r="Y1293" s="23">
        <f ca="1"/>
        <v>3.6308968068399618E-3</v>
      </c>
      <c r="Z1293" s="23">
        <f ca="1"/>
        <v>5.9994110229722722E-3</v>
      </c>
      <c r="AA1293" s="6">
        <f t="array" aca="1" ref="AA1293" ca="1">SUMPRODUCT($V$9:$Z$9,V1293:Z1293)</f>
        <v>-11778.682198535545</v>
      </c>
      <c r="AB1293" s="6">
        <f t="shared" ca="1" si="85"/>
        <v>-16625.948806291693</v>
      </c>
    </row>
    <row r="1294" spans="1:28" ht="13.8">
      <c r="A1294" s="4">
        <v>1284</v>
      </c>
      <c r="B1294" s="120">
        <v>0.28715134887974397</v>
      </c>
      <c r="C1294" s="120">
        <v>0.84864000000000006</v>
      </c>
      <c r="D1294" s="120">
        <v>0.4648063306955435</v>
      </c>
      <c r="E1294" s="120">
        <v>0.7843726521412473</v>
      </c>
      <c r="F1294" s="120">
        <v>0.81383705052344113</v>
      </c>
      <c r="H1294" s="142">
        <v>-0.5617260282314529</v>
      </c>
      <c r="I1294" s="142">
        <v>1.0306179822980002</v>
      </c>
      <c r="J1294" s="142">
        <v>-8.8332181985999722E-2</v>
      </c>
      <c r="K1294" s="142">
        <v>0.78704641505265482</v>
      </c>
      <c r="L1294" s="142">
        <v>0.89212506964735327</v>
      </c>
      <c r="M1294" s="141">
        <f t="array" ref="M1294:Q1294">MMULT(H1294:L1294,TRANSPOSE(chol))</f>
        <v>-3.3097949515562405E-3</v>
      </c>
      <c r="N1294" s="141">
        <v>4.5826241843937169E-3</v>
      </c>
      <c r="O1294" s="141">
        <v>-9.7995619084777132E-4</v>
      </c>
      <c r="P1294" s="141">
        <v>5.0303024497442153E-3</v>
      </c>
      <c r="Q1294" s="141">
        <v>6.157787347730044E-3</v>
      </c>
      <c r="R1294" s="6">
        <f t="shared" si="82"/>
        <v>-51870.107329124265</v>
      </c>
      <c r="S1294" s="6">
        <f t="shared" si="83"/>
        <v>-11103.65403007808</v>
      </c>
      <c r="T1294" s="6">
        <f t="shared" si="84"/>
        <v>11103.65403007808</v>
      </c>
      <c r="V1294" s="23">
        <f t="array" aca="1" ref="V1294:Z1294" ca="1">MMULT(H1294:L1294,TRANSPOSE(racar))</f>
        <v>-8.154101677638559E-4</v>
      </c>
      <c r="W1294" s="23">
        <f ca="1"/>
        <v>7.1203464125462936E-3</v>
      </c>
      <c r="X1294" s="23">
        <f ca="1"/>
        <v>2.7569112696330527E-4</v>
      </c>
      <c r="Y1294" s="23">
        <f ca="1"/>
        <v>5.7519718785719286E-3</v>
      </c>
      <c r="Z1294" s="23">
        <f ca="1"/>
        <v>6.846472780412006E-3</v>
      </c>
      <c r="AA1294" s="6">
        <f t="array" aca="1" ref="AA1294" ca="1">SUMPRODUCT($V$9:$Z$9,V1294:Z1294)</f>
        <v>-50811.967540640195</v>
      </c>
      <c r="AB1294" s="6">
        <f t="shared" ca="1" si="85"/>
        <v>-11617.998701660177</v>
      </c>
    </row>
    <row r="1295" spans="1:28" ht="13.8">
      <c r="A1295" s="4">
        <v>1285</v>
      </c>
      <c r="B1295" s="120">
        <v>0.62048468221307729</v>
      </c>
      <c r="C1295" s="120">
        <v>8.8639999999999997E-2</v>
      </c>
      <c r="D1295" s="120">
        <v>0.60766347355268646</v>
      </c>
      <c r="E1295" s="120">
        <v>0.87528174305033812</v>
      </c>
      <c r="F1295" s="120">
        <v>0.89076012744651811</v>
      </c>
      <c r="H1295" s="142">
        <v>0.30675398462552494</v>
      </c>
      <c r="I1295" s="142">
        <v>-1.3491773752757295</v>
      </c>
      <c r="J1295" s="142">
        <v>0.27323438101754532</v>
      </c>
      <c r="K1295" s="142">
        <v>1.1517191172194852</v>
      </c>
      <c r="L1295" s="142">
        <v>1.2305806523878593</v>
      </c>
      <c r="M1295" s="141">
        <f t="array" ref="M1295:Q1295">MMULT(H1295:L1295,TRANSPOSE(chol))</f>
        <v>1.8074519225678165E-3</v>
      </c>
      <c r="N1295" s="141">
        <v>-7.0060303640956025E-3</v>
      </c>
      <c r="O1295" s="141">
        <v>1.7204128776762305E-3</v>
      </c>
      <c r="P1295" s="141">
        <v>4.0351555573572891E-3</v>
      </c>
      <c r="Q1295" s="141">
        <v>7.8718688459229521E-3</v>
      </c>
      <c r="R1295" s="6">
        <f t="shared" si="82"/>
        <v>22791.235826295146</v>
      </c>
      <c r="S1295" s="6">
        <f t="shared" si="83"/>
        <v>-25148.622472217856</v>
      </c>
      <c r="T1295" s="6">
        <f t="shared" si="84"/>
        <v>25148.622472217856</v>
      </c>
      <c r="V1295" s="23">
        <f t="array" aca="1" ref="V1295:Z1295" ca="1">MMULT(H1295:L1295,TRANSPOSE(racar))</f>
        <v>2.2734234655966156E-3</v>
      </c>
      <c r="W1295" s="23">
        <f ca="1"/>
        <v>-5.3401299882429977E-3</v>
      </c>
      <c r="X1295" s="23">
        <f ca="1"/>
        <v>2.7981446347827817E-3</v>
      </c>
      <c r="Y1295" s="23">
        <f ca="1"/>
        <v>6.3142482036037577E-3</v>
      </c>
      <c r="Z1295" s="23">
        <f ca="1"/>
        <v>8.2125430534913217E-3</v>
      </c>
      <c r="AA1295" s="6">
        <f t="array" aca="1" ref="AA1295" ca="1">SUMPRODUCT($V$9:$Z$9,V1295:Z1295)</f>
        <v>27592.943019925246</v>
      </c>
      <c r="AB1295" s="6">
        <f t="shared" ca="1" si="85"/>
        <v>-16613.221712095998</v>
      </c>
    </row>
    <row r="1296" spans="1:28" ht="13.8">
      <c r="A1296" s="4">
        <v>1286</v>
      </c>
      <c r="B1296" s="120">
        <v>0.95381801554641055</v>
      </c>
      <c r="C1296" s="120">
        <v>0.28864000000000001</v>
      </c>
      <c r="D1296" s="120">
        <v>0.75052061640982926</v>
      </c>
      <c r="E1296" s="120">
        <v>0.96619083395942917</v>
      </c>
      <c r="F1296" s="120">
        <v>0.96768320436959498</v>
      </c>
      <c r="H1296" s="142">
        <v>1.6830574580871298</v>
      </c>
      <c r="I1296" s="142">
        <v>-0.55736217994763204</v>
      </c>
      <c r="J1296" s="142">
        <v>0.67612896638315567</v>
      </c>
      <c r="K1296" s="142">
        <v>1.8275419016110355</v>
      </c>
      <c r="L1296" s="142">
        <v>1.8477840357623674</v>
      </c>
      <c r="M1296" s="141">
        <f t="array" ref="M1296:Q1296">MMULT(H1296:L1296,TRANSPOSE(chol))</f>
        <v>9.9168897255737781E-3</v>
      </c>
      <c r="N1296" s="141">
        <v>7.6212342654412291E-4</v>
      </c>
      <c r="O1296" s="141">
        <v>6.4097972556147742E-3</v>
      </c>
      <c r="P1296" s="141">
        <v>9.9117256533727358E-3</v>
      </c>
      <c r="Q1296" s="141">
        <v>1.8068172414220957E-2</v>
      </c>
      <c r="R1296" s="6">
        <f t="shared" si="82"/>
        <v>2199.3246373877191</v>
      </c>
      <c r="S1296" s="6">
        <f t="shared" si="83"/>
        <v>-54751.216237805958</v>
      </c>
      <c r="T1296" s="6">
        <f t="shared" si="84"/>
        <v>54751.216237805958</v>
      </c>
      <c r="V1296" s="23">
        <f t="array" aca="1" ref="V1296:Z1296" ca="1">MMULT(H1296:L1296,TRANSPOSE(racar))</f>
        <v>1.1988203238001389E-2</v>
      </c>
      <c r="W1296" s="23">
        <f ca="1"/>
        <v>2.1441592485220702E-3</v>
      </c>
      <c r="X1296" s="23">
        <f ca="1"/>
        <v>7.043805239201624E-3</v>
      </c>
      <c r="Y1296" s="23">
        <f ca="1"/>
        <v>1.1514046954067301E-2</v>
      </c>
      <c r="Z1296" s="23">
        <f ca="1"/>
        <v>1.5796623168374435E-2</v>
      </c>
      <c r="AA1296" s="6">
        <f t="array" aca="1" ref="AA1296" ca="1">SUMPRODUCT($V$9:$Z$9,V1296:Z1296)</f>
        <v>26115.128283108686</v>
      </c>
      <c r="AB1296" s="6">
        <f t="shared" ca="1" si="85"/>
        <v>-34841.860633493983</v>
      </c>
    </row>
    <row r="1297" spans="1:28" ht="13.8">
      <c r="A1297" s="4">
        <v>1287</v>
      </c>
      <c r="B1297" s="120">
        <v>0.10196616369455874</v>
      </c>
      <c r="C1297" s="120">
        <v>0.48864000000000002</v>
      </c>
      <c r="D1297" s="120">
        <v>0.89337775926697216</v>
      </c>
      <c r="E1297" s="120">
        <v>6.5364387678437261E-2</v>
      </c>
      <c r="F1297" s="120">
        <v>5.0523441055985441E-2</v>
      </c>
      <c r="H1297" s="142">
        <v>-1.2704276834568329</v>
      </c>
      <c r="I1297" s="142">
        <v>-2.8479146456048526E-2</v>
      </c>
      <c r="J1297" s="142">
        <v>1.24469337684461</v>
      </c>
      <c r="K1297" s="142">
        <v>-1.5112342644618422</v>
      </c>
      <c r="L1297" s="142">
        <v>-1.6397994042741513</v>
      </c>
      <c r="M1297" s="141">
        <f t="array" ref="M1297:Q1297">MMULT(H1297:L1297,TRANSPOSE(chol))</f>
        <v>-7.4855978211679939E-3</v>
      </c>
      <c r="N1297" s="141">
        <v>-3.1478037977720023E-3</v>
      </c>
      <c r="O1297" s="141">
        <v>6.2779850794670846E-3</v>
      </c>
      <c r="P1297" s="141">
        <v>-7.7991680522656081E-3</v>
      </c>
      <c r="Q1297" s="141">
        <v>-1.4419001889947616E-2</v>
      </c>
      <c r="R1297" s="6">
        <f t="shared" si="82"/>
        <v>40857.815176643358</v>
      </c>
      <c r="S1297" s="6">
        <f t="shared" si="83"/>
        <v>44199.608020600652</v>
      </c>
      <c r="T1297" s="6">
        <f t="shared" si="84"/>
        <v>-44199.608020600652</v>
      </c>
      <c r="V1297" s="23">
        <f t="array" aca="1" ref="V1297:Z1297" ca="1">MMULT(H1297:L1297,TRANSPOSE(racar))</f>
        <v>-8.8972831935865797E-3</v>
      </c>
      <c r="W1297" s="23">
        <f ca="1"/>
        <v>-4.1738428278338107E-3</v>
      </c>
      <c r="X1297" s="23">
        <f ca="1"/>
        <v>5.7437779223087262E-3</v>
      </c>
      <c r="Y1297" s="23">
        <f ca="1"/>
        <v>-9.37486501360448E-3</v>
      </c>
      <c r="Z1297" s="23">
        <f ca="1"/>
        <v>-1.29505536032657E-2</v>
      </c>
      <c r="AA1297" s="6">
        <f t="array" aca="1" ref="AA1297" ca="1">SUMPRODUCT($V$9:$Z$9,V1297:Z1297)</f>
        <v>22970.319053799736</v>
      </c>
      <c r="AB1297" s="6">
        <f t="shared" ca="1" si="85"/>
        <v>28860.304381204165</v>
      </c>
    </row>
    <row r="1298" spans="1:28" ht="13.8">
      <c r="A1298" s="4">
        <v>1288</v>
      </c>
      <c r="B1298" s="120">
        <v>0.43529949702789211</v>
      </c>
      <c r="C1298" s="120">
        <v>0.68864000000000003</v>
      </c>
      <c r="D1298" s="120">
        <v>5.6643065389421071E-2</v>
      </c>
      <c r="E1298" s="120">
        <v>0.15627347858752819</v>
      </c>
      <c r="F1298" s="120">
        <v>0.12744651797906237</v>
      </c>
      <c r="H1298" s="142">
        <v>-0.16289768440268376</v>
      </c>
      <c r="I1298" s="142">
        <v>0.49199907139560345</v>
      </c>
      <c r="J1298" s="142">
        <v>-1.5835940413789349</v>
      </c>
      <c r="K1298" s="142">
        <v>-1.0098921643032526</v>
      </c>
      <c r="L1298" s="142">
        <v>-1.1385448649248608</v>
      </c>
      <c r="M1298" s="141">
        <f t="array" ref="M1298:Q1298">MMULT(H1298:L1298,TRANSPOSE(chol))</f>
        <v>-9.5982366199710888E-4</v>
      </c>
      <c r="N1298" s="141">
        <v>2.4349608750922451E-3</v>
      </c>
      <c r="O1298" s="141">
        <v>-1.0219887360315281E-2</v>
      </c>
      <c r="P1298" s="141">
        <v>-5.3188900217144494E-3</v>
      </c>
      <c r="Q1298" s="141">
        <v>-9.1064038493785578E-3</v>
      </c>
      <c r="R1298" s="6">
        <f t="shared" si="82"/>
        <v>-15089.433373971842</v>
      </c>
      <c r="S1298" s="6">
        <f t="shared" si="83"/>
        <v>26116.033769735601</v>
      </c>
      <c r="T1298" s="6">
        <f t="shared" si="84"/>
        <v>-26116.033769735601</v>
      </c>
      <c r="V1298" s="23">
        <f t="array" aca="1" ref="V1298:Z1298" ca="1">MMULT(H1298:L1298,TRANSPOSE(racar))</f>
        <v>-2.941389059603164E-3</v>
      </c>
      <c r="W1298" s="23">
        <f ca="1"/>
        <v>2.5222225963419487E-4</v>
      </c>
      <c r="X1298" s="23">
        <f ca="1"/>
        <v>-1.1351070110886444E-2</v>
      </c>
      <c r="Y1298" s="23">
        <f ca="1"/>
        <v>-6.6490543428653417E-3</v>
      </c>
      <c r="Z1298" s="23">
        <f ca="1"/>
        <v>-9.0639626699284825E-3</v>
      </c>
      <c r="AA1298" s="6">
        <f t="array" aca="1" ref="AA1298" ca="1">SUMPRODUCT($V$9:$Z$9,V1298:Z1298)</f>
        <v>-22130.736059753268</v>
      </c>
      <c r="AB1298" s="6">
        <f t="shared" ca="1" si="85"/>
        <v>19798.073120499568</v>
      </c>
    </row>
    <row r="1299" spans="1:28" ht="13.8">
      <c r="A1299" s="4">
        <v>1289</v>
      </c>
      <c r="B1299" s="120">
        <v>0.76863283036122543</v>
      </c>
      <c r="C1299" s="120">
        <v>0.88863999999999999</v>
      </c>
      <c r="D1299" s="120">
        <v>0.19950020824656389</v>
      </c>
      <c r="E1299" s="120">
        <v>0.2471825694966191</v>
      </c>
      <c r="F1299" s="120">
        <v>0.20436959490213932</v>
      </c>
      <c r="H1299" s="142">
        <v>0.73435182586461534</v>
      </c>
      <c r="I1299" s="142">
        <v>1.2193272760491345</v>
      </c>
      <c r="J1299" s="142">
        <v>-0.84340779032071667</v>
      </c>
      <c r="K1299" s="142">
        <v>-0.68338255730894759</v>
      </c>
      <c r="L1299" s="142">
        <v>-0.82611441762125271</v>
      </c>
      <c r="M1299" s="141">
        <f t="array" ref="M1299:Q1299">MMULT(H1299:L1299,TRANSPOSE(chol))</f>
        <v>4.3269384784700221E-3</v>
      </c>
      <c r="N1299" s="141">
        <v>8.7083242154026783E-3</v>
      </c>
      <c r="O1299" s="141">
        <v>-4.0284469956939047E-3</v>
      </c>
      <c r="P1299" s="141">
        <v>-1.4471176337089754E-3</v>
      </c>
      <c r="Q1299" s="141">
        <v>-2.4328289662368663E-3</v>
      </c>
      <c r="R1299" s="6">
        <f t="shared" si="82"/>
        <v>-27106.535403531961</v>
      </c>
      <c r="S1299" s="6">
        <f t="shared" si="83"/>
        <v>6857.4885492456642</v>
      </c>
      <c r="T1299" s="6">
        <f t="shared" si="84"/>
        <v>-6857.4885492456642</v>
      </c>
      <c r="V1299" s="23">
        <f t="array" aca="1" ref="V1299:Z1299" ca="1">MMULT(H1299:L1299,TRANSPOSE(racar))</f>
        <v>3.7386939271279087E-3</v>
      </c>
      <c r="W1299" s="23">
        <f ca="1"/>
        <v>6.3267213427983119E-3</v>
      </c>
      <c r="X1299" s="23">
        <f ca="1"/>
        <v>-5.5252777663903577E-3</v>
      </c>
      <c r="Y1299" s="23">
        <f ca="1"/>
        <v>-3.5939941786327337E-3</v>
      </c>
      <c r="Z1299" s="23">
        <f ca="1"/>
        <v>-4.2771841652061941E-3</v>
      </c>
      <c r="AA1299" s="6">
        <f t="array" aca="1" ref="AA1299" ca="1">SUMPRODUCT($V$9:$Z$9,V1299:Z1299)</f>
        <v>-20908.398828472047</v>
      </c>
      <c r="AB1299" s="6">
        <f t="shared" ca="1" si="85"/>
        <v>7255.4587816316598</v>
      </c>
    </row>
    <row r="1300" spans="1:28" ht="13.8">
      <c r="A1300" s="4">
        <v>1290</v>
      </c>
      <c r="B1300" s="120">
        <v>0.21307727480566985</v>
      </c>
      <c r="C1300" s="120">
        <v>0.12864</v>
      </c>
      <c r="D1300" s="120">
        <v>0.34235735110370674</v>
      </c>
      <c r="E1300" s="120">
        <v>0.33809166040570998</v>
      </c>
      <c r="F1300" s="120">
        <v>0.28129267182521622</v>
      </c>
      <c r="H1300" s="142">
        <v>-0.79578923527289558</v>
      </c>
      <c r="I1300" s="142">
        <v>-1.1328434529755875</v>
      </c>
      <c r="J1300" s="142">
        <v>-0.40603796935727476</v>
      </c>
      <c r="K1300" s="142">
        <v>-0.41767695877744815</v>
      </c>
      <c r="L1300" s="142">
        <v>-0.57900567547369464</v>
      </c>
      <c r="M1300" s="141">
        <f t="array" ref="M1300:Q1300">MMULT(H1300:L1300,TRANSPOSE(chol))</f>
        <v>-4.6889391999541856E-3</v>
      </c>
      <c r="N1300" s="141">
        <v>-8.3573724701466196E-3</v>
      </c>
      <c r="O1300" s="141">
        <v>-4.0444306387076197E-3</v>
      </c>
      <c r="P1300" s="141">
        <v>-4.6790271793051407E-3</v>
      </c>
      <c r="Q1300" s="141">
        <v>-8.3276138791510065E-3</v>
      </c>
      <c r="R1300" s="6">
        <f t="shared" si="82"/>
        <v>35935.969947648882</v>
      </c>
      <c r="S1300" s="6">
        <f t="shared" si="83"/>
        <v>24728.504755700716</v>
      </c>
      <c r="T1300" s="6">
        <f t="shared" si="84"/>
        <v>-24728.504755700716</v>
      </c>
      <c r="V1300" s="23">
        <f t="array" aca="1" ref="V1300:Z1300" ca="1">MMULT(H1300:L1300,TRANSPOSE(racar))</f>
        <v>-6.7163478464189654E-3</v>
      </c>
      <c r="W1300" s="23">
        <f ca="1"/>
        <v>-8.6469031268249542E-3</v>
      </c>
      <c r="X1300" s="23">
        <f ca="1"/>
        <v>-3.9212186773163486E-3</v>
      </c>
      <c r="Y1300" s="23">
        <f ca="1"/>
        <v>-4.0212968804657859E-3</v>
      </c>
      <c r="Z1300" s="23">
        <f ca="1"/>
        <v>-6.6564803775393862E-3</v>
      </c>
      <c r="AA1300" s="6">
        <f t="array" aca="1" ref="AA1300" ca="1">SUMPRODUCT($V$9:$Z$9,V1300:Z1300)</f>
        <v>22153.13748329306</v>
      </c>
      <c r="AB1300" s="6">
        <f t="shared" ca="1" si="85"/>
        <v>18480.080232547407</v>
      </c>
    </row>
    <row r="1301" spans="1:28" ht="13.8">
      <c r="A1301" s="4">
        <v>1291</v>
      </c>
      <c r="B1301" s="120">
        <v>0.54641060813900322</v>
      </c>
      <c r="C1301" s="120">
        <v>0.32863999999999999</v>
      </c>
      <c r="D1301" s="120">
        <v>0.48521449396084959</v>
      </c>
      <c r="E1301" s="120">
        <v>0.42900075131480092</v>
      </c>
      <c r="F1301" s="120">
        <v>0.35821574874829315</v>
      </c>
      <c r="H1301" s="142">
        <v>0.11659779679202448</v>
      </c>
      <c r="I1301" s="142">
        <v>-0.44367164323258201</v>
      </c>
      <c r="J1301" s="142">
        <v>-3.7070256090960874E-2</v>
      </c>
      <c r="K1301" s="142">
        <v>-0.17891874661803822</v>
      </c>
      <c r="L1301" s="142">
        <v>-0.36323211736145972</v>
      </c>
      <c r="M1301" s="141">
        <f t="array" ref="M1301:Q1301">MMULT(H1301:L1301,TRANSPOSE(chol))</f>
        <v>6.8701605371544435E-4</v>
      </c>
      <c r="N1301" s="141">
        <v>-2.2669663212323593E-3</v>
      </c>
      <c r="O1301" s="141">
        <v>-2.2779477566350795E-4</v>
      </c>
      <c r="P1301" s="141">
        <v>-1.5099258309483454E-3</v>
      </c>
      <c r="Q1301" s="141">
        <v>-2.6682610281429237E-3</v>
      </c>
      <c r="R1301" s="6">
        <f t="shared" si="82"/>
        <v>21977.87981156398</v>
      </c>
      <c r="S1301" s="6">
        <f t="shared" si="83"/>
        <v>7874.2999673041213</v>
      </c>
      <c r="T1301" s="6">
        <f t="shared" si="84"/>
        <v>-7874.2999673041213</v>
      </c>
      <c r="V1301" s="23">
        <f t="array" aca="1" ref="V1301:Z1301" ca="1">MMULT(H1301:L1301,TRANSPOSE(racar))</f>
        <v>-3.3798553086054959E-4</v>
      </c>
      <c r="W1301" s="23">
        <f ca="1"/>
        <v>-3.0626592576721828E-3</v>
      </c>
      <c r="X1301" s="23">
        <f ca="1"/>
        <v>-6.0319000563856847E-4</v>
      </c>
      <c r="Y1301" s="23">
        <f ca="1"/>
        <v>-1.6883989804119194E-3</v>
      </c>
      <c r="Z1301" s="23">
        <f ca="1"/>
        <v>-2.8451632431174441E-3</v>
      </c>
      <c r="AA1301" s="6">
        <f t="array" aca="1" ref="AA1301" ca="1">SUMPRODUCT($V$9:$Z$9,V1301:Z1301)</f>
        <v>20578.393636031789</v>
      </c>
      <c r="AB1301" s="6">
        <f t="shared" ca="1" si="85"/>
        <v>8037.9808133511788</v>
      </c>
    </row>
    <row r="1302" spans="1:28" ht="13.8">
      <c r="A1302" s="4">
        <v>1292</v>
      </c>
      <c r="B1302" s="120">
        <v>0.87974394147233648</v>
      </c>
      <c r="C1302" s="120">
        <v>0.52864</v>
      </c>
      <c r="D1302" s="120">
        <v>0.62807163681799261</v>
      </c>
      <c r="E1302" s="120">
        <v>0.51990984222389192</v>
      </c>
      <c r="F1302" s="120">
        <v>0.43513882567137008</v>
      </c>
      <c r="H1302" s="142">
        <v>1.1737077198177033</v>
      </c>
      <c r="I1302" s="142">
        <v>7.1851610103875765E-2</v>
      </c>
      <c r="J1302" s="142">
        <v>0.32675033469759701</v>
      </c>
      <c r="K1302" s="142">
        <v>4.9927308309033823E-2</v>
      </c>
      <c r="L1302" s="142">
        <v>-0.16330582048166578</v>
      </c>
      <c r="M1302" s="141">
        <f t="array" ref="M1302:Q1302">MMULT(H1302:L1302,TRANSPOSE(chol))</f>
        <v>6.9157056828681625E-3</v>
      </c>
      <c r="N1302" s="141">
        <v>3.1689659788205677E-3</v>
      </c>
      <c r="O1302" s="141">
        <v>3.6924563187563536E-3</v>
      </c>
      <c r="P1302" s="141">
        <v>1.4484423537437755E-3</v>
      </c>
      <c r="Q1302" s="141">
        <v>3.0405487177680331E-3</v>
      </c>
      <c r="R1302" s="6">
        <f t="shared" si="82"/>
        <v>14260.205005566033</v>
      </c>
      <c r="S1302" s="6">
        <f t="shared" si="83"/>
        <v>-10217.531102613513</v>
      </c>
      <c r="T1302" s="6">
        <f t="shared" si="84"/>
        <v>10217.531102613513</v>
      </c>
      <c r="V1302" s="23">
        <f t="array" aca="1" ref="V1302:Z1302" ca="1">MMULT(H1302:L1302,TRANSPOSE(racar))</f>
        <v>6.6459256429617234E-3</v>
      </c>
      <c r="W1302" s="23">
        <f ca="1"/>
        <v>1.6151772580022847E-3</v>
      </c>
      <c r="X1302" s="23">
        <f ca="1"/>
        <v>2.6990722791519111E-3</v>
      </c>
      <c r="Y1302" s="23">
        <f ca="1"/>
        <v>4.5614688318095067E-4</v>
      </c>
      <c r="Z1302" s="23">
        <f ca="1"/>
        <v>8.5381951617920508E-4</v>
      </c>
      <c r="AA1302" s="6">
        <f t="array" aca="1" ref="AA1302" ca="1">SUMPRODUCT($V$9:$Z$9,V1302:Z1302)</f>
        <v>26101.113211321532</v>
      </c>
      <c r="AB1302" s="6">
        <f t="shared" ca="1" si="85"/>
        <v>-2643.2491983095447</v>
      </c>
    </row>
    <row r="1303" spans="1:28" ht="13.8">
      <c r="A1303" s="4">
        <v>1293</v>
      </c>
      <c r="B1303" s="120">
        <v>0.32418838591678101</v>
      </c>
      <c r="C1303" s="120">
        <v>0.72864000000000007</v>
      </c>
      <c r="D1303" s="120">
        <v>0.7709287796751354</v>
      </c>
      <c r="E1303" s="120">
        <v>0.61081893313298274</v>
      </c>
      <c r="F1303" s="120">
        <v>0.51206190259444706</v>
      </c>
      <c r="H1303" s="142">
        <v>-0.45601836531312101</v>
      </c>
      <c r="I1303" s="142">
        <v>0.60870498833213527</v>
      </c>
      <c r="J1303" s="142">
        <v>0.74190905261849049</v>
      </c>
      <c r="K1303" s="142">
        <v>0.28145409322683462</v>
      </c>
      <c r="L1303" s="142">
        <v>3.0239314009691199E-2</v>
      </c>
      <c r="M1303" s="141">
        <f t="array" ref="M1303:Q1303">MMULT(H1303:L1303,TRANSPOSE(chol))</f>
        <v>-2.6869456059963738E-3</v>
      </c>
      <c r="N1303" s="141">
        <v>2.4146842137451646E-3</v>
      </c>
      <c r="O1303" s="141">
        <v>4.3513193631293723E-3</v>
      </c>
      <c r="P1303" s="141">
        <v>2.4314384487372021E-3</v>
      </c>
      <c r="Q1303" s="141">
        <v>9.1486555138481709E-4</v>
      </c>
      <c r="R1303" s="6">
        <f t="shared" si="82"/>
        <v>-8106.2235360577224</v>
      </c>
      <c r="S1303" s="6">
        <f t="shared" si="83"/>
        <v>6051.6929314934323</v>
      </c>
      <c r="T1303" s="6">
        <f t="shared" si="84"/>
        <v>-6051.6929314934323</v>
      </c>
      <c r="V1303" s="23">
        <f t="array" aca="1" ref="V1303:Z1303" ca="1">MMULT(H1303:L1303,TRANSPOSE(racar))</f>
        <v>-1.424227954825396E-3</v>
      </c>
      <c r="W1303" s="23">
        <f ca="1"/>
        <v>3.6087233595076817E-3</v>
      </c>
      <c r="X1303" s="23">
        <f ca="1"/>
        <v>4.8564326132170335E-3</v>
      </c>
      <c r="Y1303" s="23">
        <f ca="1"/>
        <v>2.1601736297467838E-3</v>
      </c>
      <c r="Z1303" s="23">
        <f ca="1"/>
        <v>1.0605016210847825E-3</v>
      </c>
      <c r="AA1303" s="6">
        <f t="array" aca="1" ref="AA1303" ca="1">SUMPRODUCT($V$9:$Z$9,V1303:Z1303)</f>
        <v>-9210.0701560693469</v>
      </c>
      <c r="AB1303" s="6">
        <f t="shared" ca="1" si="85"/>
        <v>4004.5264091812296</v>
      </c>
    </row>
    <row r="1304" spans="1:28" ht="13.8">
      <c r="A1304" s="4">
        <v>1294</v>
      </c>
      <c r="B1304" s="120">
        <v>0.65752171925011438</v>
      </c>
      <c r="C1304" s="120">
        <v>0.92864000000000002</v>
      </c>
      <c r="D1304" s="120">
        <v>0.91378592253227831</v>
      </c>
      <c r="E1304" s="120">
        <v>0.70172802404207368</v>
      </c>
      <c r="F1304" s="120">
        <v>0.58898497951752404</v>
      </c>
      <c r="H1304" s="142">
        <v>0.40570881918970142</v>
      </c>
      <c r="I1304" s="142">
        <v>1.4657368167773066</v>
      </c>
      <c r="J1304" s="142">
        <v>1.3644430869619975</v>
      </c>
      <c r="K1304" s="142">
        <v>0.52937699732834742</v>
      </c>
      <c r="L1304" s="142">
        <v>0.22493474274764494</v>
      </c>
      <c r="M1304" s="141">
        <f t="array" ref="M1304:Q1304">MMULT(H1304:L1304,TRANSPOSE(chol))</f>
        <v>2.3905123388774613E-3</v>
      </c>
      <c r="N1304" s="141">
        <v>9.347402252445779E-3</v>
      </c>
      <c r="O1304" s="141">
        <v>9.7827728697952622E-3</v>
      </c>
      <c r="P1304" s="141">
        <v>6.0167217651366598E-3</v>
      </c>
      <c r="Q1304" s="141">
        <v>6.8004393198342365E-3</v>
      </c>
      <c r="R1304" s="6">
        <f t="shared" si="82"/>
        <v>-23191.343861167348</v>
      </c>
      <c r="S1304" s="6">
        <f t="shared" si="83"/>
        <v>-10152.314324492942</v>
      </c>
      <c r="T1304" s="6">
        <f t="shared" si="84"/>
        <v>10152.314324492942</v>
      </c>
      <c r="V1304" s="23">
        <f t="array" aca="1" ref="V1304:Z1304" ca="1">MMULT(H1304:L1304,TRANSPOSE(racar))</f>
        <v>4.9595561817770703E-3</v>
      </c>
      <c r="W1304" s="23">
        <f ca="1"/>
        <v>1.0192184100615304E-2</v>
      </c>
      <c r="X1304" s="23">
        <f ca="1"/>
        <v>9.8287181602523255E-3</v>
      </c>
      <c r="Y1304" s="23">
        <f ca="1"/>
        <v>4.7379578479885944E-3</v>
      </c>
      <c r="Z1304" s="23">
        <f ca="1"/>
        <v>5.0303863821757255E-3</v>
      </c>
      <c r="AA1304" s="6">
        <f t="array" aca="1" ref="AA1304" ca="1">SUMPRODUCT($V$9:$Z$9,V1304:Z1304)</f>
        <v>-11628.132167117012</v>
      </c>
      <c r="AB1304" s="6">
        <f t="shared" ca="1" si="85"/>
        <v>-6195.9908564156285</v>
      </c>
    </row>
    <row r="1305" spans="1:28" ht="13.8">
      <c r="A1305" s="4">
        <v>1295</v>
      </c>
      <c r="B1305" s="120">
        <v>0.99085505258344764</v>
      </c>
      <c r="C1305" s="120">
        <v>0.16864000000000001</v>
      </c>
      <c r="D1305" s="120">
        <v>7.7051228654727202E-2</v>
      </c>
      <c r="E1305" s="120">
        <v>0.79263711495116462</v>
      </c>
      <c r="F1305" s="120">
        <v>0.66590805644060092</v>
      </c>
      <c r="H1305" s="142">
        <v>2.3596964343586788</v>
      </c>
      <c r="I1305" s="142">
        <v>-0.9595534632403151</v>
      </c>
      <c r="J1305" s="142">
        <v>-1.4251894078889058</v>
      </c>
      <c r="K1305" s="142">
        <v>0.81560555710996252</v>
      </c>
      <c r="L1305" s="142">
        <v>0.42864184665079674</v>
      </c>
      <c r="M1305" s="141">
        <f t="array" ref="M1305:Q1305">MMULT(H1305:L1305,TRANSPOSE(chol))</f>
        <v>1.3903773286481125E-2</v>
      </c>
      <c r="N1305" s="141">
        <v>4.8458007243600172E-5</v>
      </c>
      <c r="O1305" s="141">
        <v>-6.3029566129431495E-3</v>
      </c>
      <c r="P1305" s="141">
        <v>3.5341622802398365E-3</v>
      </c>
      <c r="Q1305" s="141">
        <v>8.0963858342186223E-3</v>
      </c>
      <c r="R1305" s="6">
        <f t="shared" si="82"/>
        <v>19752.366332973354</v>
      </c>
      <c r="S1305" s="6">
        <f t="shared" si="83"/>
        <v>-28683.258155048145</v>
      </c>
      <c r="T1305" s="6">
        <f t="shared" si="84"/>
        <v>28683.258155048145</v>
      </c>
      <c r="V1305" s="23">
        <f t="array" aca="1" ref="V1305:Z1305" ca="1">MMULT(H1305:L1305,TRANSPOSE(racar))</f>
        <v>1.2172857681093184E-2</v>
      </c>
      <c r="W1305" s="23">
        <f ca="1"/>
        <v>-2.481612907674448E-3</v>
      </c>
      <c r="X1305" s="23">
        <f ca="1"/>
        <v>-7.6383903540499214E-3</v>
      </c>
      <c r="Y1305" s="23">
        <f ca="1"/>
        <v>3.7532047677981866E-3</v>
      </c>
      <c r="Z1305" s="23">
        <f ca="1"/>
        <v>4.7564891407809728E-3</v>
      </c>
      <c r="AA1305" s="6">
        <f t="array" aca="1" ref="AA1305" ca="1">SUMPRODUCT($V$9:$Z$9,V1305:Z1305)</f>
        <v>40952.492372782202</v>
      </c>
      <c r="AB1305" s="6">
        <f t="shared" ca="1" si="85"/>
        <v>-9182.2073697709711</v>
      </c>
    </row>
    <row r="1306" spans="1:28" ht="13.8">
      <c r="A1306" s="4">
        <v>1296</v>
      </c>
      <c r="B1306" s="120">
        <v>7.3159579332418827E-3</v>
      </c>
      <c r="C1306" s="120">
        <v>0.36863999999999997</v>
      </c>
      <c r="D1306" s="120">
        <v>0.21990837151187001</v>
      </c>
      <c r="E1306" s="120">
        <v>0.88354620586025556</v>
      </c>
      <c r="F1306" s="120">
        <v>0.74283113336367779</v>
      </c>
      <c r="H1306" s="142">
        <v>-2.4413635678214871</v>
      </c>
      <c r="I1306" s="142">
        <v>-0.33545749905056771</v>
      </c>
      <c r="J1306" s="142">
        <v>-0.77250270903824736</v>
      </c>
      <c r="K1306" s="142">
        <v>1.1929024278808391</v>
      </c>
      <c r="L1306" s="142">
        <v>0.65209834249193255</v>
      </c>
      <c r="M1306" s="141">
        <f t="array" ref="M1306:Q1306">MMULT(H1306:L1306,TRANSPOSE(chol))</f>
        <v>-1.4384971330471171E-2</v>
      </c>
      <c r="N1306" s="141">
        <v>-7.656823347662E-3</v>
      </c>
      <c r="O1306" s="141">
        <v>-8.3375888747643252E-3</v>
      </c>
      <c r="P1306" s="141">
        <v>3.0953065675589377E-3</v>
      </c>
      <c r="Q1306" s="141">
        <v>-2.5616166377186804E-3</v>
      </c>
      <c r="R1306" s="6">
        <f t="shared" si="82"/>
        <v>-18740.771483816388</v>
      </c>
      <c r="S1306" s="6">
        <f t="shared" si="83"/>
        <v>28343.479019337632</v>
      </c>
      <c r="T1306" s="6">
        <f t="shared" si="84"/>
        <v>-28343.479019337632</v>
      </c>
      <c r="V1306" s="23">
        <f t="array" aca="1" ref="V1306:Z1306" ca="1">MMULT(H1306:L1306,TRANSPOSE(racar))</f>
        <v>-1.3428689740044745E-2</v>
      </c>
      <c r="W1306" s="23">
        <f ca="1"/>
        <v>-3.0802666271239013E-3</v>
      </c>
      <c r="X1306" s="23">
        <f ca="1"/>
        <v>-5.5898658847471838E-3</v>
      </c>
      <c r="Y1306" s="23">
        <f ca="1"/>
        <v>5.8221017073944717E-3</v>
      </c>
      <c r="Z1306" s="23">
        <f ca="1"/>
        <v>1.4242240746526755E-3</v>
      </c>
      <c r="AA1306" s="6">
        <f t="array" aca="1" ref="AA1306" ca="1">SUMPRODUCT($V$9:$Z$9,V1306:Z1306)</f>
        <v>-40600.234684439274</v>
      </c>
      <c r="AB1306" s="6">
        <f t="shared" ca="1" si="85"/>
        <v>18736.014902963172</v>
      </c>
    </row>
    <row r="1307" spans="1:28" ht="13.8">
      <c r="A1307" s="4">
        <v>1297</v>
      </c>
      <c r="B1307" s="120">
        <v>0.34064929126657523</v>
      </c>
      <c r="C1307" s="120">
        <v>0.56864000000000003</v>
      </c>
      <c r="D1307" s="120">
        <v>0.36276551436901289</v>
      </c>
      <c r="E1307" s="120">
        <v>0.9744552967693465</v>
      </c>
      <c r="F1307" s="120">
        <v>0.81975421028675477</v>
      </c>
      <c r="H1307" s="142">
        <v>-0.41069174260242219</v>
      </c>
      <c r="I1307" s="142">
        <v>0.17291276216713783</v>
      </c>
      <c r="J1307" s="142">
        <v>-0.35107640506173776</v>
      </c>
      <c r="K1307" s="142">
        <v>1.9507280357731089</v>
      </c>
      <c r="L1307" s="142">
        <v>0.91442879050936887</v>
      </c>
      <c r="M1307" s="141">
        <f t="array" ref="M1307:Q1307">MMULT(H1307:L1307,TRANSPOSE(chol))</f>
        <v>-2.4198726567664858E-3</v>
      </c>
      <c r="N1307" s="141">
        <v>2.5400799429320452E-5</v>
      </c>
      <c r="O1307" s="141">
        <v>-2.7462906859286882E-3</v>
      </c>
      <c r="P1307" s="141">
        <v>9.4515182925295708E-3</v>
      </c>
      <c r="Q1307" s="141">
        <v>7.3725823299813746E-3</v>
      </c>
      <c r="R1307" s="6">
        <f t="shared" si="82"/>
        <v>-15411.511567246191</v>
      </c>
      <c r="S1307" s="6">
        <f t="shared" si="83"/>
        <v>2386.0733062376312</v>
      </c>
      <c r="T1307" s="6">
        <f t="shared" si="84"/>
        <v>-2386.0733062376312</v>
      </c>
      <c r="V1307" s="23">
        <f t="array" aca="1" ref="V1307:Z1307" ca="1">MMULT(H1307:L1307,TRANSPOSE(racar))</f>
        <v>-7.7354869388752338E-4</v>
      </c>
      <c r="W1307" s="23">
        <f ca="1"/>
        <v>3.098320729868668E-3</v>
      </c>
      <c r="X1307" s="23">
        <f ca="1"/>
        <v>-1.144904003210755E-3</v>
      </c>
      <c r="Y1307" s="23">
        <f ca="1"/>
        <v>1.0920743655903561E-2</v>
      </c>
      <c r="Z1307" s="23">
        <f ca="1"/>
        <v>7.4277314752318521E-3</v>
      </c>
      <c r="AA1307" s="6">
        <f t="array" aca="1" ref="AA1307" ca="1">SUMPRODUCT($V$9:$Z$9,V1307:Z1307)</f>
        <v>-13202.128682036768</v>
      </c>
      <c r="AB1307" s="6">
        <f t="shared" ca="1" si="85"/>
        <v>8799.421147891233</v>
      </c>
    </row>
    <row r="1308" spans="1:28" ht="13.8">
      <c r="A1308" s="4">
        <v>1298</v>
      </c>
      <c r="B1308" s="120">
        <v>0.67398262459990854</v>
      </c>
      <c r="C1308" s="120">
        <v>0.7686400000000001</v>
      </c>
      <c r="D1308" s="120">
        <v>0.50562265722615585</v>
      </c>
      <c r="E1308" s="120">
        <v>7.3628850488354616E-2</v>
      </c>
      <c r="F1308" s="120">
        <v>0.89667728720983175</v>
      </c>
      <c r="H1308" s="142">
        <v>0.45093728410143219</v>
      </c>
      <c r="I1308" s="142">
        <v>0.7343753596896555</v>
      </c>
      <c r="J1308" s="142">
        <v>1.4094378212624941E-2</v>
      </c>
      <c r="K1308" s="142">
        <v>-1.449286100941392</v>
      </c>
      <c r="L1308" s="142">
        <v>1.2628435072720656</v>
      </c>
      <c r="M1308" s="141">
        <f t="array" ref="M1308:Q1308">MMULT(H1308:L1308,TRANSPOSE(chol))</f>
        <v>2.6570069239740314E-3</v>
      </c>
      <c r="N1308" s="141">
        <v>5.2651698015637998E-3</v>
      </c>
      <c r="O1308" s="141">
        <v>9.3597884675382772E-4</v>
      </c>
      <c r="P1308" s="141">
        <v>-5.7196808237367138E-3</v>
      </c>
      <c r="Q1308" s="141">
        <v>6.5549366964301903E-3</v>
      </c>
      <c r="R1308" s="6">
        <f t="shared" si="82"/>
        <v>-74743.572682633996</v>
      </c>
      <c r="S1308" s="6">
        <f t="shared" si="83"/>
        <v>-62463.435700138463</v>
      </c>
      <c r="T1308" s="6">
        <f t="shared" si="84"/>
        <v>62463.435700138463</v>
      </c>
      <c r="V1308" s="23">
        <f t="array" aca="1" ref="V1308:Z1308" ca="1">MMULT(H1308:L1308,TRANSPOSE(racar))</f>
        <v>4.7023836157923746E-3</v>
      </c>
      <c r="W1308" s="23">
        <f ca="1"/>
        <v>4.9982883860527211E-3</v>
      </c>
      <c r="X1308" s="23">
        <f ca="1"/>
        <v>8.4390635135167438E-4</v>
      </c>
      <c r="Y1308" s="23">
        <f ca="1"/>
        <v>-5.2287682232651875E-3</v>
      </c>
      <c r="Z1308" s="23">
        <f ca="1"/>
        <v>7.6838075696281181E-3</v>
      </c>
      <c r="AA1308" s="6">
        <f t="array" aca="1" ref="AA1308" ca="1">SUMPRODUCT($V$9:$Z$9,V1308:Z1308)</f>
        <v>-68237.898379037913</v>
      </c>
      <c r="AB1308" s="6">
        <f t="shared" ca="1" si="85"/>
        <v>-66471.182873840895</v>
      </c>
    </row>
    <row r="1309" spans="1:28" ht="13.8">
      <c r="A1309" s="4">
        <v>1299</v>
      </c>
      <c r="B1309" s="120">
        <v>0.11842706904435298</v>
      </c>
      <c r="C1309" s="120">
        <v>0.96864000000000006</v>
      </c>
      <c r="D1309" s="120">
        <v>0.64847980008329864</v>
      </c>
      <c r="E1309" s="120">
        <v>0.16453794139744554</v>
      </c>
      <c r="F1309" s="120">
        <v>0.97360036413290862</v>
      </c>
      <c r="H1309" s="142">
        <v>-1.182886486256739</v>
      </c>
      <c r="I1309" s="142">
        <v>1.8611712287328628</v>
      </c>
      <c r="J1309" s="142">
        <v>0.38121947432224718</v>
      </c>
      <c r="K1309" s="142">
        <v>-0.9759769584396496</v>
      </c>
      <c r="L1309" s="142">
        <v>1.9365590174060201</v>
      </c>
      <c r="M1309" s="141">
        <f t="array" ref="M1309:Q1309">MMULT(H1309:L1309,TRANSPOSE(chol))</f>
        <v>-6.9697886936146694E-3</v>
      </c>
      <c r="N1309" s="141">
        <v>7.879848614457596E-3</v>
      </c>
      <c r="O1309" s="141">
        <v>1.4752150312875374E-3</v>
      </c>
      <c r="P1309" s="141">
        <v>-2.6517146276731169E-3</v>
      </c>
      <c r="Q1309" s="141">
        <v>8.3299733991873473E-3</v>
      </c>
      <c r="R1309" s="6">
        <f t="shared" si="82"/>
        <v>-126665.29095427878</v>
      </c>
      <c r="S1309" s="6">
        <f t="shared" si="83"/>
        <v>-58265.285716464205</v>
      </c>
      <c r="T1309" s="6">
        <f t="shared" si="84"/>
        <v>58265.285716464205</v>
      </c>
      <c r="V1309" s="23">
        <f t="array" aca="1" ref="V1309:Z1309" ca="1">MMULT(H1309:L1309,TRANSPOSE(racar))</f>
        <v>-2.1268688805518377E-3</v>
      </c>
      <c r="W1309" s="23">
        <f ca="1"/>
        <v>1.1195886845225688E-2</v>
      </c>
      <c r="X1309" s="23">
        <f ca="1"/>
        <v>3.2542266888052557E-3</v>
      </c>
      <c r="Y1309" s="23">
        <f ca="1"/>
        <v>-1.2715925353555587E-3</v>
      </c>
      <c r="Z1309" s="23">
        <f ca="1"/>
        <v>1.1793730146949552E-2</v>
      </c>
      <c r="AA1309" s="6">
        <f t="array" aca="1" ref="AA1309" ca="1">SUMPRODUCT($V$9:$Z$9,V1309:Z1309)</f>
        <v>-129891.78491627988</v>
      </c>
      <c r="AB1309" s="6">
        <f t="shared" ca="1" si="85"/>
        <v>-71139.355590679683</v>
      </c>
    </row>
    <row r="1310" spans="1:28" ht="13.8">
      <c r="A1310" s="4">
        <v>1300</v>
      </c>
      <c r="B1310" s="120">
        <v>0.45176040237768633</v>
      </c>
      <c r="C1310" s="120">
        <v>1.6640000000000002E-2</v>
      </c>
      <c r="D1310" s="120">
        <v>0.79133694294044143</v>
      </c>
      <c r="E1310" s="120">
        <v>0.25544703230653643</v>
      </c>
      <c r="F1310" s="120">
        <v>5.6440600819299053E-2</v>
      </c>
      <c r="H1310" s="142">
        <v>-0.12121492258841539</v>
      </c>
      <c r="I1310" s="142">
        <v>-2.1286889942615095</v>
      </c>
      <c r="J1310" s="142">
        <v>0.81106888325720194</v>
      </c>
      <c r="K1310" s="142">
        <v>-0.65744618262110099</v>
      </c>
      <c r="L1310" s="142">
        <v>-1.5853748070227098</v>
      </c>
      <c r="M1310" s="141">
        <f t="array" ref="M1310:Q1310">MMULT(H1310:L1310,TRANSPOSE(chol))</f>
        <v>-7.1422102354692604E-4</v>
      </c>
      <c r="N1310" s="141">
        <v>-1.2475733311531527E-2</v>
      </c>
      <c r="O1310" s="141">
        <v>4.3426718651152531E-3</v>
      </c>
      <c r="P1310" s="141">
        <v>-6.1820610676928912E-3</v>
      </c>
      <c r="Q1310" s="141">
        <v>-1.2736663669771636E-2</v>
      </c>
      <c r="R1310" s="6">
        <f t="shared" si="82"/>
        <v>112668.38998802408</v>
      </c>
      <c r="S1310" s="6">
        <f t="shared" si="83"/>
        <v>42276.381274110419</v>
      </c>
      <c r="T1310" s="6">
        <f t="shared" si="84"/>
        <v>-42276.381274110419</v>
      </c>
      <c r="V1310" s="23">
        <f t="array" aca="1" ref="V1310:Z1310" ca="1">MMULT(H1310:L1310,TRANSPOSE(racar))</f>
        <v>-4.6591103152864959E-3</v>
      </c>
      <c r="W1310" s="23">
        <f ca="1"/>
        <v>-1.4799209071676884E-2</v>
      </c>
      <c r="X1310" s="23">
        <f ca="1"/>
        <v>3.3278491626524244E-3</v>
      </c>
      <c r="Y1310" s="23">
        <f ca="1"/>
        <v>-6.658269441292726E-3</v>
      </c>
      <c r="Z1310" s="23">
        <f ca="1"/>
        <v>-1.266737785751516E-2</v>
      </c>
      <c r="AA1310" s="6">
        <f t="array" aca="1" ref="AA1310" ca="1">SUMPRODUCT($V$9:$Z$9,V1310:Z1310)</f>
        <v>101371.97955175754</v>
      </c>
      <c r="AB1310" s="6">
        <f t="shared" ca="1" si="85"/>
        <v>39714.898102731437</v>
      </c>
    </row>
    <row r="1311" spans="1:28" ht="13.8">
      <c r="A1311" s="4">
        <v>1301</v>
      </c>
      <c r="B1311" s="120">
        <v>0.78509373571101959</v>
      </c>
      <c r="C1311" s="120">
        <v>0.21664000000000003</v>
      </c>
      <c r="D1311" s="120">
        <v>0.93419408579758434</v>
      </c>
      <c r="E1311" s="120">
        <v>0.34635612321562731</v>
      </c>
      <c r="F1311" s="120">
        <v>0.13336367774237598</v>
      </c>
      <c r="H1311" s="142">
        <v>0.78951249701037873</v>
      </c>
      <c r="I1311" s="142">
        <v>-0.78359123584714252</v>
      </c>
      <c r="J1311" s="142">
        <v>1.5077761492744679</v>
      </c>
      <c r="K1311" s="142">
        <v>-0.39517702590311765</v>
      </c>
      <c r="L1311" s="142">
        <v>-1.1106306702852333</v>
      </c>
      <c r="M1311" s="141">
        <f t="array" ref="M1311:Q1311">MMULT(H1311:L1311,TRANSPOSE(chol))</f>
        <v>4.6519554826802588E-3</v>
      </c>
      <c r="N1311" s="141">
        <v>-2.6327528511287746E-3</v>
      </c>
      <c r="O1311" s="141">
        <v>1.0476410339799942E-2</v>
      </c>
      <c r="P1311" s="141">
        <v>-1.6884678127825803E-3</v>
      </c>
      <c r="Q1311" s="141">
        <v>-4.3564899238518985E-3</v>
      </c>
      <c r="R1311" s="6">
        <f t="shared" si="82"/>
        <v>76163.362780618365</v>
      </c>
      <c r="S1311" s="6">
        <f t="shared" si="83"/>
        <v>16408.757391112234</v>
      </c>
      <c r="T1311" s="6">
        <f t="shared" si="84"/>
        <v>-16408.757391112234</v>
      </c>
      <c r="V1311" s="23">
        <f t="array" aca="1" ref="V1311:Z1311" ca="1">MMULT(H1311:L1311,TRANSPOSE(racar))</f>
        <v>2.9218586598944419E-3</v>
      </c>
      <c r="W1311" s="23">
        <f ca="1"/>
        <v>-4.9310172126582662E-3</v>
      </c>
      <c r="X1311" s="23">
        <f ca="1"/>
        <v>9.1330476092748251E-3</v>
      </c>
      <c r="Y1311" s="23">
        <f ca="1"/>
        <v>-3.2452187610904661E-3</v>
      </c>
      <c r="Z1311" s="23">
        <f ca="1"/>
        <v>-6.2775143920334132E-3</v>
      </c>
      <c r="AA1311" s="6">
        <f t="array" aca="1" ref="AA1311" ca="1">SUMPRODUCT($V$9:$Z$9,V1311:Z1311)</f>
        <v>80192.80268918947</v>
      </c>
      <c r="AB1311" s="6">
        <f t="shared" ca="1" si="85"/>
        <v>19930.054071746166</v>
      </c>
    </row>
    <row r="1312" spans="1:28" ht="13.8">
      <c r="A1312" s="4">
        <v>1302</v>
      </c>
      <c r="B1312" s="120">
        <v>0.22953818015546409</v>
      </c>
      <c r="C1312" s="120">
        <v>0.41664000000000001</v>
      </c>
      <c r="D1312" s="120">
        <v>9.745939192003332E-2</v>
      </c>
      <c r="E1312" s="120">
        <v>0.43726521412471825</v>
      </c>
      <c r="F1312" s="120">
        <v>0.21028675466545291</v>
      </c>
      <c r="H1312" s="142">
        <v>-0.74036860979860653</v>
      </c>
      <c r="I1312" s="142">
        <v>-0.21049673458130305</v>
      </c>
      <c r="J1312" s="142">
        <v>-1.2961645967845157</v>
      </c>
      <c r="K1312" s="142">
        <v>-0.15790656068443695</v>
      </c>
      <c r="L1312" s="142">
        <v>-0.80542666528002205</v>
      </c>
      <c r="M1312" s="141">
        <f t="array" ref="M1312:Q1312">MMULT(H1312:L1312,TRANSPOSE(chol))</f>
        <v>-4.3623904961591917E-3</v>
      </c>
      <c r="N1312" s="141">
        <v>-2.9449097377816005E-3</v>
      </c>
      <c r="O1312" s="141">
        <v>-9.3796038987836502E-3</v>
      </c>
      <c r="P1312" s="141">
        <v>-2.4402522883089054E-3</v>
      </c>
      <c r="Q1312" s="141">
        <v>-8.2342473784214471E-3</v>
      </c>
      <c r="R1312" s="6">
        <f t="shared" si="82"/>
        <v>6936.7864182034755</v>
      </c>
      <c r="S1312" s="6">
        <f t="shared" si="83"/>
        <v>34449.344470410273</v>
      </c>
      <c r="T1312" s="6">
        <f t="shared" si="84"/>
        <v>-34449.344470410273</v>
      </c>
      <c r="V1312" s="23">
        <f t="array" aca="1" ref="V1312:Z1312" ca="1">MMULT(H1312:L1312,TRANSPOSE(racar))</f>
        <v>-6.1765171822888874E-3</v>
      </c>
      <c r="W1312" s="23">
        <f ca="1"/>
        <v>-3.3839333975119248E-3</v>
      </c>
      <c r="X1312" s="23">
        <f ca="1"/>
        <v>-9.4680040550285654E-3</v>
      </c>
      <c r="Y1312" s="23">
        <f ca="1"/>
        <v>-2.5107096286675181E-3</v>
      </c>
      <c r="Z1312" s="23">
        <f ca="1"/>
        <v>-7.3053712009728475E-3</v>
      </c>
      <c r="AA1312" s="6">
        <f t="array" aca="1" ref="AA1312" ca="1">SUMPRODUCT($V$9:$Z$9,V1312:Z1312)</f>
        <v>-4834.7792256390821</v>
      </c>
      <c r="AB1312" s="6">
        <f t="shared" ca="1" si="85"/>
        <v>28982.18613018699</v>
      </c>
    </row>
    <row r="1313" spans="1:28" ht="13.8">
      <c r="A1313" s="4">
        <v>1303</v>
      </c>
      <c r="B1313" s="120">
        <v>0.56287151348879749</v>
      </c>
      <c r="C1313" s="120">
        <v>0.61664000000000008</v>
      </c>
      <c r="D1313" s="120">
        <v>0.24031653477717613</v>
      </c>
      <c r="E1313" s="120">
        <v>0.52817430503380924</v>
      </c>
      <c r="F1313" s="120">
        <v>0.28720983158852981</v>
      </c>
      <c r="H1313" s="142">
        <v>0.15825359508697259</v>
      </c>
      <c r="I1313" s="142">
        <v>0.29666798692555046</v>
      </c>
      <c r="J1313" s="142">
        <v>-0.70528471674518134</v>
      </c>
      <c r="K1313" s="142">
        <v>7.0681317734153801E-2</v>
      </c>
      <c r="L1313" s="142">
        <v>-0.56155438990143691</v>
      </c>
      <c r="M1313" s="141">
        <f t="array" ref="M1313:Q1313">MMULT(H1313:L1313,TRANSPOSE(chol))</f>
        <v>9.3245981806039228E-4</v>
      </c>
      <c r="N1313" s="141">
        <v>2.0708071865867123E-3</v>
      </c>
      <c r="O1313" s="141">
        <v>-4.2170425934934105E-3</v>
      </c>
      <c r="P1313" s="141">
        <v>5.1656337125243531E-4</v>
      </c>
      <c r="Q1313" s="141">
        <v>-2.5748506956054665E-3</v>
      </c>
      <c r="R1313" s="6">
        <f t="shared" si="82"/>
        <v>306.97083345143074</v>
      </c>
      <c r="S1313" s="6">
        <f t="shared" si="83"/>
        <v>16624.107800365957</v>
      </c>
      <c r="T1313" s="6">
        <f t="shared" si="84"/>
        <v>-16624.107800365957</v>
      </c>
      <c r="V1313" s="23">
        <f t="array" aca="1" ref="V1313:Z1313" ca="1">MMULT(H1313:L1313,TRANSPOSE(racar))</f>
        <v>9.0642943383659538E-5</v>
      </c>
      <c r="W1313" s="23">
        <f ca="1"/>
        <v>1.1878059394289033E-3</v>
      </c>
      <c r="X1313" s="23">
        <f ca="1"/>
        <v>-4.7525290846175145E-3</v>
      </c>
      <c r="Y1313" s="23">
        <f ca="1"/>
        <v>-2.694688581076041E-4</v>
      </c>
      <c r="Z1313" s="23">
        <f ca="1"/>
        <v>-3.3965952915698833E-3</v>
      </c>
      <c r="AA1313" s="6">
        <f t="array" aca="1" ref="AA1313" ca="1">SUMPRODUCT($V$9:$Z$9,V1313:Z1313)</f>
        <v>600.66960971663138</v>
      </c>
      <c r="AB1313" s="6">
        <f t="shared" ca="1" si="85"/>
        <v>17581.121121444998</v>
      </c>
    </row>
    <row r="1314" spans="1:28" ht="13.8">
      <c r="A1314" s="4">
        <v>1304</v>
      </c>
      <c r="B1314" s="120">
        <v>0.89620484682213075</v>
      </c>
      <c r="C1314" s="120">
        <v>0.81664000000000003</v>
      </c>
      <c r="D1314" s="120">
        <v>0.38317367763431898</v>
      </c>
      <c r="E1314" s="120">
        <v>0.61908339594290007</v>
      </c>
      <c r="F1314" s="120">
        <v>0.36413290851160673</v>
      </c>
      <c r="H1314" s="142">
        <v>1.2602191780625907</v>
      </c>
      <c r="I1314" s="142">
        <v>0.90263433034297014</v>
      </c>
      <c r="J1314" s="142">
        <v>-0.29715607469330702</v>
      </c>
      <c r="K1314" s="142">
        <v>0.30307434084966417</v>
      </c>
      <c r="L1314" s="142">
        <v>-0.34743330371109582</v>
      </c>
      <c r="M1314" s="141">
        <f t="array" ref="M1314:Q1314">MMULT(H1314:L1314,TRANSPOSE(chol))</f>
        <v>7.4254473956604271E-3</v>
      </c>
      <c r="N1314" s="141">
        <v>8.1300875870509246E-3</v>
      </c>
      <c r="O1314" s="141">
        <v>7.7411595517707949E-5</v>
      </c>
      <c r="P1314" s="141">
        <v>3.6929903844000337E-3</v>
      </c>
      <c r="Q1314" s="141">
        <v>3.525014467269277E-3</v>
      </c>
      <c r="R1314" s="6">
        <f t="shared" si="82"/>
        <v>-9633.6837435886628</v>
      </c>
      <c r="S1314" s="6">
        <f t="shared" si="83"/>
        <v>-2636.5513032110648</v>
      </c>
      <c r="T1314" s="6">
        <f t="shared" si="84"/>
        <v>2636.5513032110648</v>
      </c>
      <c r="V1314" s="23">
        <f t="array" aca="1" ref="V1314:Z1314" ca="1">MMULT(H1314:L1314,TRANSPOSE(racar))</f>
        <v>7.4651483567971192E-3</v>
      </c>
      <c r="W1314" s="23">
        <f ca="1"/>
        <v>6.4805340457052309E-3</v>
      </c>
      <c r="X1314" s="23">
        <f ca="1"/>
        <v>-1.1022231033767078E-3</v>
      </c>
      <c r="Y1314" s="23">
        <f ca="1"/>
        <v>2.0086092465291354E-3</v>
      </c>
      <c r="Z1314" s="23">
        <f ca="1"/>
        <v>5.8098967686948284E-4</v>
      </c>
      <c r="AA1314" s="6">
        <f t="array" aca="1" ref="AA1314" ca="1">SUMPRODUCT($V$9:$Z$9,V1314:Z1314)</f>
        <v>4696.2280571159154</v>
      </c>
      <c r="AB1314" s="6">
        <f t="shared" ca="1" si="85"/>
        <v>5967.3877156732688</v>
      </c>
    </row>
    <row r="1315" spans="1:28" ht="13.8">
      <c r="A1315" s="4">
        <v>1305</v>
      </c>
      <c r="B1315" s="120">
        <v>4.4352994970278919E-2</v>
      </c>
      <c r="C1315" s="120">
        <v>5.6640000000000003E-2</v>
      </c>
      <c r="D1315" s="120">
        <v>0.52603082049146199</v>
      </c>
      <c r="E1315" s="120">
        <v>0.70999248685199101</v>
      </c>
      <c r="F1315" s="120">
        <v>0.44105598543468366</v>
      </c>
      <c r="H1315" s="142">
        <v>-1.7022634672742754</v>
      </c>
      <c r="I1315" s="142">
        <v>-1.5836209654174072</v>
      </c>
      <c r="J1315" s="142">
        <v>6.5295959896791766E-2</v>
      </c>
      <c r="K1315" s="142">
        <v>0.55336277093412822</v>
      </c>
      <c r="L1315" s="142">
        <v>-0.14829245334808192</v>
      </c>
      <c r="M1315" s="141">
        <f t="array" ref="M1315:Q1315">MMULT(H1315:L1315,TRANSPOSE(chol))</f>
        <v>-1.0030055128372177E-2</v>
      </c>
      <c r="N1315" s="141">
        <v>-1.3068608414193762E-2</v>
      </c>
      <c r="O1315" s="141">
        <v>-2.3815546519827973E-3</v>
      </c>
      <c r="P1315" s="141">
        <v>-9.6128098393361699E-4</v>
      </c>
      <c r="Q1315" s="141">
        <v>-7.1281339835952817E-3</v>
      </c>
      <c r="R1315" s="6">
        <f t="shared" si="82"/>
        <v>49673.21282452812</v>
      </c>
      <c r="S1315" s="6">
        <f t="shared" si="83"/>
        <v>35086.072142960016</v>
      </c>
      <c r="T1315" s="6">
        <f t="shared" si="84"/>
        <v>-35086.072142960016</v>
      </c>
      <c r="V1315" s="23">
        <f t="array" aca="1" ref="V1315:Z1315" ca="1">MMULT(H1315:L1315,TRANSPOSE(racar))</f>
        <v>-1.1285508081135652E-2</v>
      </c>
      <c r="W1315" s="23">
        <f ca="1"/>
        <v>-1.087845097503942E-2</v>
      </c>
      <c r="X1315" s="23">
        <f ca="1"/>
        <v>-8.4826996916464547E-4</v>
      </c>
      <c r="Y1315" s="23">
        <f ca="1"/>
        <v>1.0516553275449203E-3</v>
      </c>
      <c r="Z1315" s="23">
        <f ca="1"/>
        <v>-4.1840614150867499E-3</v>
      </c>
      <c r="AA1315" s="6">
        <f t="array" aca="1" ref="AA1315" ca="1">SUMPRODUCT($V$9:$Z$9,V1315:Z1315)</f>
        <v>29374.353351787242</v>
      </c>
      <c r="AB1315" s="6">
        <f t="shared" ca="1" si="85"/>
        <v>27984.361581759924</v>
      </c>
    </row>
    <row r="1316" spans="1:28" ht="13.8">
      <c r="A1316" s="4">
        <v>1306</v>
      </c>
      <c r="B1316" s="120">
        <v>0.37768632830361226</v>
      </c>
      <c r="C1316" s="120">
        <v>0.25663999999999998</v>
      </c>
      <c r="D1316" s="120">
        <v>0.66888796334860479</v>
      </c>
      <c r="E1316" s="120">
        <v>0.80090157776108195</v>
      </c>
      <c r="F1316" s="120">
        <v>0.5179790623577607</v>
      </c>
      <c r="H1316" s="142">
        <v>-0.31156300072916338</v>
      </c>
      <c r="I1316" s="142">
        <v>-0.6537389572023713</v>
      </c>
      <c r="J1316" s="142">
        <v>0.43684457000094673</v>
      </c>
      <c r="K1316" s="142">
        <v>0.84484596971101233</v>
      </c>
      <c r="L1316" s="142">
        <v>4.5082092173055199E-2</v>
      </c>
      <c r="M1316" s="141">
        <f t="array" ref="M1316:Q1316">MMULT(H1316:L1316,TRANSPOSE(chol))</f>
        <v>-1.8357875460244828E-3</v>
      </c>
      <c r="N1316" s="141">
        <v>-4.4759251895691889E-3</v>
      </c>
      <c r="O1316" s="141">
        <v>2.1713634705346142E-3</v>
      </c>
      <c r="P1316" s="141">
        <v>3.2096959348149306E-3</v>
      </c>
      <c r="Q1316" s="141">
        <v>2.8401404816208605E-4</v>
      </c>
      <c r="R1316" s="6">
        <f t="shared" si="82"/>
        <v>32583.252208429119</v>
      </c>
      <c r="S1316" s="6">
        <f t="shared" si="83"/>
        <v>13104.913842791853</v>
      </c>
      <c r="T1316" s="6">
        <f t="shared" si="84"/>
        <v>-13104.913842791853</v>
      </c>
      <c r="V1316" s="23">
        <f t="array" aca="1" ref="V1316:Z1316" ca="1">MMULT(H1316:L1316,TRANSPOSE(racar))</f>
        <v>-1.9852591069868873E-3</v>
      </c>
      <c r="W1316" s="23">
        <f ca="1"/>
        <v>-3.341725111424821E-3</v>
      </c>
      <c r="X1316" s="23">
        <f ca="1"/>
        <v>2.8213371017533585E-3</v>
      </c>
      <c r="Y1316" s="23">
        <f ca="1"/>
        <v>3.9134627040465454E-3</v>
      </c>
      <c r="Z1316" s="23">
        <f ca="1"/>
        <v>4.3248408842068133E-4</v>
      </c>
      <c r="AA1316" s="6">
        <f t="array" aca="1" ref="AA1316" ca="1">SUMPRODUCT($V$9:$Z$9,V1316:Z1316)</f>
        <v>30096.363600905261</v>
      </c>
      <c r="AB1316" s="6">
        <f t="shared" ca="1" si="85"/>
        <v>15500.900214653684</v>
      </c>
    </row>
    <row r="1317" spans="1:28" ht="13.8">
      <c r="A1317" s="4">
        <v>1307</v>
      </c>
      <c r="B1317" s="120">
        <v>0.71101966163694563</v>
      </c>
      <c r="C1317" s="120">
        <v>0.45663999999999999</v>
      </c>
      <c r="D1317" s="120">
        <v>0.81174510620574758</v>
      </c>
      <c r="E1317" s="120">
        <v>0.89181066867017289</v>
      </c>
      <c r="F1317" s="120">
        <v>0.59490213928083768</v>
      </c>
      <c r="H1317" s="142">
        <v>0.55636600023334093</v>
      </c>
      <c r="I1317" s="142">
        <v>-0.1089022777612472</v>
      </c>
      <c r="J1317" s="142">
        <v>0.88434539972746506</v>
      </c>
      <c r="K1317" s="142">
        <v>1.2362149833685603</v>
      </c>
      <c r="L1317" s="142">
        <v>0.24017354515167796</v>
      </c>
      <c r="M1317" s="141">
        <f t="array" ref="M1317:Q1317">MMULT(H1317:L1317,TRANSPOSE(chol))</f>
        <v>3.2782126628305322E-3</v>
      </c>
      <c r="N1317" s="141">
        <v>6.8342851749140295E-4</v>
      </c>
      <c r="O1317" s="141">
        <v>6.3850002936952852E-3</v>
      </c>
      <c r="P1317" s="141">
        <v>6.9267500526501808E-3</v>
      </c>
      <c r="Q1317" s="141">
        <v>5.8330846693793814E-3</v>
      </c>
      <c r="R1317" s="6">
        <f t="shared" si="82"/>
        <v>26212.673017541441</v>
      </c>
      <c r="S1317" s="6">
        <f t="shared" si="83"/>
        <v>-632.64324001169371</v>
      </c>
      <c r="T1317" s="6">
        <f t="shared" si="84"/>
        <v>632.64324001169371</v>
      </c>
      <c r="V1317" s="23">
        <f t="array" aca="1" ref="V1317:Z1317" ca="1">MMULT(H1317:L1317,TRANSPOSE(racar))</f>
        <v>4.0354801636732097E-3</v>
      </c>
      <c r="W1317" s="23">
        <f ca="1"/>
        <v>1.4642510863781917E-3</v>
      </c>
      <c r="X1317" s="23">
        <f ca="1"/>
        <v>6.6268670781079557E-3</v>
      </c>
      <c r="Y1317" s="23">
        <f ca="1"/>
        <v>6.9003732320229768E-3</v>
      </c>
      <c r="Z1317" s="23">
        <f ca="1"/>
        <v>4.1271517711146139E-3</v>
      </c>
      <c r="AA1317" s="6">
        <f t="array" aca="1" ref="AA1317" ca="1">SUMPRODUCT($V$9:$Z$9,V1317:Z1317)</f>
        <v>35632.304824135004</v>
      </c>
      <c r="AB1317" s="6">
        <f t="shared" ca="1" si="85"/>
        <v>8695.7309768852756</v>
      </c>
    </row>
    <row r="1318" spans="1:28" ht="13.8">
      <c r="A1318" s="4">
        <v>1308</v>
      </c>
      <c r="B1318" s="120">
        <v>0.15546410608139002</v>
      </c>
      <c r="C1318" s="120">
        <v>0.65664000000000011</v>
      </c>
      <c r="D1318" s="120">
        <v>0.95460224906289048</v>
      </c>
      <c r="E1318" s="120">
        <v>0.98271975957926383</v>
      </c>
      <c r="F1318" s="120">
        <v>0.67182521620391455</v>
      </c>
      <c r="H1318" s="142">
        <v>-1.013276284052699</v>
      </c>
      <c r="I1318" s="142">
        <v>0.4033102530142742</v>
      </c>
      <c r="J1318" s="142">
        <v>1.691216284797376</v>
      </c>
      <c r="K1318" s="142">
        <v>2.1134709270515728</v>
      </c>
      <c r="L1318" s="142">
        <v>0.44495874571946031</v>
      </c>
      <c r="M1318" s="141">
        <f t="array" ref="M1318:Q1318">MMULT(H1318:L1318,TRANSPOSE(chol))</f>
        <v>-5.9704136196933009E-3</v>
      </c>
      <c r="N1318" s="141">
        <v>-7.0811770590405772E-5</v>
      </c>
      <c r="O1318" s="141">
        <v>9.6302597143821597E-3</v>
      </c>
      <c r="P1318" s="141">
        <v>1.1360412470566364E-2</v>
      </c>
      <c r="Q1318" s="141">
        <v>5.4515618660743266E-3</v>
      </c>
      <c r="R1318" s="6">
        <f t="shared" si="82"/>
        <v>17777.475141551764</v>
      </c>
      <c r="S1318" s="6">
        <f t="shared" si="83"/>
        <v>21755.851479781155</v>
      </c>
      <c r="T1318" s="6">
        <f t="shared" si="84"/>
        <v>-21755.851479781155</v>
      </c>
      <c r="V1318" s="23">
        <f t="array" aca="1" ref="V1318:Z1318" ca="1">MMULT(H1318:L1318,TRANSPOSE(racar))</f>
        <v>-3.3762150575576437E-3</v>
      </c>
      <c r="W1318" s="23">
        <f ca="1"/>
        <v>4.0298871911466022E-3</v>
      </c>
      <c r="X1318" s="23">
        <f ca="1"/>
        <v>1.1596691191862634E-2</v>
      </c>
      <c r="Y1318" s="23">
        <f ca="1"/>
        <v>1.203700972434169E-2</v>
      </c>
      <c r="Z1318" s="23">
        <f ca="1"/>
        <v>5.4567625901041378E-3</v>
      </c>
      <c r="AA1318" s="6">
        <f t="array" aca="1" ref="AA1318" ca="1">SUMPRODUCT($V$9:$Z$9,V1318:Z1318)</f>
        <v>16646.367599878657</v>
      </c>
      <c r="AB1318" s="6">
        <f t="shared" ca="1" si="85"/>
        <v>24821.145601482</v>
      </c>
    </row>
    <row r="1319" spans="1:28" ht="13.8">
      <c r="A1319" s="4">
        <v>1309</v>
      </c>
      <c r="B1319" s="120">
        <v>0.48879743941472337</v>
      </c>
      <c r="C1319" s="120">
        <v>0.85664000000000007</v>
      </c>
      <c r="D1319" s="120">
        <v>0.11786755518533944</v>
      </c>
      <c r="E1319" s="120">
        <v>8.1893313298271972E-2</v>
      </c>
      <c r="F1319" s="120">
        <v>0.74874829312699143</v>
      </c>
      <c r="H1319" s="142">
        <v>-2.8084346504780568E-2</v>
      </c>
      <c r="I1319" s="142">
        <v>1.0653446374496982</v>
      </c>
      <c r="J1319" s="142">
        <v>-1.1857143885024939</v>
      </c>
      <c r="K1319" s="142">
        <v>-1.3924484996091442</v>
      </c>
      <c r="L1319" s="142">
        <v>0.67055601063007009</v>
      </c>
      <c r="M1319" s="141">
        <f t="array" ref="M1319:Q1319">MMULT(H1319:L1319,TRANSPOSE(chol))</f>
        <v>-1.6547822890090194E-4</v>
      </c>
      <c r="N1319" s="141">
        <v>6.035224587646785E-3</v>
      </c>
      <c r="O1319" s="141">
        <v>-7.2970461642521767E-3</v>
      </c>
      <c r="P1319" s="141">
        <v>-5.9967858041279441E-3</v>
      </c>
      <c r="Q1319" s="141">
        <v>1.5544563566765057E-3</v>
      </c>
      <c r="R1319" s="6">
        <f t="shared" si="82"/>
        <v>-84862.839303620276</v>
      </c>
      <c r="S1319" s="6">
        <f t="shared" si="83"/>
        <v>-36033.471668295046</v>
      </c>
      <c r="T1319" s="6">
        <f t="shared" si="84"/>
        <v>36033.471668295046</v>
      </c>
      <c r="V1319" s="23">
        <f t="array" aca="1" ref="V1319:Z1319" ca="1">MMULT(H1319:L1319,TRANSPOSE(racar))</f>
        <v>9.3306560182617837E-4</v>
      </c>
      <c r="W1319" s="23">
        <f ca="1"/>
        <v>5.539407036905984E-3</v>
      </c>
      <c r="X1319" s="23">
        <f ca="1"/>
        <v>-7.4861420123873128E-3</v>
      </c>
      <c r="Y1319" s="23">
        <f ca="1"/>
        <v>-5.8707739058179859E-3</v>
      </c>
      <c r="Z1319" s="23">
        <f ca="1"/>
        <v>2.9566146876148715E-3</v>
      </c>
      <c r="AA1319" s="6">
        <f t="array" aca="1" ref="AA1319" ca="1">SUMPRODUCT($V$9:$Z$9,V1319:Z1319)</f>
        <v>-84952.760274906803</v>
      </c>
      <c r="AB1319" s="6">
        <f t="shared" ca="1" si="85"/>
        <v>-43223.633800729884</v>
      </c>
    </row>
    <row r="1320" spans="1:28" ht="13.8">
      <c r="A1320" s="4">
        <v>1310</v>
      </c>
      <c r="B1320" s="120">
        <v>0.82213077274805657</v>
      </c>
      <c r="C1320" s="120">
        <v>9.6640000000000004E-2</v>
      </c>
      <c r="D1320" s="120">
        <v>0.26072469804248227</v>
      </c>
      <c r="E1320" s="120">
        <v>0.1728024042073629</v>
      </c>
      <c r="F1320" s="120">
        <v>0.82567137005006841</v>
      </c>
      <c r="H1320" s="142">
        <v>0.92351583049983321</v>
      </c>
      <c r="I1320" s="142">
        <v>-1.3009370583971041</v>
      </c>
      <c r="J1320" s="142">
        <v>-0.64111280374749613</v>
      </c>
      <c r="K1320" s="142">
        <v>-0.94314877901787852</v>
      </c>
      <c r="L1320" s="142">
        <v>0.93719694706407286</v>
      </c>
      <c r="M1320" s="141">
        <f t="array" ref="M1320:Q1320">MMULT(H1320:L1320,TRANSPOSE(chol))</f>
        <v>5.4415282181141146E-3</v>
      </c>
      <c r="N1320" s="141">
        <v>-5.2807575214325279E-3</v>
      </c>
      <c r="O1320" s="141">
        <v>-3.3061877142603886E-3</v>
      </c>
      <c r="P1320" s="141">
        <v>-6.3787477605876195E-3</v>
      </c>
      <c r="Q1320" s="141">
        <v>3.4587992343459379E-3</v>
      </c>
      <c r="R1320" s="6">
        <f t="shared" si="82"/>
        <v>-4500.3423259923657</v>
      </c>
      <c r="S1320" s="6">
        <f t="shared" si="83"/>
        <v>-48328.165457752002</v>
      </c>
      <c r="T1320" s="6">
        <f t="shared" si="84"/>
        <v>48328.165457752002</v>
      </c>
      <c r="V1320" s="23">
        <f t="array" aca="1" ref="V1320:Z1320" ca="1">MMULT(H1320:L1320,TRANSPOSE(racar))</f>
        <v>4.5253620385396071E-3</v>
      </c>
      <c r="W1320" s="23">
        <f ca="1"/>
        <v>-6.7099964821628211E-3</v>
      </c>
      <c r="X1320" s="23">
        <f ca="1"/>
        <v>-3.7421212235383616E-3</v>
      </c>
      <c r="Y1320" s="23">
        <f ca="1"/>
        <v>-4.8674490092126925E-3</v>
      </c>
      <c r="Z1320" s="23">
        <f ca="1"/>
        <v>4.2106512587682344E-3</v>
      </c>
      <c r="AA1320" s="6">
        <f t="array" aca="1" ref="AA1320" ca="1">SUMPRODUCT($V$9:$Z$9,V1320:Z1320)</f>
        <v>250.86252805156619</v>
      </c>
      <c r="AB1320" s="6">
        <f t="shared" ca="1" si="85"/>
        <v>-45581.384116121626</v>
      </c>
    </row>
    <row r="1321" spans="1:28" ht="13.8">
      <c r="A1321" s="4">
        <v>1311</v>
      </c>
      <c r="B1321" s="120">
        <v>0.26657521719250116</v>
      </c>
      <c r="C1321" s="120">
        <v>0.29664000000000001</v>
      </c>
      <c r="D1321" s="120">
        <v>0.40358184089962512</v>
      </c>
      <c r="E1321" s="120">
        <v>0.26371149511645381</v>
      </c>
      <c r="F1321" s="120">
        <v>0.90259444697314539</v>
      </c>
      <c r="H1321" s="142">
        <v>-0.62320405950859781</v>
      </c>
      <c r="I1321" s="142">
        <v>-0.53408894196582335</v>
      </c>
      <c r="J1321" s="142">
        <v>-0.24408668855813129</v>
      </c>
      <c r="K1321" s="142">
        <v>-0.6319447350410986</v>
      </c>
      <c r="L1321" s="142">
        <v>1.2964772700106224</v>
      </c>
      <c r="M1321" s="141">
        <f t="array" ref="M1321:Q1321">MMULT(H1321:L1321,TRANSPOSE(chol))</f>
        <v>-3.6720350246989245E-3</v>
      </c>
      <c r="N1321" s="141">
        <v>-4.5228522806347263E-3</v>
      </c>
      <c r="O1321" s="141">
        <v>-2.5768599626080648E-3</v>
      </c>
      <c r="P1321" s="141">
        <v>-4.5904928629434561E-3</v>
      </c>
      <c r="Q1321" s="141">
        <v>2.9591647118094519E-3</v>
      </c>
      <c r="R1321" s="6">
        <f t="shared" si="82"/>
        <v>-37449.016088298304</v>
      </c>
      <c r="S1321" s="6">
        <f t="shared" si="83"/>
        <v>-37382.992841796076</v>
      </c>
      <c r="T1321" s="6">
        <f t="shared" si="84"/>
        <v>37382.992841796076</v>
      </c>
      <c r="V1321" s="23">
        <f t="array" aca="1" ref="V1321:Z1321" ca="1">MMULT(H1321:L1321,TRANSPOSE(racar))</f>
        <v>-2.6159897625490829E-3</v>
      </c>
      <c r="W1321" s="23">
        <f ca="1"/>
        <v>-3.0236489181145292E-3</v>
      </c>
      <c r="X1321" s="23">
        <f ca="1"/>
        <v>-1.4550801361531748E-3</v>
      </c>
      <c r="Y1321" s="23">
        <f ca="1"/>
        <v>-2.368486825420504E-3</v>
      </c>
      <c r="Z1321" s="23">
        <f ca="1"/>
        <v>5.8979176283375009E-3</v>
      </c>
      <c r="AA1321" s="6">
        <f t="array" aca="1" ref="AA1321" ca="1">SUMPRODUCT($V$9:$Z$9,V1321:Z1321)</f>
        <v>-43641.912007459527</v>
      </c>
      <c r="AB1321" s="6">
        <f t="shared" ca="1" si="85"/>
        <v>-43499.155965388956</v>
      </c>
    </row>
    <row r="1322" spans="1:28" ht="13.8">
      <c r="A1322" s="4">
        <v>1312</v>
      </c>
      <c r="B1322" s="120">
        <v>0.59990855052583447</v>
      </c>
      <c r="C1322" s="120">
        <v>0.49664000000000003</v>
      </c>
      <c r="D1322" s="120">
        <v>0.54643898375676803</v>
      </c>
      <c r="E1322" s="120">
        <v>0.35462058602554464</v>
      </c>
      <c r="F1322" s="120">
        <v>0.97951752389622226</v>
      </c>
      <c r="H1322" s="142">
        <v>0.25311040454543671</v>
      </c>
      <c r="I1322" s="142">
        <v>-8.4223705770382646E-3</v>
      </c>
      <c r="J1322" s="142">
        <v>0.11666940935213424</v>
      </c>
      <c r="K1322" s="142">
        <v>-0.37287541302344329</v>
      </c>
      <c r="L1322" s="142">
        <v>2.0438845660632108</v>
      </c>
      <c r="M1322" s="141">
        <f t="array" ref="M1322:Q1322">MMULT(H1322:L1322,TRANSPOSE(chol))</f>
        <v>1.4913739030188954E-3</v>
      </c>
      <c r="N1322" s="141">
        <v>5.4641519619671921E-4</v>
      </c>
      <c r="O1322" s="141">
        <v>1.0849605592572983E-3</v>
      </c>
      <c r="P1322" s="141">
        <v>-1.6059475690589019E-3</v>
      </c>
      <c r="Q1322" s="141">
        <v>1.1164074464061542E-2</v>
      </c>
      <c r="R1322" s="6">
        <f t="shared" si="82"/>
        <v>-62516.672711148269</v>
      </c>
      <c r="S1322" s="6">
        <f t="shared" si="83"/>
        <v>-69180.770100677197</v>
      </c>
      <c r="T1322" s="6">
        <f t="shared" si="84"/>
        <v>69180.770100677197</v>
      </c>
      <c r="V1322" s="23">
        <f t="array" aca="1" ref="V1322:Z1322" ca="1">MMULT(H1322:L1322,TRANSPOSE(racar))</f>
        <v>4.0820393539222023E-3</v>
      </c>
      <c r="W1322" s="23">
        <f ca="1"/>
        <v>2.1377704849082921E-3</v>
      </c>
      <c r="X1322" s="23">
        <f ca="1"/>
        <v>2.1011225167591289E-3</v>
      </c>
      <c r="Y1322" s="23">
        <f ca="1"/>
        <v>5.3435285995973286E-4</v>
      </c>
      <c r="Z1322" s="23">
        <f ca="1"/>
        <v>1.2856085496139478E-2</v>
      </c>
      <c r="AA1322" s="6">
        <f t="array" aca="1" ref="AA1322" ca="1">SUMPRODUCT($V$9:$Z$9,V1322:Z1322)</f>
        <v>-55859.956684469231</v>
      </c>
      <c r="AB1322" s="6">
        <f t="shared" ca="1" si="85"/>
        <v>-68764.993607953016</v>
      </c>
    </row>
    <row r="1323" spans="1:28" ht="13.8">
      <c r="A1323" s="4">
        <v>1313</v>
      </c>
      <c r="B1323" s="120">
        <v>0.93324188385916773</v>
      </c>
      <c r="C1323" s="120">
        <v>0.69664000000000004</v>
      </c>
      <c r="D1323" s="120">
        <v>0.68929612661391093</v>
      </c>
      <c r="E1323" s="120">
        <v>0.44552967693463558</v>
      </c>
      <c r="F1323" s="120">
        <v>6.2357760582612665E-2</v>
      </c>
      <c r="H1323" s="142">
        <v>1.5003790920153117</v>
      </c>
      <c r="I1323" s="142">
        <v>0.51476105907315228</v>
      </c>
      <c r="J1323" s="142">
        <v>0.49385618966137218</v>
      </c>
      <c r="K1323" s="142">
        <v>-0.13696386951318754</v>
      </c>
      <c r="L1323" s="142">
        <v>-1.5352781408729175</v>
      </c>
      <c r="M1323" s="141">
        <f t="array" ref="M1323:Q1323">MMULT(H1323:L1323,TRANSPOSE(chol))</f>
        <v>8.8405145828967212E-3</v>
      </c>
      <c r="N1323" s="141">
        <v>6.4729704032484448E-3</v>
      </c>
      <c r="O1323" s="141">
        <v>5.3481567865341605E-3</v>
      </c>
      <c r="P1323" s="141">
        <v>1.5525298624651316E-3</v>
      </c>
      <c r="Q1323" s="141">
        <v>-2.941334703108341E-3</v>
      </c>
      <c r="R1323" s="6">
        <f t="shared" si="82"/>
        <v>43900.34658013119</v>
      </c>
      <c r="S1323" s="6">
        <f t="shared" si="83"/>
        <v>23391.534239556873</v>
      </c>
      <c r="T1323" s="6">
        <f t="shared" si="84"/>
        <v>-23391.534239556873</v>
      </c>
      <c r="V1323" s="23">
        <f t="array" aca="1" ref="V1323:Z1323" ca="1">MMULT(H1323:L1323,TRANSPOSE(racar))</f>
        <v>7.2116546589081438E-3</v>
      </c>
      <c r="W1323" s="23">
        <f ca="1"/>
        <v>3.0050824005265122E-3</v>
      </c>
      <c r="X1323" s="23">
        <f ca="1"/>
        <v>3.1171770575108928E-3</v>
      </c>
      <c r="Y1323" s="23">
        <f ca="1"/>
        <v>-1.5864303031123952E-3</v>
      </c>
      <c r="Z1323" s="23">
        <f ca="1"/>
        <v>-6.9981492228578324E-3</v>
      </c>
      <c r="AA1323" s="6">
        <f t="array" aca="1" ref="AA1323" ca="1">SUMPRODUCT($V$9:$Z$9,V1323:Z1323)</f>
        <v>56796.942897169043</v>
      </c>
      <c r="AB1323" s="6">
        <f t="shared" ca="1" si="85"/>
        <v>31507.271797775509</v>
      </c>
    </row>
    <row r="1324" spans="1:28" ht="13.8">
      <c r="A1324" s="4">
        <v>1314</v>
      </c>
      <c r="B1324" s="120">
        <v>8.1390032007315941E-2</v>
      </c>
      <c r="C1324" s="120">
        <v>0.89663999999999999</v>
      </c>
      <c r="D1324" s="120">
        <v>0.83215326947105372</v>
      </c>
      <c r="E1324" s="120">
        <v>0.53643876784372657</v>
      </c>
      <c r="F1324" s="120">
        <v>0.13928083750568959</v>
      </c>
      <c r="H1324" s="142">
        <v>-1.3957822933831487</v>
      </c>
      <c r="I1324" s="142">
        <v>1.26263606672367</v>
      </c>
      <c r="J1324" s="142">
        <v>0.96270923473511938</v>
      </c>
      <c r="K1324" s="142">
        <v>9.1465819669801926E-2</v>
      </c>
      <c r="L1324" s="142">
        <v>-1.0835560758442839</v>
      </c>
      <c r="M1324" s="141">
        <f t="array" ref="M1324:Q1324">MMULT(H1324:L1324,TRANSPOSE(chol))</f>
        <v>-8.2242106577401098E-3</v>
      </c>
      <c r="N1324" s="141">
        <v>3.9518800542344577E-3</v>
      </c>
      <c r="O1324" s="141">
        <v>4.7252167235195593E-3</v>
      </c>
      <c r="P1324" s="141">
        <v>1.9113428622667579E-3</v>
      </c>
      <c r="Q1324" s="141">
        <v>-7.0242364569652379E-3</v>
      </c>
      <c r="R1324" s="6">
        <f t="shared" si="82"/>
        <v>1193.3713751539399</v>
      </c>
      <c r="S1324" s="6">
        <f t="shared" si="83"/>
        <v>47647.192648420722</v>
      </c>
      <c r="T1324" s="6">
        <f t="shared" si="84"/>
        <v>-47647.192648420722</v>
      </c>
      <c r="V1324" s="23">
        <f t="array" aca="1" ref="V1324:Z1324" ca="1">MMULT(H1324:L1324,TRANSPOSE(racar))</f>
        <v>-7.3863796976899182E-3</v>
      </c>
      <c r="W1324" s="23">
        <f ca="1"/>
        <v>5.2128652700574891E-3</v>
      </c>
      <c r="X1324" s="23">
        <f ca="1"/>
        <v>5.1520185571636203E-3</v>
      </c>
      <c r="Y1324" s="23">
        <f ca="1"/>
        <v>3.6540490939755829E-4</v>
      </c>
      <c r="Z1324" s="23">
        <f ca="1"/>
        <v>-6.560260327096697E-3</v>
      </c>
      <c r="AA1324" s="6">
        <f t="array" aca="1" ref="AA1324" ca="1">SUMPRODUCT($V$9:$Z$9,V1324:Z1324)</f>
        <v>-9978.3120442064319</v>
      </c>
      <c r="AB1324" s="6">
        <f t="shared" ca="1" si="85"/>
        <v>38007.651373357119</v>
      </c>
    </row>
    <row r="1325" spans="1:28" ht="13.8">
      <c r="A1325" s="4">
        <v>1315</v>
      </c>
      <c r="B1325" s="120">
        <v>0.4147233653406493</v>
      </c>
      <c r="C1325" s="120">
        <v>0.13664000000000001</v>
      </c>
      <c r="D1325" s="120">
        <v>0.97501041232819663</v>
      </c>
      <c r="E1325" s="120">
        <v>0.6273478587528174</v>
      </c>
      <c r="F1325" s="120">
        <v>0.21620391442876652</v>
      </c>
      <c r="H1325" s="142">
        <v>-0.2154112101985147</v>
      </c>
      <c r="I1325" s="142">
        <v>-1.0955403001576092</v>
      </c>
      <c r="J1325" s="142">
        <v>1.9601421714528715</v>
      </c>
      <c r="K1325" s="142">
        <v>0.32483720786845088</v>
      </c>
      <c r="L1325" s="142">
        <v>-0.78507801506324848</v>
      </c>
      <c r="M1325" s="141">
        <f t="array" ref="M1325:Q1325">MMULT(H1325:L1325,TRANSPOSE(chol))</f>
        <v>-1.2692431900803679E-3</v>
      </c>
      <c r="N1325" s="141">
        <v>-6.7802155710489885E-3</v>
      </c>
      <c r="O1325" s="141">
        <v>1.1931403433157061E-2</v>
      </c>
      <c r="P1325" s="141">
        <v>9.0915922249130542E-4</v>
      </c>
      <c r="Q1325" s="141">
        <v>-4.2888613681254795E-3</v>
      </c>
      <c r="R1325" s="6">
        <f t="shared" si="82"/>
        <v>85030.36478011185</v>
      </c>
      <c r="S1325" s="6">
        <f t="shared" si="83"/>
        <v>27913.19916894292</v>
      </c>
      <c r="T1325" s="6">
        <f t="shared" si="84"/>
        <v>-27913.19916894292</v>
      </c>
      <c r="V1325" s="23">
        <f t="array" aca="1" ref="V1325:Z1325" ca="1">MMULT(H1325:L1325,TRANSPOSE(racar))</f>
        <v>-2.2477853362853724E-3</v>
      </c>
      <c r="W1325" s="23">
        <f ca="1"/>
        <v>-6.7674237529937332E-3</v>
      </c>
      <c r="X1325" s="23">
        <f ca="1"/>
        <v>1.1906318248048619E-2</v>
      </c>
      <c r="Y1325" s="23">
        <f ca="1"/>
        <v>5.1959943484175043E-4</v>
      </c>
      <c r="Z1325" s="23">
        <f ca="1"/>
        <v>-4.7486544078902551E-3</v>
      </c>
      <c r="AA1325" s="6">
        <f t="array" aca="1" ref="AA1325" ca="1">SUMPRODUCT($V$9:$Z$9,V1325:Z1325)</f>
        <v>81183.139631592043</v>
      </c>
      <c r="AB1325" s="6">
        <f t="shared" ca="1" si="85"/>
        <v>28678.478947296589</v>
      </c>
    </row>
    <row r="1326" spans="1:28" ht="13.8">
      <c r="A1326" s="4">
        <v>1316</v>
      </c>
      <c r="B1326" s="120">
        <v>0.74805669867398261</v>
      </c>
      <c r="C1326" s="120">
        <v>0.33663999999999999</v>
      </c>
      <c r="D1326" s="120">
        <v>0.13827571845064554</v>
      </c>
      <c r="E1326" s="120">
        <v>0.71825694966190834</v>
      </c>
      <c r="F1326" s="120">
        <v>0.29312699135184345</v>
      </c>
      <c r="H1326" s="142">
        <v>0.66838698263632501</v>
      </c>
      <c r="I1326" s="142">
        <v>-0.42165069174530206</v>
      </c>
      <c r="J1326" s="142">
        <v>-1.0880989280706985</v>
      </c>
      <c r="K1326" s="142">
        <v>0.57767123863659087</v>
      </c>
      <c r="L1326" s="142">
        <v>-0.54427247851232363</v>
      </c>
      <c r="M1326" s="141">
        <f t="array" ref="M1326:Q1326">MMULT(H1326:L1326,TRANSPOSE(chol))</f>
        <v>3.9382612690756344E-3</v>
      </c>
      <c r="N1326" s="141">
        <v>-8.4449600390760463E-4</v>
      </c>
      <c r="O1326" s="141">
        <v>-6.2272633842096825E-3</v>
      </c>
      <c r="P1326" s="141">
        <v>2.0903845641963136E-3</v>
      </c>
      <c r="Q1326" s="141">
        <v>-1.4565615716675632E-3</v>
      </c>
      <c r="R1326" s="6">
        <f t="shared" si="82"/>
        <v>25070.995640762158</v>
      </c>
      <c r="S1326" s="6">
        <f t="shared" si="83"/>
        <v>17627.146804902255</v>
      </c>
      <c r="T1326" s="6">
        <f t="shared" si="84"/>
        <v>-17627.146804902255</v>
      </c>
      <c r="V1326" s="23">
        <f t="array" aca="1" ref="V1326:Z1326" ca="1">MMULT(H1326:L1326,TRANSPOSE(racar))</f>
        <v>2.1056999781349944E-3</v>
      </c>
      <c r="W1326" s="23">
        <f ca="1"/>
        <v>-2.2117175314041999E-3</v>
      </c>
      <c r="X1326" s="23">
        <f ca="1"/>
        <v>-6.9591439005566528E-3</v>
      </c>
      <c r="Y1326" s="23">
        <f ca="1"/>
        <v>1.6876503275971731E-3</v>
      </c>
      <c r="Z1326" s="23">
        <f ca="1"/>
        <v>-3.0619012903935505E-3</v>
      </c>
      <c r="AA1326" s="6">
        <f t="array" aca="1" ref="AA1326" ca="1">SUMPRODUCT($V$9:$Z$9,V1326:Z1326)</f>
        <v>28900.2490348174</v>
      </c>
      <c r="AB1326" s="6">
        <f t="shared" ca="1" si="85"/>
        <v>24677.250946520206</v>
      </c>
    </row>
    <row r="1327" spans="1:28" ht="13.8">
      <c r="A1327" s="4">
        <v>1317</v>
      </c>
      <c r="B1327" s="120">
        <v>0.19250114311842706</v>
      </c>
      <c r="C1327" s="120">
        <v>0.53664000000000001</v>
      </c>
      <c r="D1327" s="120">
        <v>0.28113286130778836</v>
      </c>
      <c r="E1327" s="120">
        <v>0.80916604057099928</v>
      </c>
      <c r="F1327" s="120">
        <v>0.37005006827492037</v>
      </c>
      <c r="H1327" s="142">
        <v>-0.86871636838827426</v>
      </c>
      <c r="I1327" s="142">
        <v>9.1972360021086358E-2</v>
      </c>
      <c r="J1327" s="142">
        <v>-0.57947942954687326</v>
      </c>
      <c r="K1327" s="142">
        <v>0.87482722969985038</v>
      </c>
      <c r="L1327" s="142">
        <v>-0.33172074241235622</v>
      </c>
      <c r="M1327" s="141">
        <f t="array" ref="M1327:Q1327">MMULT(H1327:L1327,TRANSPOSE(chol))</f>
        <v>-5.118639525176244E-3</v>
      </c>
      <c r="N1327" s="141">
        <v>-1.514212284355102E-3</v>
      </c>
      <c r="O1327" s="141">
        <v>-4.8521748452964291E-3</v>
      </c>
      <c r="P1327" s="141">
        <v>3.4896621904593962E-3</v>
      </c>
      <c r="Q1327" s="141">
        <v>-3.0413009714607905E-3</v>
      </c>
      <c r="R1327" s="6">
        <f t="shared" si="82"/>
        <v>5399.6548698291772</v>
      </c>
      <c r="S1327" s="6">
        <f t="shared" si="83"/>
        <v>32803.804455380785</v>
      </c>
      <c r="T1327" s="6">
        <f t="shared" si="84"/>
        <v>-32803.804455380785</v>
      </c>
      <c r="V1327" s="23">
        <f t="array" aca="1" ref="V1327:Z1327" ca="1">MMULT(H1327:L1327,TRANSPOSE(racar))</f>
        <v>-5.3802499115349319E-3</v>
      </c>
      <c r="W1327" s="23">
        <f ca="1"/>
        <v>-1.5826367960199953E-4</v>
      </c>
      <c r="X1327" s="23">
        <f ca="1"/>
        <v>-4.1139595563273708E-3</v>
      </c>
      <c r="Y1327" s="23">
        <f ca="1"/>
        <v>3.7790787100749536E-3</v>
      </c>
      <c r="Z1327" s="23">
        <f ca="1"/>
        <v>-2.5024293050831068E-3</v>
      </c>
      <c r="AA1327" s="6">
        <f t="array" aca="1" ref="AA1327" ca="1">SUMPRODUCT($V$9:$Z$9,V1327:Z1327)</f>
        <v>-2572.2969738308366</v>
      </c>
      <c r="AB1327" s="6">
        <f t="shared" ca="1" si="85"/>
        <v>31142.557562659953</v>
      </c>
    </row>
    <row r="1328" spans="1:28" ht="13.8">
      <c r="A1328" s="4">
        <v>1318</v>
      </c>
      <c r="B1328" s="120">
        <v>0.5258344764517604</v>
      </c>
      <c r="C1328" s="120">
        <v>0.73664000000000007</v>
      </c>
      <c r="D1328" s="120">
        <v>0.42399000416493121</v>
      </c>
      <c r="E1328" s="120">
        <v>0.90007513148009022</v>
      </c>
      <c r="F1328" s="120">
        <v>0.4469731451979973</v>
      </c>
      <c r="H1328" s="142">
        <v>6.4802755997253353E-2</v>
      </c>
      <c r="I1328" s="142">
        <v>0.63302089203433654</v>
      </c>
      <c r="J1328" s="142">
        <v>-0.19169642265421921</v>
      </c>
      <c r="K1328" s="142">
        <v>1.2819797867080356</v>
      </c>
      <c r="L1328" s="142">
        <v>-0.13331243914340435</v>
      </c>
      <c r="M1328" s="141">
        <f t="array" ref="M1328:Q1328">MMULT(H1328:L1328,TRANSPOSE(chol))</f>
        <v>3.8182997380755942E-4</v>
      </c>
      <c r="N1328" s="141">
        <v>3.7775422377264362E-3</v>
      </c>
      <c r="O1328" s="141">
        <v>-9.3522894585387284E-4</v>
      </c>
      <c r="P1328" s="141">
        <v>7.2942912065167157E-3</v>
      </c>
      <c r="Q1328" s="141">
        <v>2.6915966943184531E-3</v>
      </c>
      <c r="R1328" s="6">
        <f t="shared" si="82"/>
        <v>-1197.7308040840344</v>
      </c>
      <c r="S1328" s="6">
        <f t="shared" si="83"/>
        <v>18448.530020654202</v>
      </c>
      <c r="T1328" s="6">
        <f t="shared" si="84"/>
        <v>-18448.530020654202</v>
      </c>
      <c r="V1328" s="23">
        <f t="array" aca="1" ref="V1328:Z1328" ca="1">MMULT(H1328:L1328,TRANSPOSE(racar))</f>
        <v>9.7931243162754575E-4</v>
      </c>
      <c r="W1328" s="23">
        <f ca="1"/>
        <v>4.6941657519382592E-3</v>
      </c>
      <c r="X1328" s="23">
        <f ca="1"/>
        <v>-6.5308483807572282E-4</v>
      </c>
      <c r="Y1328" s="23">
        <f ca="1"/>
        <v>6.8369893918381296E-3</v>
      </c>
      <c r="Z1328" s="23">
        <f ca="1"/>
        <v>1.273730770446888E-3</v>
      </c>
      <c r="AA1328" s="6">
        <f t="array" aca="1" ref="AA1328" ca="1">SUMPRODUCT($V$9:$Z$9,V1328:Z1328)</f>
        <v>3330.5130039020351</v>
      </c>
      <c r="AB1328" s="6">
        <f t="shared" ca="1" si="85"/>
        <v>24210.695820895395</v>
      </c>
    </row>
    <row r="1329" spans="1:28" ht="13.8">
      <c r="A1329" s="4">
        <v>1319</v>
      </c>
      <c r="B1329" s="120">
        <v>0.85916780978509366</v>
      </c>
      <c r="C1329" s="120">
        <v>0.93664000000000003</v>
      </c>
      <c r="D1329" s="120">
        <v>0.56684714702207417</v>
      </c>
      <c r="E1329" s="120">
        <v>0.99098422238918116</v>
      </c>
      <c r="F1329" s="120">
        <v>0.52389622212107423</v>
      </c>
      <c r="H1329" s="142">
        <v>1.0765879712490618</v>
      </c>
      <c r="I1329" s="142">
        <v>1.5271649481484597</v>
      </c>
      <c r="J1329" s="142">
        <v>0.16835284095979811</v>
      </c>
      <c r="K1329" s="142">
        <v>2.3649695128646022</v>
      </c>
      <c r="L1329" s="142">
        <v>5.9934809483710834E-2</v>
      </c>
      <c r="M1329" s="141">
        <f t="array" ref="M1329:Q1329">MMULT(H1329:L1329,TRANSPOSE(chol))</f>
        <v>6.3434579368967896E-3</v>
      </c>
      <c r="N1329" s="141">
        <v>1.1275342977731563E-2</v>
      </c>
      <c r="O1329" s="141">
        <v>3.0247245641554809E-3</v>
      </c>
      <c r="P1329" s="141">
        <v>1.5051215328246308E-2</v>
      </c>
      <c r="Q1329" s="141">
        <v>1.0416050529881291E-2</v>
      </c>
      <c r="R1329" s="6">
        <f t="shared" si="82"/>
        <v>-9723.390138824514</v>
      </c>
      <c r="S1329" s="6">
        <f t="shared" si="83"/>
        <v>11136.189112853695</v>
      </c>
      <c r="T1329" s="6">
        <f t="shared" si="84"/>
        <v>-11136.189112853695</v>
      </c>
      <c r="V1329" s="23">
        <f t="array" aca="1" ref="V1329:Z1329" ca="1">MMULT(H1329:L1329,TRANSPOSE(racar))</f>
        <v>8.2488303568324806E-3</v>
      </c>
      <c r="W1329" s="23">
        <f ca="1"/>
        <v>1.227305608510979E-2</v>
      </c>
      <c r="X1329" s="23">
        <f ca="1"/>
        <v>3.0119858482284762E-3</v>
      </c>
      <c r="Y1329" s="23">
        <f ca="1"/>
        <v>1.362489054259727E-2</v>
      </c>
      <c r="Z1329" s="23">
        <f ca="1"/>
        <v>6.258607530907484E-3</v>
      </c>
      <c r="AA1329" s="6">
        <f t="array" aca="1" ref="AA1329" ca="1">SUMPRODUCT($V$9:$Z$9,V1329:Z1329)</f>
        <v>10428.860986557993</v>
      </c>
      <c r="AB1329" s="6">
        <f t="shared" ca="1" si="85"/>
        <v>27641.233235937434</v>
      </c>
    </row>
    <row r="1330" spans="1:28" ht="13.8">
      <c r="A1330" s="4">
        <v>1320</v>
      </c>
      <c r="B1330" s="120">
        <v>0.30361225422953819</v>
      </c>
      <c r="C1330" s="120">
        <v>0.17663999999999999</v>
      </c>
      <c r="D1330" s="120">
        <v>0.70970428987921708</v>
      </c>
      <c r="E1330" s="120">
        <v>9.0157776108189328E-2</v>
      </c>
      <c r="F1330" s="120">
        <v>0.60081929904415121</v>
      </c>
      <c r="H1330" s="142">
        <v>-0.51403930840085721</v>
      </c>
      <c r="I1330" s="142">
        <v>-0.9282459577400739</v>
      </c>
      <c r="J1330" s="142">
        <v>0.55252104445910821</v>
      </c>
      <c r="K1330" s="142">
        <v>-1.3397840819780447</v>
      </c>
      <c r="L1330" s="142">
        <v>0.25546832913505568</v>
      </c>
      <c r="M1330" s="141">
        <f t="array" ref="M1330:Q1330">MMULT(H1330:L1330,TRANSPOSE(chol))</f>
        <v>-3.028815868125645E-3</v>
      </c>
      <c r="N1330" s="141">
        <v>-6.5237124016259687E-3</v>
      </c>
      <c r="O1330" s="141">
        <v>2.5523159718142891E-3</v>
      </c>
      <c r="P1330" s="141">
        <v>-8.1696422225264239E-3</v>
      </c>
      <c r="Q1330" s="141">
        <v>-3.6071717787282396E-3</v>
      </c>
      <c r="R1330" s="6">
        <f t="shared" si="82"/>
        <v>7924.6755553476651</v>
      </c>
      <c r="S1330" s="6">
        <f t="shared" si="83"/>
        <v>-17380.256366805384</v>
      </c>
      <c r="T1330" s="6">
        <f t="shared" si="84"/>
        <v>17380.256366805384</v>
      </c>
      <c r="V1330" s="23">
        <f t="array" aca="1" ref="V1330:Z1330" ca="1">MMULT(H1330:L1330,TRANSPOSE(racar))</f>
        <v>-3.4652794692200044E-3</v>
      </c>
      <c r="W1330" s="23">
        <f ca="1"/>
        <v>-6.7362584772877928E-3</v>
      </c>
      <c r="X1330" s="23">
        <f ca="1"/>
        <v>2.7254008494510865E-3</v>
      </c>
      <c r="Y1330" s="23">
        <f ca="1"/>
        <v>-7.1842684748305652E-3</v>
      </c>
      <c r="Z1330" s="23">
        <f ca="1"/>
        <v>-1.2377562148724393E-3</v>
      </c>
      <c r="AA1330" s="6">
        <f t="array" aca="1" ref="AA1330" ca="1">SUMPRODUCT($V$9:$Z$9,V1330:Z1330)</f>
        <v>-1202.5915663821024</v>
      </c>
      <c r="AB1330" s="6">
        <f t="shared" ca="1" si="85"/>
        <v>-25998.073501782255</v>
      </c>
    </row>
    <row r="1331" spans="1:28" ht="13.8">
      <c r="A1331" s="4">
        <v>1321</v>
      </c>
      <c r="B1331" s="120">
        <v>0.63694558756287156</v>
      </c>
      <c r="C1331" s="120">
        <v>0.37663999999999997</v>
      </c>
      <c r="D1331" s="120">
        <v>0.85256143273635987</v>
      </c>
      <c r="E1331" s="120">
        <v>0.18106686701728025</v>
      </c>
      <c r="F1331" s="120">
        <v>0.67774237596722808</v>
      </c>
      <c r="H1331" s="142">
        <v>0.3503063171413387</v>
      </c>
      <c r="I1331" s="142">
        <v>-0.3143173791037091</v>
      </c>
      <c r="J1331" s="142">
        <v>1.0474824234728497</v>
      </c>
      <c r="K1331" s="142">
        <v>-0.91130681992432883</v>
      </c>
      <c r="L1331" s="142">
        <v>0.46139498612532215</v>
      </c>
      <c r="M1331" s="141">
        <f t="array" ref="M1331:Q1331">MMULT(H1331:L1331,TRANSPOSE(chol))</f>
        <v>2.0640704217019601E-3</v>
      </c>
      <c r="N1331" s="141">
        <v>-9.7708959462249924E-4</v>
      </c>
      <c r="O1331" s="141">
        <v>7.0884984802544694E-3</v>
      </c>
      <c r="P1331" s="141">
        <v>-4.1357769490622028E-3</v>
      </c>
      <c r="Q1331" s="141">
        <v>2.2057567122981537E-3</v>
      </c>
      <c r="R1331" s="6">
        <f t="shared" si="82"/>
        <v>252.12877462215874</v>
      </c>
      <c r="S1331" s="6">
        <f t="shared" si="83"/>
        <v>-31130.509168712393</v>
      </c>
      <c r="T1331" s="6">
        <f t="shared" si="84"/>
        <v>31130.509168712393</v>
      </c>
      <c r="V1331" s="23">
        <f t="array" aca="1" ref="V1331:Z1331" ca="1">MMULT(H1331:L1331,TRANSPOSE(racar))</f>
        <v>2.6548513877610053E-3</v>
      </c>
      <c r="W1331" s="23">
        <f ca="1"/>
        <v>-1.4680321919635559E-3</v>
      </c>
      <c r="X1331" s="23">
        <f ca="1"/>
        <v>6.8768752504551932E-3</v>
      </c>
      <c r="Y1331" s="23">
        <f ca="1"/>
        <v>-3.9221332293291992E-3</v>
      </c>
      <c r="Z1331" s="23">
        <f ca="1"/>
        <v>2.6687249833972724E-3</v>
      </c>
      <c r="AA1331" s="6">
        <f t="array" aca="1" ref="AA1331" ca="1">SUMPRODUCT($V$9:$Z$9,V1331:Z1331)</f>
        <v>3357.8002935421318</v>
      </c>
      <c r="AB1331" s="6">
        <f t="shared" ca="1" si="85"/>
        <v>-32717.84593082255</v>
      </c>
    </row>
    <row r="1332" spans="1:28" ht="13.8">
      <c r="A1332" s="4">
        <v>1322</v>
      </c>
      <c r="B1332" s="120">
        <v>0.97027892089620482</v>
      </c>
      <c r="C1332" s="120">
        <v>0.57664000000000004</v>
      </c>
      <c r="D1332" s="120">
        <v>0.99541857559350277</v>
      </c>
      <c r="E1332" s="120">
        <v>0.27197595792637114</v>
      </c>
      <c r="F1332" s="120">
        <v>0.75466545289030496</v>
      </c>
      <c r="H1332" s="142">
        <v>1.8849087526871038</v>
      </c>
      <c r="I1332" s="142">
        <v>0.19330514141909497</v>
      </c>
      <c r="J1332" s="142">
        <v>2.6059176512819957</v>
      </c>
      <c r="K1332" s="142">
        <v>-0.60684781042643965</v>
      </c>
      <c r="L1332" s="142">
        <v>0.68924501363511403</v>
      </c>
      <c r="M1332" s="141">
        <f t="array" ref="M1332:Q1332">MMULT(H1332:L1332,TRANSPOSE(chol))</f>
        <v>1.1106235353611523E-2</v>
      </c>
      <c r="N1332" s="141">
        <v>5.535401844466264E-3</v>
      </c>
      <c r="O1332" s="141">
        <v>1.9312709551478499E-2</v>
      </c>
      <c r="P1332" s="141">
        <v>2.5467912232077705E-4</v>
      </c>
      <c r="Q1332" s="141">
        <v>1.0603379001992142E-2</v>
      </c>
      <c r="R1332" s="6">
        <f t="shared" si="82"/>
        <v>11502.044860273098</v>
      </c>
      <c r="S1332" s="6">
        <f t="shared" si="83"/>
        <v>-57566.42840648222</v>
      </c>
      <c r="T1332" s="6">
        <f t="shared" si="84"/>
        <v>57566.42840648222</v>
      </c>
      <c r="V1332" s="23">
        <f t="array" aca="1" ref="V1332:Z1332" ca="1">MMULT(H1332:L1332,TRANSPOSE(racar))</f>
        <v>1.3021948295684245E-2</v>
      </c>
      <c r="W1332" s="23">
        <f ca="1"/>
        <v>4.0876157055118271E-3</v>
      </c>
      <c r="X1332" s="23">
        <f ca="1"/>
        <v>1.8241708566033115E-2</v>
      </c>
      <c r="Y1332" s="23">
        <f ca="1"/>
        <v>-8.4521931878289659E-4</v>
      </c>
      <c r="Z1332" s="23">
        <f ca="1"/>
        <v>8.0310865721203613E-3</v>
      </c>
      <c r="AA1332" s="6">
        <f t="array" aca="1" ref="AA1332" ca="1">SUMPRODUCT($V$9:$Z$9,V1332:Z1332)</f>
        <v>34285.80824759481</v>
      </c>
      <c r="AB1332" s="6">
        <f t="shared" ca="1" si="85"/>
        <v>-48348.621070314664</v>
      </c>
    </row>
    <row r="1333" spans="1:28" ht="13.8">
      <c r="A1333" s="4">
        <v>1323</v>
      </c>
      <c r="B1333" s="120">
        <v>1.9661636945587559E-2</v>
      </c>
      <c r="C1333" s="120">
        <v>0.77664000000000011</v>
      </c>
      <c r="D1333" s="120">
        <v>1.8742190753852563E-2</v>
      </c>
      <c r="E1333" s="120">
        <v>0.36288504883546202</v>
      </c>
      <c r="F1333" s="120">
        <v>0.83158852981338194</v>
      </c>
      <c r="H1333" s="142">
        <v>-2.0607879571984999</v>
      </c>
      <c r="I1333" s="142">
        <v>0.76089464048213551</v>
      </c>
      <c r="J1333" s="142">
        <v>-2.0804488618673789</v>
      </c>
      <c r="K1333" s="142">
        <v>-0.3507577482538819</v>
      </c>
      <c r="L1333" s="142">
        <v>0.96046161586200518</v>
      </c>
      <c r="M1333" s="141">
        <f t="array" ref="M1333:Q1333">MMULT(H1333:L1333,TRANSPOSE(chol))</f>
        <v>-1.2142548563110317E-2</v>
      </c>
      <c r="N1333" s="141">
        <v>-4.8392614584395494E-4</v>
      </c>
      <c r="O1333" s="141">
        <v>-1.5861696244320246E-2</v>
      </c>
      <c r="P1333" s="141">
        <v>-3.3655640905046582E-3</v>
      </c>
      <c r="Q1333" s="141">
        <v>-2.104367996046891E-3</v>
      </c>
      <c r="R1333" s="6">
        <f t="shared" si="82"/>
        <v>-94919.441969767446</v>
      </c>
      <c r="S1333" s="6">
        <f t="shared" si="83"/>
        <v>-3734.9405010548326</v>
      </c>
      <c r="T1333" s="6">
        <f t="shared" si="84"/>
        <v>3734.9405010548326</v>
      </c>
      <c r="V1333" s="23">
        <f t="array" aca="1" ref="V1333:Z1333" ca="1">MMULT(H1333:L1333,TRANSPOSE(racar))</f>
        <v>-1.0734847716287315E-2</v>
      </c>
      <c r="W1333" s="23">
        <f ca="1"/>
        <v>2.5236509097475842E-3</v>
      </c>
      <c r="X1333" s="23">
        <f ca="1"/>
        <v>-1.3928856714587641E-2</v>
      </c>
      <c r="Y1333" s="23">
        <f ca="1"/>
        <v>-1.1802638685378748E-3</v>
      </c>
      <c r="Z1333" s="23">
        <f ca="1"/>
        <v>2.410511738015709E-3</v>
      </c>
      <c r="AA1333" s="6">
        <f t="array" aca="1" ref="AA1333" ca="1">SUMPRODUCT($V$9:$Z$9,V1333:Z1333)</f>
        <v>-114107.26580377258</v>
      </c>
      <c r="AB1333" s="6">
        <f t="shared" ca="1" si="85"/>
        <v>-18748.973467953085</v>
      </c>
    </row>
    <row r="1334" spans="1:28" ht="13.8">
      <c r="A1334" s="4">
        <v>1324</v>
      </c>
      <c r="B1334" s="120">
        <v>0.35299497027892091</v>
      </c>
      <c r="C1334" s="120">
        <v>0.97664000000000006</v>
      </c>
      <c r="D1334" s="120">
        <v>0.1615993336109954</v>
      </c>
      <c r="E1334" s="120">
        <v>0.45379413974455296</v>
      </c>
      <c r="F1334" s="120">
        <v>0.90851160673645892</v>
      </c>
      <c r="H1334" s="142">
        <v>-0.37724715418879323</v>
      </c>
      <c r="I1334" s="142">
        <v>1.9888297306521048</v>
      </c>
      <c r="J1334" s="142">
        <v>-0.98790603974956093</v>
      </c>
      <c r="K1334" s="142">
        <v>-0.11608108494520077</v>
      </c>
      <c r="L1334" s="142">
        <v>1.3316452549656101</v>
      </c>
      <c r="M1334" s="141">
        <f t="array" ref="M1334:Q1334">MMULT(H1334:L1334,TRANSPOSE(chol))</f>
        <v>-2.2228108787377579E-3</v>
      </c>
      <c r="N1334" s="141">
        <v>1.0503690691628136E-2</v>
      </c>
      <c r="O1334" s="141">
        <v>-6.191139938854417E-3</v>
      </c>
      <c r="P1334" s="141">
        <v>1.6326398665475906E-3</v>
      </c>
      <c r="Q1334" s="141">
        <v>8.0854470779036236E-3</v>
      </c>
      <c r="R1334" s="6">
        <f t="shared" si="82"/>
        <v>-115600.4489607789</v>
      </c>
      <c r="S1334" s="6">
        <f t="shared" si="83"/>
        <v>-37318.390983276404</v>
      </c>
      <c r="T1334" s="6">
        <f t="shared" si="84"/>
        <v>37318.390983276404</v>
      </c>
      <c r="V1334" s="23">
        <f t="array" aca="1" ref="V1334:Z1334" ca="1">MMULT(H1334:L1334,TRANSPOSE(racar))</f>
        <v>1.1432887777779671E-3</v>
      </c>
      <c r="W1334" s="23">
        <f ca="1"/>
        <v>1.2482421617472797E-2</v>
      </c>
      <c r="X1334" s="23">
        <f ca="1"/>
        <v>-5.2384279885880104E-3</v>
      </c>
      <c r="Y1334" s="23">
        <f ca="1"/>
        <v>2.1596970494080952E-3</v>
      </c>
      <c r="Z1334" s="23">
        <f ca="1"/>
        <v>9.2597913652462619E-3</v>
      </c>
      <c r="AA1334" s="6">
        <f t="array" aca="1" ref="AA1334" ca="1">SUMPRODUCT($V$9:$Z$9,V1334:Z1334)</f>
        <v>-112014.26735316106</v>
      </c>
      <c r="AB1334" s="6">
        <f t="shared" ca="1" si="85"/>
        <v>-41412.720663938846</v>
      </c>
    </row>
    <row r="1335" spans="1:28" ht="13.8">
      <c r="A1335" s="4">
        <v>1325</v>
      </c>
      <c r="B1335" s="120">
        <v>0.68632830361225416</v>
      </c>
      <c r="C1335" s="120">
        <v>2.4640000000000002E-2</v>
      </c>
      <c r="D1335" s="120">
        <v>0.30445647646813823</v>
      </c>
      <c r="E1335" s="120">
        <v>0.5447032306536439</v>
      </c>
      <c r="F1335" s="120">
        <v>0.98543468365953579</v>
      </c>
      <c r="H1335" s="142">
        <v>0.48546942957005085</v>
      </c>
      <c r="I1335" s="142">
        <v>-1.9661611377619075</v>
      </c>
      <c r="J1335" s="142">
        <v>-0.51162576052378261</v>
      </c>
      <c r="K1335" s="142">
        <v>0.11228991399367889</v>
      </c>
      <c r="L1335" s="142">
        <v>2.1817141942730638</v>
      </c>
      <c r="M1335" s="141">
        <f t="array" ref="M1335:Q1335">MMULT(H1335:L1335,TRANSPOSE(chol))</f>
        <v>2.8604767918352122E-3</v>
      </c>
      <c r="N1335" s="141">
        <v>-1.0119614023997048E-2</v>
      </c>
      <c r="O1335" s="141">
        <v>-3.2806274619210317E-3</v>
      </c>
      <c r="P1335" s="141">
        <v>-2.4168188367404064E-3</v>
      </c>
      <c r="Q1335" s="141">
        <v>9.9685260178877157E-3</v>
      </c>
      <c r="R1335" s="6">
        <f t="shared" si="82"/>
        <v>-9672.1111154407481</v>
      </c>
      <c r="S1335" s="6">
        <f t="shared" si="83"/>
        <v>-66266.883344677495</v>
      </c>
      <c r="T1335" s="6">
        <f t="shared" si="84"/>
        <v>66266.883344677495</v>
      </c>
      <c r="V1335" s="23">
        <f t="array" aca="1" ref="V1335:Z1335" ca="1">MMULT(H1335:L1335,TRANSPOSE(racar))</f>
        <v>3.2535448545532603E-3</v>
      </c>
      <c r="W1335" s="23">
        <f ca="1"/>
        <v>-8.8731751071640559E-3</v>
      </c>
      <c r="X1335" s="23">
        <f ca="1"/>
        <v>-2.1243035813976901E-3</v>
      </c>
      <c r="Y1335" s="23">
        <f ca="1"/>
        <v>1.3529035652533627E-3</v>
      </c>
      <c r="Z1335" s="23">
        <f ca="1"/>
        <v>1.2068141819076776E-2</v>
      </c>
      <c r="AA1335" s="6">
        <f t="array" aca="1" ref="AA1335" ca="1">SUMPRODUCT($V$9:$Z$9,V1335:Z1335)</f>
        <v>-5815.1039636170826</v>
      </c>
      <c r="AB1335" s="6">
        <f t="shared" ca="1" si="85"/>
        <v>-60657.392286307098</v>
      </c>
    </row>
    <row r="1336" spans="1:28" ht="13.8">
      <c r="A1336" s="4">
        <v>1326</v>
      </c>
      <c r="B1336" s="120">
        <v>0.13077274805669867</v>
      </c>
      <c r="C1336" s="120">
        <v>0.22464000000000001</v>
      </c>
      <c r="D1336" s="120">
        <v>0.44731361932528108</v>
      </c>
      <c r="E1336" s="120">
        <v>0.63561232156273473</v>
      </c>
      <c r="F1336" s="120">
        <v>6.8274920345926277E-2</v>
      </c>
      <c r="H1336" s="142">
        <v>-1.1227457394036782</v>
      </c>
      <c r="I1336" s="142">
        <v>-0.75661592123749444</v>
      </c>
      <c r="J1336" s="142">
        <v>-0.13245142881002536</v>
      </c>
      <c r="K1336" s="142">
        <v>0.34675503969416588</v>
      </c>
      <c r="L1336" s="142">
        <v>-1.4887628025218747</v>
      </c>
      <c r="M1336" s="141">
        <f t="array" ref="M1336:Q1336">MMULT(H1336:L1336,TRANSPOSE(chol))</f>
        <v>-6.615428150729046E-3</v>
      </c>
      <c r="N1336" s="141">
        <v>-6.9708674608580535E-3</v>
      </c>
      <c r="O1336" s="141">
        <v>-2.6025338971788119E-3</v>
      </c>
      <c r="P1336" s="141">
        <v>-3.8220914968411309E-4</v>
      </c>
      <c r="Q1336" s="141">
        <v>-1.1953544565520342E-2</v>
      </c>
      <c r="R1336" s="6">
        <f t="shared" si="82"/>
        <v>63252.033334702282</v>
      </c>
      <c r="S1336" s="6">
        <f t="shared" si="83"/>
        <v>64461.665210260973</v>
      </c>
      <c r="T1336" s="6">
        <f t="shared" si="84"/>
        <v>-64461.665210260973</v>
      </c>
      <c r="V1336" s="23">
        <f t="array" aca="1" ref="V1336:Z1336" ca="1">MMULT(H1336:L1336,TRANSPOSE(racar))</f>
        <v>-9.0593267237884627E-3</v>
      </c>
      <c r="W1336" s="23">
        <f ca="1"/>
        <v>-7.0246691537307338E-3</v>
      </c>
      <c r="X1336" s="23">
        <f ca="1"/>
        <v>-2.5396297523905607E-3</v>
      </c>
      <c r="Y1336" s="23">
        <f ca="1"/>
        <v>-8.2461218665220385E-4</v>
      </c>
      <c r="Z1336" s="23">
        <f ca="1"/>
        <v>-1.1356104884404108E-2</v>
      </c>
      <c r="AA1336" s="6">
        <f t="array" aca="1" ref="AA1336" ca="1">SUMPRODUCT($V$9:$Z$9,V1336:Z1336)</f>
        <v>47135.404961204404</v>
      </c>
      <c r="AB1336" s="6">
        <f t="shared" ca="1" si="85"/>
        <v>59129.382040212135</v>
      </c>
    </row>
    <row r="1337" spans="1:28" ht="13.8">
      <c r="A1337" s="4">
        <v>1327</v>
      </c>
      <c r="B1337" s="120">
        <v>0.46410608139003201</v>
      </c>
      <c r="C1337" s="120">
        <v>0.42464000000000002</v>
      </c>
      <c r="D1337" s="120">
        <v>0.59017076218242404</v>
      </c>
      <c r="E1337" s="120">
        <v>0.72652141247182578</v>
      </c>
      <c r="F1337" s="120">
        <v>0.1451979972690032</v>
      </c>
      <c r="H1337" s="142">
        <v>-9.009444592718073E-2</v>
      </c>
      <c r="I1337" s="142">
        <v>-0.19003717482049295</v>
      </c>
      <c r="J1337" s="142">
        <v>0.22798426179006842</v>
      </c>
      <c r="K1337" s="142">
        <v>0.60232597323392012</v>
      </c>
      <c r="L1337" s="142">
        <v>-1.0572533125817234</v>
      </c>
      <c r="M1337" s="141">
        <f t="array" ref="M1337:Q1337">MMULT(H1337:L1337,TRANSPOSE(chol))</f>
        <v>-5.308533471946789E-4</v>
      </c>
      <c r="N1337" s="141">
        <v>-1.3000038488917122E-3</v>
      </c>
      <c r="O1337" s="141">
        <v>1.2800423072435454E-3</v>
      </c>
      <c r="P1337" s="141">
        <v>2.7674992249832882E-3</v>
      </c>
      <c r="Q1337" s="141">
        <v>-4.9400824134086807E-3</v>
      </c>
      <c r="R1337" s="6">
        <f t="shared" si="82"/>
        <v>47240.398485806145</v>
      </c>
      <c r="S1337" s="6">
        <f t="shared" si="83"/>
        <v>40018.496155619265</v>
      </c>
      <c r="T1337" s="6">
        <f t="shared" si="84"/>
        <v>-40018.496155619265</v>
      </c>
      <c r="V1337" s="23">
        <f t="array" aca="1" ref="V1337:Z1337" ca="1">MMULT(H1337:L1337,TRANSPOSE(racar))</f>
        <v>-1.8536166393148847E-3</v>
      </c>
      <c r="W1337" s="23">
        <f ca="1"/>
        <v>-1.7988713418496047E-3</v>
      </c>
      <c r="X1337" s="23">
        <f ca="1"/>
        <v>9.0319878526620798E-4</v>
      </c>
      <c r="Y1337" s="23">
        <f ca="1"/>
        <v>1.7589642119666673E-3</v>
      </c>
      <c r="Z1337" s="23">
        <f ca="1"/>
        <v>-6.1455372365177901E-3</v>
      </c>
      <c r="AA1337" s="6">
        <f t="array" aca="1" ref="AA1337" ca="1">SUMPRODUCT($V$9:$Z$9,V1337:Z1337)</f>
        <v>44867.57462714077</v>
      </c>
      <c r="AB1337" s="6">
        <f t="shared" ca="1" si="85"/>
        <v>42083.330872760998</v>
      </c>
    </row>
    <row r="1338" spans="1:28" ht="13.8">
      <c r="A1338" s="4">
        <v>1328</v>
      </c>
      <c r="B1338" s="120">
        <v>0.79743941472336533</v>
      </c>
      <c r="C1338" s="120">
        <v>0.62464000000000008</v>
      </c>
      <c r="D1338" s="120">
        <v>0.73302790503956683</v>
      </c>
      <c r="E1338" s="120">
        <v>0.81743050338091661</v>
      </c>
      <c r="F1338" s="120">
        <v>0.22212107419208013</v>
      </c>
      <c r="H1338" s="142">
        <v>0.83250993884843605</v>
      </c>
      <c r="I1338" s="142">
        <v>0.31769012839083327</v>
      </c>
      <c r="J1338" s="142">
        <v>0.62199646885417881</v>
      </c>
      <c r="K1338" s="142">
        <v>0.90561627165494074</v>
      </c>
      <c r="L1338" s="142">
        <v>-0.76504936736249463</v>
      </c>
      <c r="M1338" s="141">
        <f t="array" ref="M1338:Q1338">MMULT(H1338:L1338,TRANSPOSE(chol))</f>
        <v>4.9053044620278857E-3</v>
      </c>
      <c r="N1338" s="141">
        <v>3.7752779761775638E-3</v>
      </c>
      <c r="O1338" s="141">
        <v>5.211386355887318E-3</v>
      </c>
      <c r="P1338" s="141">
        <v>5.9991825250284275E-3</v>
      </c>
      <c r="Q1338" s="141">
        <v>1.0260596953528527E-3</v>
      </c>
      <c r="R1338" s="6">
        <f t="shared" si="82"/>
        <v>37568.45517819946</v>
      </c>
      <c r="S1338" s="6">
        <f t="shared" si="83"/>
        <v>21751.204760310997</v>
      </c>
      <c r="T1338" s="6">
        <f t="shared" si="84"/>
        <v>-21751.204760310997</v>
      </c>
      <c r="V1338" s="23">
        <f t="array" aca="1" ref="V1338:Z1338" ca="1">MMULT(H1338:L1338,TRANSPOSE(racar))</f>
        <v>4.5169864548123169E-3</v>
      </c>
      <c r="W1338" s="23">
        <f ca="1"/>
        <v>2.8607332415365753E-3</v>
      </c>
      <c r="X1338" s="23">
        <f ca="1"/>
        <v>4.4129700820094795E-3</v>
      </c>
      <c r="Y1338" s="23">
        <f ca="1"/>
        <v>4.3688879476965654E-3</v>
      </c>
      <c r="Z1338" s="23">
        <f ca="1"/>
        <v>-1.9434823406333773E-3</v>
      </c>
      <c r="AA1338" s="6">
        <f t="array" aca="1" ref="AA1338" ca="1">SUMPRODUCT($V$9:$Z$9,V1338:Z1338)</f>
        <v>47508.367746142372</v>
      </c>
      <c r="AB1338" s="6">
        <f t="shared" ca="1" si="85"/>
        <v>30743.820853079858</v>
      </c>
    </row>
    <row r="1339" spans="1:28" ht="13.8">
      <c r="A1339" s="4">
        <v>1329</v>
      </c>
      <c r="B1339" s="120">
        <v>0.24188385916780977</v>
      </c>
      <c r="C1339" s="120">
        <v>0.82464000000000004</v>
      </c>
      <c r="D1339" s="120">
        <v>0.87588504789670973</v>
      </c>
      <c r="E1339" s="120">
        <v>0.90833959429000766</v>
      </c>
      <c r="F1339" s="120">
        <v>0.29904415111515703</v>
      </c>
      <c r="H1339" s="142">
        <v>-0.70025556185219395</v>
      </c>
      <c r="I1339" s="142">
        <v>0.93319363594824589</v>
      </c>
      <c r="J1339" s="142">
        <v>1.1546594669363779</v>
      </c>
      <c r="K1339" s="142">
        <v>1.3305995476850345</v>
      </c>
      <c r="L1339" s="142">
        <v>-0.52715162018288741</v>
      </c>
      <c r="M1339" s="141">
        <f t="array" ref="M1339:Q1339">MMULT(H1339:L1339,TRANSPOSE(chol))</f>
        <v>-4.1260369057753311E-3</v>
      </c>
      <c r="N1339" s="141">
        <v>3.6992200198834343E-3</v>
      </c>
      <c r="O1339" s="141">
        <v>6.7801252138737587E-3</v>
      </c>
      <c r="P1339" s="141">
        <v>8.2096013887974443E-3</v>
      </c>
      <c r="Q1339" s="141">
        <v>8.0080208918966063E-6</v>
      </c>
      <c r="R1339" s="6">
        <f t="shared" si="82"/>
        <v>16037.21917186686</v>
      </c>
      <c r="S1339" s="6">
        <f t="shared" si="83"/>
        <v>37498.408545658422</v>
      </c>
      <c r="T1339" s="6">
        <f t="shared" si="84"/>
        <v>-37498.408545658422</v>
      </c>
      <c r="V1339" s="23">
        <f t="array" aca="1" ref="V1339:Z1339" ca="1">MMULT(H1339:L1339,TRANSPOSE(racar))</f>
        <v>-2.7682674313536096E-3</v>
      </c>
      <c r="W1339" s="23">
        <f ca="1"/>
        <v>5.6638154785579441E-3</v>
      </c>
      <c r="X1339" s="23">
        <f ca="1"/>
        <v>7.5081672339417727E-3</v>
      </c>
      <c r="Y1339" s="23">
        <f ca="1"/>
        <v>7.2339586918964208E-3</v>
      </c>
      <c r="Z1339" s="23">
        <f ca="1"/>
        <v>-9.4612027533585432E-4</v>
      </c>
      <c r="AA1339" s="6">
        <f t="array" aca="1" ref="AA1339" ca="1">SUMPRODUCT($V$9:$Z$9,V1339:Z1339)</f>
        <v>14864.805176975751</v>
      </c>
      <c r="AB1339" s="6">
        <f t="shared" ca="1" si="85"/>
        <v>38321.587689593085</v>
      </c>
    </row>
    <row r="1340" spans="1:28" ht="13.8">
      <c r="A1340" s="4">
        <v>1330</v>
      </c>
      <c r="B1340" s="120">
        <v>0.57521719250114323</v>
      </c>
      <c r="C1340" s="120">
        <v>6.4640000000000003E-2</v>
      </c>
      <c r="D1340" s="120">
        <v>3.915035401915868E-2</v>
      </c>
      <c r="E1340" s="120">
        <v>0.99924868519909849</v>
      </c>
      <c r="F1340" s="120">
        <v>0.37596722803823396</v>
      </c>
      <c r="H1340" s="142">
        <v>0.18967269960666605</v>
      </c>
      <c r="I1340" s="142">
        <v>-1.5169472607601364</v>
      </c>
      <c r="J1340" s="142">
        <v>-1.7606320047094188</v>
      </c>
      <c r="K1340" s="142">
        <v>3.1741752006399357</v>
      </c>
      <c r="L1340" s="142">
        <v>-0.3160896583625421</v>
      </c>
      <c r="M1340" s="141">
        <f t="array" ref="M1340:Q1340">MMULT(H1340:L1340,TRANSPOSE(chol))</f>
        <v>1.1175870656780708E-3</v>
      </c>
      <c r="N1340" s="141">
        <v>-8.2419120041837199E-3</v>
      </c>
      <c r="O1340" s="141">
        <v>-1.154513992468143E-2</v>
      </c>
      <c r="P1340" s="141">
        <v>1.2549135813369465E-2</v>
      </c>
      <c r="Q1340" s="141">
        <v>1.0081261702456032E-3</v>
      </c>
      <c r="R1340" s="6">
        <f t="shared" si="82"/>
        <v>71106.963338146161</v>
      </c>
      <c r="S1340" s="6">
        <f t="shared" si="83"/>
        <v>51803.678276732011</v>
      </c>
      <c r="T1340" s="6">
        <f t="shared" si="84"/>
        <v>-51803.678276732011</v>
      </c>
      <c r="V1340" s="23">
        <f t="array" aca="1" ref="V1340:Z1340" ca="1">MMULT(H1340:L1340,TRANSPOSE(racar))</f>
        <v>-1.3393847582590965E-3</v>
      </c>
      <c r="W1340" s="23">
        <f ca="1"/>
        <v>-7.0116253594373502E-3</v>
      </c>
      <c r="X1340" s="23">
        <f ca="1"/>
        <v>-1.0794743362201778E-2</v>
      </c>
      <c r="Y1340" s="23">
        <f ca="1"/>
        <v>1.3925590666840119E-2</v>
      </c>
      <c r="Z1340" s="23">
        <f ca="1"/>
        <v>-8.8243675653439362E-4</v>
      </c>
      <c r="AA1340" s="6">
        <f t="array" aca="1" ref="AA1340" ca="1">SUMPRODUCT($V$9:$Z$9,V1340:Z1340)</f>
        <v>72161.027217780007</v>
      </c>
      <c r="AB1340" s="6">
        <f t="shared" ca="1" si="85"/>
        <v>68569.893415375409</v>
      </c>
    </row>
    <row r="1341" spans="1:28" ht="13.8">
      <c r="A1341" s="4">
        <v>1331</v>
      </c>
      <c r="B1341" s="120">
        <v>0.90855052583447649</v>
      </c>
      <c r="C1341" s="120">
        <v>0.26463999999999999</v>
      </c>
      <c r="D1341" s="120">
        <v>0.18200749687630152</v>
      </c>
      <c r="E1341" s="120">
        <v>6.8301345536507077E-5</v>
      </c>
      <c r="F1341" s="120">
        <v>0.45289030496131089</v>
      </c>
      <c r="H1341" s="142">
        <v>1.3318820561323894</v>
      </c>
      <c r="I1341" s="142">
        <v>-0.62910548469681093</v>
      </c>
      <c r="J1341" s="142">
        <v>-0.90774115695695212</v>
      </c>
      <c r="K1341" s="142">
        <v>-3.8142399564238132</v>
      </c>
      <c r="L1341" s="142">
        <v>-0.11836228241562897</v>
      </c>
      <c r="M1341" s="141">
        <f t="array" ref="M1341:Q1341">MMULT(H1341:L1341,TRANSPOSE(chol))</f>
        <v>7.8476984933996251E-3</v>
      </c>
      <c r="N1341" s="141">
        <v>-4.737897511680497E-4</v>
      </c>
      <c r="O1341" s="141">
        <v>-4.2495045147913852E-3</v>
      </c>
      <c r="P1341" s="141">
        <v>-1.9466062079788626E-2</v>
      </c>
      <c r="Q1341" s="141">
        <v>-5.6386433092655078E-3</v>
      </c>
      <c r="R1341" s="6">
        <f t="shared" si="82"/>
        <v>-29562.373968426546</v>
      </c>
      <c r="S1341" s="6">
        <f t="shared" si="83"/>
        <v>-57787.01503017245</v>
      </c>
      <c r="T1341" s="6">
        <f t="shared" si="84"/>
        <v>57787.01503017245</v>
      </c>
      <c r="V1341" s="23">
        <f t="array" aca="1" ref="V1341:Z1341" ca="1">MMULT(H1341:L1341,TRANSPOSE(racar))</f>
        <v>5.4821895219513452E-3</v>
      </c>
      <c r="W1341" s="23">
        <f ca="1"/>
        <v>-5.8772908304641535E-3</v>
      </c>
      <c r="X1341" s="23">
        <f ca="1"/>
        <v>-6.8035008116505841E-3</v>
      </c>
      <c r="Y1341" s="23">
        <f ca="1"/>
        <v>-2.0160730015986589E-2</v>
      </c>
      <c r="Z1341" s="23">
        <f ca="1"/>
        <v>-4.6656104765963984E-3</v>
      </c>
      <c r="AA1341" s="6">
        <f t="array" aca="1" ref="AA1341" ca="1">SUMPRODUCT($V$9:$Z$9,V1341:Z1341)</f>
        <v>-27681.602489342953</v>
      </c>
      <c r="AB1341" s="6">
        <f t="shared" ca="1" si="85"/>
        <v>-66353.287383639487</v>
      </c>
    </row>
    <row r="1342" spans="1:28" ht="13.8">
      <c r="A1342" s="4">
        <v>1332</v>
      </c>
      <c r="B1342" s="120">
        <v>5.6698673982624598E-2</v>
      </c>
      <c r="C1342" s="120">
        <v>0.46464</v>
      </c>
      <c r="D1342" s="120">
        <v>0.32486463973344437</v>
      </c>
      <c r="E1342" s="120">
        <v>9.0977392254627421E-2</v>
      </c>
      <c r="F1342" s="120">
        <v>0.52981338188438787</v>
      </c>
      <c r="H1342" s="142">
        <v>-1.5831058171622112</v>
      </c>
      <c r="I1342" s="142">
        <v>-8.8750748697940571E-2</v>
      </c>
      <c r="J1342" s="142">
        <v>-0.45413831226745294</v>
      </c>
      <c r="K1342" s="142">
        <v>-1.3347603802805126</v>
      </c>
      <c r="L1342" s="142">
        <v>7.4800761118341524E-2</v>
      </c>
      <c r="M1342" s="141">
        <f t="array" ref="M1342:Q1342">MMULT(H1342:L1342,TRANSPOSE(chol))</f>
        <v>-9.3279559395168729E-3</v>
      </c>
      <c r="N1342" s="141">
        <v>-4.2275744726074874E-3</v>
      </c>
      <c r="O1342" s="141">
        <v>-5.0638252682175732E-3</v>
      </c>
      <c r="P1342" s="141">
        <v>-8.2538562388511909E-3</v>
      </c>
      <c r="Q1342" s="141">
        <v>-7.2697293029063683E-3</v>
      </c>
      <c r="R1342" s="6">
        <f t="shared" si="82"/>
        <v>-30931.278306374865</v>
      </c>
      <c r="S1342" s="6">
        <f t="shared" si="83"/>
        <v>2521.1798602798081</v>
      </c>
      <c r="T1342" s="6">
        <f t="shared" si="84"/>
        <v>-2521.1798602798081</v>
      </c>
      <c r="V1342" s="23">
        <f t="array" aca="1" ref="V1342:Z1342" ca="1">MMULT(H1342:L1342,TRANSPOSE(racar))</f>
        <v>-9.3809782963508986E-3</v>
      </c>
      <c r="W1342" s="23">
        <f ca="1"/>
        <v>-3.3400299909632425E-3</v>
      </c>
      <c r="X1342" s="23">
        <f ca="1"/>
        <v>-4.2835980439989967E-3</v>
      </c>
      <c r="Y1342" s="23">
        <f ca="1"/>
        <v>-7.2309345459545381E-3</v>
      </c>
      <c r="Z1342" s="23">
        <f ca="1"/>
        <v>-3.5266169079670819E-3</v>
      </c>
      <c r="AA1342" s="6">
        <f t="array" aca="1" ref="AA1342" ca="1">SUMPRODUCT($V$9:$Z$9,V1342:Z1342)</f>
        <v>-49864.025219380121</v>
      </c>
      <c r="AB1342" s="6">
        <f t="shared" ca="1" si="85"/>
        <v>-13533.702357663256</v>
      </c>
    </row>
    <row r="1343" spans="1:28" ht="13.8">
      <c r="A1343" s="4">
        <v>1333</v>
      </c>
      <c r="B1343" s="120">
        <v>0.39003200731595794</v>
      </c>
      <c r="C1343" s="120">
        <v>0.66464000000000012</v>
      </c>
      <c r="D1343" s="120">
        <v>0.46772178259058722</v>
      </c>
      <c r="E1343" s="120">
        <v>0.18188648316371833</v>
      </c>
      <c r="F1343" s="120">
        <v>0.60673645880746485</v>
      </c>
      <c r="H1343" s="142">
        <v>-0.27923561337492608</v>
      </c>
      <c r="I1343" s="142">
        <v>0.42516005666921064</v>
      </c>
      <c r="J1343" s="142">
        <v>-8.0997972170323188E-2</v>
      </c>
      <c r="K1343" s="142">
        <v>-0.90819923856010054</v>
      </c>
      <c r="L1343" s="142">
        <v>0.27082311296990019</v>
      </c>
      <c r="M1343" s="141">
        <f t="array" ref="M1343:Q1343">MMULT(H1343:L1343,TRANSPOSE(chol))</f>
        <v>-1.6453085258535129E-3</v>
      </c>
      <c r="N1343" s="141">
        <v>1.7788545106520747E-3</v>
      </c>
      <c r="O1343" s="141">
        <v>-7.5385681937158188E-4</v>
      </c>
      <c r="P1343" s="141">
        <v>-4.1204843423831346E-3</v>
      </c>
      <c r="Q1343" s="141">
        <v>-4.8087411722910669E-4</v>
      </c>
      <c r="R1343" s="6">
        <f t="shared" si="82"/>
        <v>-34551.070138728675</v>
      </c>
      <c r="S1343" s="6">
        <f t="shared" si="83"/>
        <v>-16179.588990029148</v>
      </c>
      <c r="T1343" s="6">
        <f t="shared" si="84"/>
        <v>16179.588990029148</v>
      </c>
      <c r="V1343" s="23">
        <f t="array" aca="1" ref="V1343:Z1343" ca="1">MMULT(H1343:L1343,TRANSPOSE(racar))</f>
        <v>-9.7666058741567455E-4</v>
      </c>
      <c r="W1343" s="23">
        <f ca="1"/>
        <v>1.7494144499518309E-3</v>
      </c>
      <c r="X1343" s="23">
        <f ca="1"/>
        <v>-7.1565849387951192E-4</v>
      </c>
      <c r="Y1343" s="23">
        <f ca="1"/>
        <v>-4.0382074771254566E-3</v>
      </c>
      <c r="Z1343" s="23">
        <f ca="1"/>
        <v>7.0207867829890887E-4</v>
      </c>
      <c r="AA1343" s="6">
        <f t="array" aca="1" ref="AA1343" ca="1">SUMPRODUCT($V$9:$Z$9,V1343:Z1343)</f>
        <v>-37419.932548043078</v>
      </c>
      <c r="AB1343" s="6">
        <f t="shared" ca="1" si="85"/>
        <v>-22355.594677933423</v>
      </c>
    </row>
    <row r="1344" spans="1:28" ht="13.8">
      <c r="A1344" s="4">
        <v>1334</v>
      </c>
      <c r="B1344" s="120">
        <v>0.72336534064929137</v>
      </c>
      <c r="C1344" s="120">
        <v>0.86464000000000008</v>
      </c>
      <c r="D1344" s="120">
        <v>0.61057892544773018</v>
      </c>
      <c r="E1344" s="120">
        <v>0.27279557407280919</v>
      </c>
      <c r="F1344" s="120">
        <v>0.68365953573054172</v>
      </c>
      <c r="H1344" s="142">
        <v>0.59286826356042077</v>
      </c>
      <c r="I1344" s="142">
        <v>1.1014059890864085</v>
      </c>
      <c r="J1344" s="142">
        <v>0.28082823137077884</v>
      </c>
      <c r="K1344" s="142">
        <v>-0.60437982160023629</v>
      </c>
      <c r="L1344" s="142">
        <v>0.4779568340979512</v>
      </c>
      <c r="M1344" s="141">
        <f t="array" ref="M1344:Q1344">MMULT(H1344:L1344,TRANSPOSE(chol))</f>
        <v>3.4932908340534704E-3</v>
      </c>
      <c r="N1344" s="141">
        <v>7.7005944211706572E-3</v>
      </c>
      <c r="O1344" s="141">
        <v>2.9587477662527317E-3</v>
      </c>
      <c r="P1344" s="141">
        <v>-6.8271597965317322E-4</v>
      </c>
      <c r="Q1344" s="141">
        <v>5.1101961310858045E-3</v>
      </c>
      <c r="R1344" s="6">
        <f t="shared" si="82"/>
        <v>-47384.2949035524</v>
      </c>
      <c r="S1344" s="6">
        <f t="shared" si="83"/>
        <v>-31426.96042101895</v>
      </c>
      <c r="T1344" s="6">
        <f t="shared" si="84"/>
        <v>31426.96042101895</v>
      </c>
      <c r="V1344" s="23">
        <f t="array" aca="1" ref="V1344:Z1344" ca="1">MMULT(H1344:L1344,TRANSPOSE(racar))</f>
        <v>5.1582604277333795E-3</v>
      </c>
      <c r="W1344" s="23">
        <f ca="1"/>
        <v>7.2571936026323948E-3</v>
      </c>
      <c r="X1344" s="23">
        <f ca="1"/>
        <v>2.548299596951751E-3</v>
      </c>
      <c r="Y1344" s="23">
        <f ca="1"/>
        <v>-1.4046915398257913E-3</v>
      </c>
      <c r="Z1344" s="23">
        <f ca="1"/>
        <v>4.4625078883765278E-3</v>
      </c>
      <c r="AA1344" s="6">
        <f t="array" aca="1" ref="AA1344" ca="1">SUMPRODUCT($V$9:$Z$9,V1344:Z1344)</f>
        <v>-38196.052470636932</v>
      </c>
      <c r="AB1344" s="6">
        <f t="shared" ca="1" si="85"/>
        <v>-31141.095141665613</v>
      </c>
    </row>
    <row r="1345" spans="1:28" ht="13.8">
      <c r="A1345" s="4">
        <v>1335</v>
      </c>
      <c r="B1345" s="120">
        <v>0.1678097850937357</v>
      </c>
      <c r="C1345" s="120">
        <v>0.10464000000000001</v>
      </c>
      <c r="D1345" s="120">
        <v>0.75343606830487297</v>
      </c>
      <c r="E1345" s="120">
        <v>0.36370466498190013</v>
      </c>
      <c r="F1345" s="120">
        <v>0.76058261265361859</v>
      </c>
      <c r="H1345" s="142">
        <v>-0.962856444130468</v>
      </c>
      <c r="I1345" s="142">
        <v>-1.2555477097348553</v>
      </c>
      <c r="J1345" s="142">
        <v>0.68534242960698077</v>
      </c>
      <c r="K1345" s="142">
        <v>-0.34857376014098951</v>
      </c>
      <c r="L1345" s="142">
        <v>0.70817792214673836</v>
      </c>
      <c r="M1345" s="141">
        <f t="array" ref="M1345:Q1345">MMULT(H1345:L1345,TRANSPOSE(chol))</f>
        <v>-5.6733304808573113E-3</v>
      </c>
      <c r="N1345" s="141">
        <v>-9.4525996713641508E-3</v>
      </c>
      <c r="O1345" s="141">
        <v>2.6960607230434135E-3</v>
      </c>
      <c r="P1345" s="141">
        <v>-4.0101664013856E-3</v>
      </c>
      <c r="Q1345" s="141">
        <v>-1.0044971211263429E-3</v>
      </c>
      <c r="R1345" s="6">
        <f t="shared" si="82"/>
        <v>15601.521753892377</v>
      </c>
      <c r="S1345" s="6">
        <f t="shared" si="83"/>
        <v>-12774.804750185713</v>
      </c>
      <c r="T1345" s="6">
        <f t="shared" si="84"/>
        <v>12774.804750185713</v>
      </c>
      <c r="V1345" s="23">
        <f t="array" aca="1" ref="V1345:Z1345" ca="1">MMULT(H1345:L1345,TRANSPOSE(racar))</f>
        <v>-5.4875150410459324E-3</v>
      </c>
      <c r="W1345" s="23">
        <f ca="1"/>
        <v>-7.807168264225727E-3</v>
      </c>
      <c r="X1345" s="23">
        <f ca="1"/>
        <v>3.9089217681625675E-3</v>
      </c>
      <c r="Y1345" s="23">
        <f ca="1"/>
        <v>-1.9223568379581302E-3</v>
      </c>
      <c r="Z1345" s="23">
        <f ca="1"/>
        <v>1.9051825937975615E-3</v>
      </c>
      <c r="AA1345" s="6">
        <f t="array" aca="1" ref="AA1345" ca="1">SUMPRODUCT($V$9:$Z$9,V1345:Z1345)</f>
        <v>4441.3647115845324</v>
      </c>
      <c r="AB1345" s="6">
        <f t="shared" ca="1" si="85"/>
        <v>-19343.618918229222</v>
      </c>
    </row>
    <row r="1346" spans="1:28" ht="13.8">
      <c r="A1346" s="4">
        <v>1336</v>
      </c>
      <c r="B1346" s="120">
        <v>0.50114311842706905</v>
      </c>
      <c r="C1346" s="120">
        <v>0.30464000000000002</v>
      </c>
      <c r="D1346" s="120">
        <v>0.89629321116201588</v>
      </c>
      <c r="E1346" s="120">
        <v>0.45461375589099107</v>
      </c>
      <c r="F1346" s="120">
        <v>0.83750568957669558</v>
      </c>
      <c r="H1346" s="142">
        <v>2.8653768915126018E-3</v>
      </c>
      <c r="I1346" s="142">
        <v>-0.5111014795155111</v>
      </c>
      <c r="J1346" s="142">
        <v>1.2607093675925438</v>
      </c>
      <c r="K1346" s="142">
        <v>-0.11401297016953844</v>
      </c>
      <c r="L1346" s="142">
        <v>0.98425810929404478</v>
      </c>
      <c r="M1346" s="141">
        <f t="array" ref="M1346:Q1346">MMULT(H1346:L1346,TRANSPOSE(chol))</f>
        <v>1.6883337237715866E-5</v>
      </c>
      <c r="N1346" s="141">
        <v>-2.9203350034445216E-3</v>
      </c>
      <c r="O1346" s="141">
        <v>7.926997738395055E-3</v>
      </c>
      <c r="P1346" s="141">
        <v>-6.1406409347004311E-4</v>
      </c>
      <c r="Q1346" s="141">
        <v>5.3879387426449378E-3</v>
      </c>
      <c r="R1346" s="6">
        <f t="shared" si="82"/>
        <v>1205.2137908672812</v>
      </c>
      <c r="S1346" s="6">
        <f t="shared" si="83"/>
        <v>-32651.402481983496</v>
      </c>
      <c r="T1346" s="6">
        <f t="shared" si="84"/>
        <v>32651.402481983496</v>
      </c>
      <c r="V1346" s="23">
        <f t="array" aca="1" ref="V1346:Z1346" ca="1">MMULT(H1346:L1346,TRANSPOSE(racar))</f>
        <v>1.4403815511701184E-3</v>
      </c>
      <c r="W1346" s="23">
        <f ca="1"/>
        <v>-1.7199937519955281E-3</v>
      </c>
      <c r="X1346" s="23">
        <f ca="1"/>
        <v>8.6497148545382103E-3</v>
      </c>
      <c r="Y1346" s="23">
        <f ca="1"/>
        <v>5.8926608522294162E-4</v>
      </c>
      <c r="Z1346" s="23">
        <f ca="1"/>
        <v>6.3566558283893546E-3</v>
      </c>
      <c r="AA1346" s="6">
        <f t="array" aca="1" ref="AA1346" ca="1">SUMPRODUCT($V$9:$Z$9,V1346:Z1346)</f>
        <v>3511.8199978274206</v>
      </c>
      <c r="AB1346" s="6">
        <f t="shared" ca="1" si="85"/>
        <v>-32514.165527634232</v>
      </c>
    </row>
    <row r="1347" spans="1:28" ht="13.8">
      <c r="A1347" s="4">
        <v>1337</v>
      </c>
      <c r="B1347" s="120">
        <v>0.8344764517604023</v>
      </c>
      <c r="C1347" s="120">
        <v>0.50463999999999998</v>
      </c>
      <c r="D1347" s="120">
        <v>5.9558517284464804E-2</v>
      </c>
      <c r="E1347" s="120">
        <v>0.5455228468000819</v>
      </c>
      <c r="F1347" s="120">
        <v>0.91442876649977256</v>
      </c>
      <c r="H1347" s="142">
        <v>0.97200693904131497</v>
      </c>
      <c r="I1347" s="142">
        <v>1.1631017430737559E-2</v>
      </c>
      <c r="J1347" s="142">
        <v>-1.5584904311467016</v>
      </c>
      <c r="K1347" s="142">
        <v>0.11435762186418716</v>
      </c>
      <c r="L1347" s="142">
        <v>1.3685420566763864</v>
      </c>
      <c r="M1347" s="141">
        <f t="array" ref="M1347:Q1347">MMULT(H1347:L1347,TRANSPOSE(chol))</f>
        <v>5.727246910465382E-3</v>
      </c>
      <c r="N1347" s="141">
        <v>2.3502142695832375E-3</v>
      </c>
      <c r="O1347" s="141">
        <v>-8.6971214130433169E-3</v>
      </c>
      <c r="P1347" s="141">
        <v>4.1143698217535238E-4</v>
      </c>
      <c r="Q1347" s="141">
        <v>9.160542695069239E-3</v>
      </c>
      <c r="R1347" s="6">
        <f t="shared" si="82"/>
        <v>-55322.909368228313</v>
      </c>
      <c r="S1347" s="6">
        <f t="shared" si="83"/>
        <v>-48857.839967633838</v>
      </c>
      <c r="T1347" s="6">
        <f t="shared" si="84"/>
        <v>48857.839967633838</v>
      </c>
      <c r="V1347" s="23">
        <f t="array" aca="1" ref="V1347:Z1347" ca="1">MMULT(H1347:L1347,TRANSPOSE(racar))</f>
        <v>6.4240885442679073E-3</v>
      </c>
      <c r="W1347" s="23">
        <f ca="1"/>
        <v>2.224781516831603E-3</v>
      </c>
      <c r="X1347" s="23">
        <f ca="1"/>
        <v>-8.6382738440106636E-3</v>
      </c>
      <c r="Y1347" s="23">
        <f ca="1"/>
        <v>1.7716077585294813E-3</v>
      </c>
      <c r="Z1347" s="23">
        <f ca="1"/>
        <v>9.0192971590777587E-3</v>
      </c>
      <c r="AA1347" s="6">
        <f t="array" aca="1" ref="AA1347" ca="1">SUMPRODUCT($V$9:$Z$9,V1347:Z1347)</f>
        <v>-44347.740567810099</v>
      </c>
      <c r="AB1347" s="6">
        <f t="shared" ca="1" si="85"/>
        <v>-41855.391147402654</v>
      </c>
    </row>
    <row r="1348" spans="1:28" ht="13.8">
      <c r="A1348" s="4">
        <v>1338</v>
      </c>
      <c r="B1348" s="120">
        <v>0.27892089620484684</v>
      </c>
      <c r="C1348" s="120">
        <v>0.70464000000000004</v>
      </c>
      <c r="D1348" s="120">
        <v>0.20241566014160764</v>
      </c>
      <c r="E1348" s="120">
        <v>0.63643193770917283</v>
      </c>
      <c r="F1348" s="120">
        <v>0.99135184342284943</v>
      </c>
      <c r="H1348" s="142">
        <v>-0.58605018254868335</v>
      </c>
      <c r="I1348" s="142">
        <v>0.53779294956081158</v>
      </c>
      <c r="J1348" s="142">
        <v>-0.83302377587943477</v>
      </c>
      <c r="K1348" s="142">
        <v>0.34893764243781389</v>
      </c>
      <c r="L1348" s="142">
        <v>2.380347615281678</v>
      </c>
      <c r="M1348" s="141">
        <f t="array" ref="M1348:Q1348">MMULT(H1348:L1348,TRANSPOSE(chol))</f>
        <v>-3.4531174239250512E-3</v>
      </c>
      <c r="N1348" s="141">
        <v>1.7030797242439876E-3</v>
      </c>
      <c r="O1348" s="141">
        <v>-5.954218403979669E-3</v>
      </c>
      <c r="P1348" s="141">
        <v>1.6305397559920418E-3</v>
      </c>
      <c r="Q1348" s="141">
        <v>1.1914943814619812E-2</v>
      </c>
      <c r="R1348" s="6">
        <f t="shared" si="82"/>
        <v>-97260.168220363703</v>
      </c>
      <c r="S1348" s="6">
        <f t="shared" si="83"/>
        <v>-58539.204461070607</v>
      </c>
      <c r="T1348" s="6">
        <f t="shared" si="84"/>
        <v>58539.204461070607</v>
      </c>
      <c r="V1348" s="23">
        <f t="array" aca="1" ref="V1348:Z1348" ca="1">MMULT(H1348:L1348,TRANSPOSE(racar))</f>
        <v>-1.3507648877239108E-5</v>
      </c>
      <c r="W1348" s="23">
        <f ca="1"/>
        <v>5.1987205347830134E-3</v>
      </c>
      <c r="X1348" s="23">
        <f ca="1"/>
        <v>-3.8911705831360674E-3</v>
      </c>
      <c r="Y1348" s="23">
        <f ca="1"/>
        <v>4.5496514108983623E-3</v>
      </c>
      <c r="Z1348" s="23">
        <f ca="1"/>
        <v>1.4674585811367189E-2</v>
      </c>
      <c r="AA1348" s="6">
        <f t="array" aca="1" ref="AA1348" ca="1">SUMPRODUCT($V$9:$Z$9,V1348:Z1348)</f>
        <v>-96215.693048811285</v>
      </c>
      <c r="AB1348" s="6">
        <f t="shared" ca="1" si="85"/>
        <v>-60475.403822541528</v>
      </c>
    </row>
    <row r="1349" spans="1:28" ht="13.8">
      <c r="A1349" s="4">
        <v>1339</v>
      </c>
      <c r="B1349" s="120">
        <v>0.61225422953818021</v>
      </c>
      <c r="C1349" s="120">
        <v>0.90464</v>
      </c>
      <c r="D1349" s="120">
        <v>0.34527280299875046</v>
      </c>
      <c r="E1349" s="120">
        <v>0.72734102861826377</v>
      </c>
      <c r="F1349" s="120">
        <v>7.4192080109239875E-2</v>
      </c>
      <c r="H1349" s="142">
        <v>0.28519918995646631</v>
      </c>
      <c r="I1349" s="142">
        <v>1.3084521330176999</v>
      </c>
      <c r="J1349" s="142">
        <v>-0.39811474486092197</v>
      </c>
      <c r="K1349" s="142">
        <v>0.60479089710741063</v>
      </c>
      <c r="L1349" s="142">
        <v>-1.4452625236486796</v>
      </c>
      <c r="M1349" s="141">
        <f t="array" ref="M1349:Q1349">MMULT(H1349:L1349,TRANSPOSE(chol))</f>
        <v>1.6804470358580165E-3</v>
      </c>
      <c r="N1349" s="141">
        <v>8.1635146818373437E-3</v>
      </c>
      <c r="O1349" s="141">
        <v>-1.7426345446113359E-3</v>
      </c>
      <c r="P1349" s="141">
        <v>5.0182928726763398E-3</v>
      </c>
      <c r="Q1349" s="141">
        <v>-4.158349706938352E-3</v>
      </c>
      <c r="R1349" s="6">
        <f t="shared" si="82"/>
        <v>8113.2890526987685</v>
      </c>
      <c r="S1349" s="6">
        <f t="shared" si="83"/>
        <v>45981.504622863788</v>
      </c>
      <c r="T1349" s="6">
        <f t="shared" si="84"/>
        <v>-45981.504622863788</v>
      </c>
      <c r="V1349" s="23">
        <f t="array" aca="1" ref="V1349:Z1349" ca="1">MMULT(H1349:L1349,TRANSPOSE(racar))</f>
        <v>9.7639413200466892E-4</v>
      </c>
      <c r="W1349" s="23">
        <f ca="1"/>
        <v>6.9089524966773229E-3</v>
      </c>
      <c r="X1349" s="23">
        <f ca="1"/>
        <v>-2.7937017332353448E-3</v>
      </c>
      <c r="Y1349" s="23">
        <f ca="1"/>
        <v>2.4053148098293915E-3</v>
      </c>
      <c r="Z1349" s="23">
        <f ca="1"/>
        <v>-6.8978912580792322E-3</v>
      </c>
      <c r="AA1349" s="6">
        <f t="array" aca="1" ref="AA1349" ca="1">SUMPRODUCT($V$9:$Z$9,V1349:Z1349)</f>
        <v>11957.471526533984</v>
      </c>
      <c r="AB1349" s="6">
        <f t="shared" ca="1" si="85"/>
        <v>49206.328074523037</v>
      </c>
    </row>
    <row r="1350" spans="1:28" ht="13.8">
      <c r="A1350" s="4">
        <v>1340</v>
      </c>
      <c r="B1350" s="120">
        <v>0.94558756287151347</v>
      </c>
      <c r="C1350" s="120">
        <v>0.14463999999999999</v>
      </c>
      <c r="D1350" s="120">
        <v>0.48812994585589331</v>
      </c>
      <c r="E1350" s="120">
        <v>0.81825011952735471</v>
      </c>
      <c r="F1350" s="120">
        <v>0.15111515703231682</v>
      </c>
      <c r="H1350" s="142">
        <v>1.6034974382535789</v>
      </c>
      <c r="I1350" s="142">
        <v>-1.0597024233102355</v>
      </c>
      <c r="J1350" s="142">
        <v>-2.9758204822458136E-2</v>
      </c>
      <c r="K1350" s="142">
        <v>0.90871655929521167</v>
      </c>
      <c r="L1350" s="142">
        <v>-1.031662364312359</v>
      </c>
      <c r="M1350" s="141">
        <f t="array" ref="M1350:Q1350">MMULT(H1350:L1350,TRANSPOSE(chol))</f>
        <v>9.4481071896819219E-3</v>
      </c>
      <c r="N1350" s="141">
        <v>-2.3016839048132327E-3</v>
      </c>
      <c r="O1350" s="141">
        <v>1.6074888654515796E-3</v>
      </c>
      <c r="P1350" s="141">
        <v>4.0865107327016717E-3</v>
      </c>
      <c r="Q1350" s="141">
        <v>-8.0973206067546776E-4</v>
      </c>
      <c r="R1350" s="6">
        <f t="shared" si="82"/>
        <v>82022.254404421808</v>
      </c>
      <c r="S1350" s="6">
        <f t="shared" si="83"/>
        <v>23172.768582517077</v>
      </c>
      <c r="T1350" s="6">
        <f t="shared" si="84"/>
        <v>-23172.768582517077</v>
      </c>
      <c r="V1350" s="23">
        <f t="array" aca="1" ref="V1350:Z1350" ca="1">MMULT(H1350:L1350,TRANSPOSE(racar))</f>
        <v>6.6959379341418566E-3</v>
      </c>
      <c r="W1350" s="23">
        <f ca="1"/>
        <v>-4.977756246566916E-3</v>
      </c>
      <c r="X1350" s="23">
        <f ca="1"/>
        <v>5.1167914771477608E-5</v>
      </c>
      <c r="Y1350" s="23">
        <f ca="1"/>
        <v>2.8378855351313208E-3</v>
      </c>
      <c r="Z1350" s="23">
        <f ca="1"/>
        <v>-4.5229946089025063E-3</v>
      </c>
      <c r="AA1350" s="6">
        <f t="array" aca="1" ref="AA1350" ca="1">SUMPRODUCT($V$9:$Z$9,V1350:Z1350)</f>
        <v>94107.234954682077</v>
      </c>
      <c r="AB1350" s="6">
        <f t="shared" ca="1" si="85"/>
        <v>38030.166211879405</v>
      </c>
    </row>
    <row r="1351" spans="1:28" ht="13.8">
      <c r="A1351" s="4">
        <v>1341</v>
      </c>
      <c r="B1351" s="120">
        <v>9.3735711019661619E-2</v>
      </c>
      <c r="C1351" s="120">
        <v>0.34464</v>
      </c>
      <c r="D1351" s="120">
        <v>0.63098708871303633</v>
      </c>
      <c r="E1351" s="120">
        <v>0.90915921043644565</v>
      </c>
      <c r="F1351" s="120">
        <v>0.22803823395539374</v>
      </c>
      <c r="H1351" s="142">
        <v>-1.3180962728564412</v>
      </c>
      <c r="I1351" s="142">
        <v>-0.39983235257569016</v>
      </c>
      <c r="J1351" s="142">
        <v>0.3344688105858592</v>
      </c>
      <c r="K1351" s="142">
        <v>1.3355953246561776</v>
      </c>
      <c r="L1351" s="142">
        <v>-0.74532302027343911</v>
      </c>
      <c r="M1351" s="141">
        <f t="array" ref="M1351:Q1351">MMULT(H1351:L1351,TRANSPOSE(chol))</f>
        <v>-7.7664700767039654E-3</v>
      </c>
      <c r="N1351" s="141">
        <v>-5.3865265114258747E-3</v>
      </c>
      <c r="O1351" s="141">
        <v>2.5003070708223287E-4</v>
      </c>
      <c r="P1351" s="141">
        <v>5.2152076340619743E-3</v>
      </c>
      <c r="Q1351" s="141">
        <v>-5.7103055038332014E-3</v>
      </c>
      <c r="R1351" s="6">
        <f t="shared" si="82"/>
        <v>47779.574985395753</v>
      </c>
      <c r="S1351" s="6">
        <f t="shared" si="83"/>
        <v>55478.134061423698</v>
      </c>
      <c r="T1351" s="6">
        <f t="shared" si="84"/>
        <v>-55478.134061423698</v>
      </c>
      <c r="V1351" s="23">
        <f t="array" aca="1" ref="V1351:Z1351" ca="1">MMULT(H1351:L1351,TRANSPOSE(racar))</f>
        <v>-8.3755202248628809E-3</v>
      </c>
      <c r="W1351" s="23">
        <f ca="1"/>
        <v>-3.3620200364426495E-3</v>
      </c>
      <c r="X1351" s="23">
        <f ca="1"/>
        <v>1.332176387738297E-3</v>
      </c>
      <c r="Y1351" s="23">
        <f ca="1"/>
        <v>5.4937969127103227E-3</v>
      </c>
      <c r="Z1351" s="23">
        <f ca="1"/>
        <v>-5.0962150599080736E-3</v>
      </c>
      <c r="AA1351" s="6">
        <f t="array" aca="1" ref="AA1351" ca="1">SUMPRODUCT($V$9:$Z$9,V1351:Z1351)</f>
        <v>35180.156757086166</v>
      </c>
      <c r="AB1351" s="6">
        <f t="shared" ca="1" si="85"/>
        <v>53350.744370799293</v>
      </c>
    </row>
    <row r="1352" spans="1:28" ht="13.8">
      <c r="A1352" s="4">
        <v>1342</v>
      </c>
      <c r="B1352" s="120">
        <v>0.42706904435299498</v>
      </c>
      <c r="C1352" s="120">
        <v>0.54464000000000001</v>
      </c>
      <c r="D1352" s="120">
        <v>0.77384423157017912</v>
      </c>
      <c r="E1352" s="120">
        <v>8.3327641554538628E-3</v>
      </c>
      <c r="F1352" s="120">
        <v>0.30496131087847067</v>
      </c>
      <c r="H1352" s="142">
        <v>-0.18384113028732865</v>
      </c>
      <c r="I1352" s="142">
        <v>0.11213041728217782</v>
      </c>
      <c r="J1352" s="142">
        <v>0.75156693006621489</v>
      </c>
      <c r="K1352" s="142">
        <v>-2.3940048523751991</v>
      </c>
      <c r="L1352" s="142">
        <v>-0.51018391245856964</v>
      </c>
      <c r="M1352" s="141">
        <f t="array" ref="M1352:Q1352">MMULT(H1352:L1352,TRANSPOSE(chol))</f>
        <v>-1.0832263671831806E-3</v>
      </c>
      <c r="N1352" s="141">
        <v>2.1025762321622607E-4</v>
      </c>
      <c r="O1352" s="141">
        <v>4.6143546063388934E-3</v>
      </c>
      <c r="P1352" s="141">
        <v>-1.1433427272224362E-2</v>
      </c>
      <c r="Q1352" s="141">
        <v>-6.9921946242735488E-3</v>
      </c>
      <c r="R1352" s="6">
        <f t="shared" si="82"/>
        <v>-8549.4277889566656</v>
      </c>
      <c r="S1352" s="6">
        <f t="shared" si="83"/>
        <v>-13556.335593507974</v>
      </c>
      <c r="T1352" s="6">
        <f t="shared" si="84"/>
        <v>13556.335593507974</v>
      </c>
      <c r="V1352" s="23">
        <f t="array" aca="1" ref="V1352:Z1352" ca="1">MMULT(H1352:L1352,TRANSPOSE(racar))</f>
        <v>-1.5984225186993005E-3</v>
      </c>
      <c r="W1352" s="23">
        <f ca="1"/>
        <v>-1.8503944014544721E-3</v>
      </c>
      <c r="X1352" s="23">
        <f ca="1"/>
        <v>3.5999332140142304E-3</v>
      </c>
      <c r="Y1352" s="23">
        <f ca="1"/>
        <v>-1.2436366540350418E-2</v>
      </c>
      <c r="Z1352" s="23">
        <f ca="1"/>
        <v>-5.596225779321078E-3</v>
      </c>
      <c r="AA1352" s="6">
        <f t="array" aca="1" ref="AA1352" ca="1">SUMPRODUCT($V$9:$Z$9,V1352:Z1352)</f>
        <v>-15206.434044466369</v>
      </c>
      <c r="AB1352" s="6">
        <f t="shared" ca="1" si="85"/>
        <v>-25874.943797237043</v>
      </c>
    </row>
    <row r="1353" spans="1:28" ht="13.8">
      <c r="A1353" s="4">
        <v>1343</v>
      </c>
      <c r="B1353" s="120">
        <v>0.76040237768632835</v>
      </c>
      <c r="C1353" s="120">
        <v>0.74464000000000008</v>
      </c>
      <c r="D1353" s="120">
        <v>0.91670137442732202</v>
      </c>
      <c r="E1353" s="120">
        <v>9.9241855064544776E-2</v>
      </c>
      <c r="F1353" s="120">
        <v>0.3818843878015476</v>
      </c>
      <c r="H1353" s="142">
        <v>0.7075975018909606</v>
      </c>
      <c r="I1353" s="142">
        <v>0.65771699457879895</v>
      </c>
      <c r="J1353" s="142">
        <v>1.3832205478059429</v>
      </c>
      <c r="K1353" s="142">
        <v>-1.285883536819868</v>
      </c>
      <c r="L1353" s="142">
        <v>-0.30053542984550463</v>
      </c>
      <c r="M1353" s="141">
        <f t="array" ref="M1353:Q1353">MMULT(H1353:L1353,TRANSPOSE(chol))</f>
        <v>4.1692969913929515E-3</v>
      </c>
      <c r="N1353" s="141">
        <v>5.4291387948621206E-3</v>
      </c>
      <c r="O1353" s="141">
        <v>1.0041630754239757E-2</v>
      </c>
      <c r="P1353" s="141">
        <v>-4.0232363189797813E-3</v>
      </c>
      <c r="Q1353" s="141">
        <v>2.0922676772368656E-4</v>
      </c>
      <c r="R1353" s="6">
        <f t="shared" si="82"/>
        <v>-3946.0999714643808</v>
      </c>
      <c r="S1353" s="6">
        <f t="shared" si="83"/>
        <v>-19557.27235159187</v>
      </c>
      <c r="T1353" s="6">
        <f t="shared" si="84"/>
        <v>19557.27235159187</v>
      </c>
      <c r="V1353" s="23">
        <f t="array" aca="1" ref="V1353:Z1353" ca="1">MMULT(H1353:L1353,TRANSPOSE(racar))</f>
        <v>4.8046349832392291E-3</v>
      </c>
      <c r="W1353" s="23">
        <f ca="1"/>
        <v>3.6450400381946449E-3</v>
      </c>
      <c r="X1353" s="23">
        <f ca="1"/>
        <v>8.885396594105345E-3</v>
      </c>
      <c r="Y1353" s="23">
        <f ca="1"/>
        <v>-5.7128937821038983E-3</v>
      </c>
      <c r="Z1353" s="23">
        <f ca="1"/>
        <v>-8.3286253798776563E-4</v>
      </c>
      <c r="AA1353" s="6">
        <f t="array" aca="1" ref="AA1353" ca="1">SUMPRODUCT($V$9:$Z$9,V1353:Z1353)</f>
        <v>3295.0444452865731</v>
      </c>
      <c r="AB1353" s="6">
        <f t="shared" ca="1" si="85"/>
        <v>-21512.097621270277</v>
      </c>
    </row>
    <row r="1354" spans="1:28" ht="13.8">
      <c r="A1354" s="4">
        <v>1344</v>
      </c>
      <c r="B1354" s="120">
        <v>0.20484682213077274</v>
      </c>
      <c r="C1354" s="120">
        <v>0.94464000000000004</v>
      </c>
      <c r="D1354" s="120">
        <v>7.9966680549770922E-2</v>
      </c>
      <c r="E1354" s="120">
        <v>0.19015094597363569</v>
      </c>
      <c r="F1354" s="120">
        <v>0.45880746472462453</v>
      </c>
      <c r="H1354" s="142">
        <v>-0.82443287040220214</v>
      </c>
      <c r="I1354" s="142">
        <v>1.594965280499119</v>
      </c>
      <c r="J1354" s="142">
        <v>-1.4052957181343901</v>
      </c>
      <c r="K1354" s="142">
        <v>-0.87734018433419303</v>
      </c>
      <c r="L1354" s="142">
        <v>-0.10343853525582757</v>
      </c>
      <c r="M1354" s="141">
        <f t="array" ref="M1354:Q1354">MMULT(H1354:L1354,TRANSPOSE(chol))</f>
        <v>-4.857712862167564E-3</v>
      </c>
      <c r="N1354" s="141">
        <v>7.1974331340327168E-3</v>
      </c>
      <c r="O1354" s="141">
        <v>-9.598425839562344E-3</v>
      </c>
      <c r="P1354" s="141">
        <v>-3.3516163177636977E-3</v>
      </c>
      <c r="Q1354" s="141">
        <v>-3.364615185911881E-3</v>
      </c>
      <c r="R1354" s="6">
        <f t="shared" si="82"/>
        <v>-78440.081678477451</v>
      </c>
      <c r="S1354" s="6">
        <f t="shared" si="83"/>
        <v>3309.2295944989091</v>
      </c>
      <c r="T1354" s="6">
        <f t="shared" si="84"/>
        <v>-3309.2295944989091</v>
      </c>
      <c r="V1354" s="23">
        <f t="array" aca="1" ref="V1354:Z1354" ca="1">MMULT(H1354:L1354,TRANSPOSE(racar))</f>
        <v>-4.0255318675425358E-3</v>
      </c>
      <c r="W1354" s="23">
        <f ca="1"/>
        <v>7.3831579581273661E-3</v>
      </c>
      <c r="X1354" s="23">
        <f ca="1"/>
        <v>-9.5243486882581295E-3</v>
      </c>
      <c r="Y1354" s="23">
        <f ca="1"/>
        <v>-3.9242130472396412E-3</v>
      </c>
      <c r="Z1354" s="23">
        <f ca="1"/>
        <v>-1.9462815489560393E-3</v>
      </c>
      <c r="AA1354" s="6">
        <f t="array" aca="1" ref="AA1354" ca="1">SUMPRODUCT($V$9:$Z$9,V1354:Z1354)</f>
        <v>-85862.948822324775</v>
      </c>
      <c r="AB1354" s="6">
        <f t="shared" ca="1" si="85"/>
        <v>-7165.2851115459289</v>
      </c>
    </row>
    <row r="1355" spans="1:28" ht="13.8">
      <c r="A1355" s="4">
        <v>1345</v>
      </c>
      <c r="B1355" s="120">
        <v>0.53818015546410602</v>
      </c>
      <c r="C1355" s="120">
        <v>0.18464</v>
      </c>
      <c r="D1355" s="120">
        <v>0.22282382340691376</v>
      </c>
      <c r="E1355" s="120">
        <v>0.28106003688272652</v>
      </c>
      <c r="F1355" s="120">
        <v>0.53573054164770151</v>
      </c>
      <c r="H1355" s="142">
        <v>9.5850021157935936E-2</v>
      </c>
      <c r="I1355" s="142">
        <v>-0.89782285119587935</v>
      </c>
      <c r="J1355" s="142">
        <v>-0.76269108791475859</v>
      </c>
      <c r="K1355" s="142">
        <v>-0.57969535877712042</v>
      </c>
      <c r="L1355" s="142">
        <v>8.9683262781181231E-2</v>
      </c>
      <c r="M1355" s="141">
        <f t="array" ref="M1355:Q1355">MMULT(H1355:L1355,TRANSPOSE(chol))</f>
        <v>5.6476627428839459E-4</v>
      </c>
      <c r="N1355" s="141">
        <v>-4.9166244091095011E-3</v>
      </c>
      <c r="O1355" s="141">
        <v>-5.0621426244934591E-3</v>
      </c>
      <c r="P1355" s="141">
        <v>-4.6501209993961672E-3</v>
      </c>
      <c r="Q1355" s="141">
        <v>-2.3459526686827339E-3</v>
      </c>
      <c r="R1355" s="6">
        <f t="shared" si="82"/>
        <v>7143.3682561232417</v>
      </c>
      <c r="S1355" s="6">
        <f t="shared" si="83"/>
        <v>-8271.145482510663</v>
      </c>
      <c r="T1355" s="6">
        <f t="shared" si="84"/>
        <v>8271.145482510663</v>
      </c>
      <c r="V1355" s="23">
        <f t="array" aca="1" ref="V1355:Z1355" ca="1">MMULT(H1355:L1355,TRANSPOSE(racar))</f>
        <v>-8.1135846390138267E-4</v>
      </c>
      <c r="W1355" s="23">
        <f ca="1"/>
        <v>-5.8282583629493817E-3</v>
      </c>
      <c r="X1355" s="23">
        <f ca="1"/>
        <v>-5.3000276128826358E-3</v>
      </c>
      <c r="Y1355" s="23">
        <f ca="1"/>
        <v>-3.851899765458076E-3</v>
      </c>
      <c r="Z1355" s="23">
        <f ca="1"/>
        <v>-1.4428512192734249E-3</v>
      </c>
      <c r="AA1355" s="6">
        <f t="array" aca="1" ref="AA1355" ca="1">SUMPRODUCT($V$9:$Z$9,V1355:Z1355)</f>
        <v>3535.1240949571384</v>
      </c>
      <c r="AB1355" s="6">
        <f t="shared" ca="1" si="85"/>
        <v>-9623.0457948031908</v>
      </c>
    </row>
    <row r="1356" spans="1:28" ht="13.8">
      <c r="A1356" s="4">
        <v>1346</v>
      </c>
      <c r="B1356" s="120">
        <v>0.87151348879743928</v>
      </c>
      <c r="C1356" s="120">
        <v>0.38463999999999998</v>
      </c>
      <c r="D1356" s="120">
        <v>0.36568096626405661</v>
      </c>
      <c r="E1356" s="120">
        <v>0.37196912779181746</v>
      </c>
      <c r="F1356" s="120">
        <v>0.61265361857077849</v>
      </c>
      <c r="H1356" s="142">
        <v>1.1335746240591991</v>
      </c>
      <c r="I1356" s="142">
        <v>-0.29331681773495821</v>
      </c>
      <c r="J1356" s="142">
        <v>-0.34331442161547221</v>
      </c>
      <c r="K1356" s="142">
        <v>-0.32664255189500657</v>
      </c>
      <c r="L1356" s="142">
        <v>0.28624201914025943</v>
      </c>
      <c r="M1356" s="141">
        <f t="array" ref="M1356:Q1356">MMULT(H1356:L1356,TRANSPOSE(chol))</f>
        <v>6.6792339670211478E-3</v>
      </c>
      <c r="N1356" s="141">
        <v>9.8336701390259605E-4</v>
      </c>
      <c r="O1356" s="141">
        <v>-7.8200216839953971E-4</v>
      </c>
      <c r="P1356" s="141">
        <v>-1.4156185768707992E-3</v>
      </c>
      <c r="Q1356" s="141">
        <v>3.5167453056716676E-3</v>
      </c>
      <c r="R1356" s="6">
        <f t="shared" ref="R1356:R1419" si="86">SUMPRODUCT($M$9:$Q$9,M1356:Q1356)</f>
        <v>-2180.2961245446495</v>
      </c>
      <c r="S1356" s="6">
        <f t="shared" ref="S1356:S1419" si="87">P1356*$P$9+Q1356*$Q$9</f>
        <v>-25952.577952706397</v>
      </c>
      <c r="T1356" s="6">
        <f t="shared" ref="T1356:T1419" si="88">-S1356</f>
        <v>25952.577952706397</v>
      </c>
      <c r="V1356" s="23">
        <f t="array" aca="1" ref="V1356:Z1356" ca="1">MMULT(H1356:L1356,TRANSPOSE(racar))</f>
        <v>6.1876147600506666E-3</v>
      </c>
      <c r="W1356" s="23">
        <f ca="1"/>
        <v>-6.1031007191708186E-4</v>
      </c>
      <c r="X1356" s="23">
        <f ca="1"/>
        <v>-1.6165041585366917E-3</v>
      </c>
      <c r="Y1356" s="23">
        <f ca="1"/>
        <v>-1.4975359260989284E-3</v>
      </c>
      <c r="Z1356" s="23">
        <f ca="1"/>
        <v>2.3696193140180354E-3</v>
      </c>
      <c r="AA1356" s="6">
        <f t="array" aca="1" ref="AA1356" ca="1">SUMPRODUCT($V$9:$Z$9,V1356:Z1356)</f>
        <v>7630.6604307457019</v>
      </c>
      <c r="AB1356" s="6">
        <f t="shared" ref="AB1356:AB1419" ca="1" si="89">Y1356*$Y$9+Z1356*$Z$9</f>
        <v>-19973.369365507206</v>
      </c>
    </row>
    <row r="1357" spans="1:28" ht="13.8">
      <c r="A1357" s="4">
        <v>1347</v>
      </c>
      <c r="B1357" s="120">
        <v>0.31595793324188387</v>
      </c>
      <c r="C1357" s="120">
        <v>0.58464000000000005</v>
      </c>
      <c r="D1357" s="120">
        <v>0.50853810912119957</v>
      </c>
      <c r="E1357" s="120">
        <v>0.46287821870090839</v>
      </c>
      <c r="F1357" s="120">
        <v>0.68957669549385536</v>
      </c>
      <c r="H1357" s="142">
        <v>-0.47903199627423532</v>
      </c>
      <c r="I1357" s="142">
        <v>0.21377823313980199</v>
      </c>
      <c r="J1357" s="142">
        <v>2.140349981497925E-2</v>
      </c>
      <c r="K1357" s="142">
        <v>-9.3185193093104524E-2</v>
      </c>
      <c r="L1357" s="142">
        <v>0.49465083911410057</v>
      </c>
      <c r="M1357" s="141">
        <f t="array" ref="M1357:Q1357">MMULT(H1357:L1357,TRANSPOSE(chol))</f>
        <v>-2.8225462293320781E-3</v>
      </c>
      <c r="N1357" s="141">
        <v>9.8879920911889782E-5</v>
      </c>
      <c r="O1357" s="141">
        <v>-4.3374203214474383E-4</v>
      </c>
      <c r="P1357" s="141">
        <v>-4.8573389158614754E-4</v>
      </c>
      <c r="Q1357" s="141">
        <v>1.4369789631516496E-3</v>
      </c>
      <c r="R1357" s="6">
        <f t="shared" si="86"/>
        <v>-24664.137153179545</v>
      </c>
      <c r="S1357" s="6">
        <f t="shared" si="87"/>
        <v>-10180.562875292313</v>
      </c>
      <c r="T1357" s="6">
        <f t="shared" si="88"/>
        <v>10180.562875292313</v>
      </c>
      <c r="V1357" s="23">
        <f t="array" aca="1" ref="V1357:Z1357" ca="1">MMULT(H1357:L1357,TRANSPOSE(racar))</f>
        <v>-1.8256135227918652E-3</v>
      </c>
      <c r="W1357" s="23">
        <f ca="1"/>
        <v>1.2280320907337239E-3</v>
      </c>
      <c r="X1357" s="23">
        <f ca="1"/>
        <v>2.2504971593664019E-4</v>
      </c>
      <c r="Y1357" s="23">
        <f ca="1"/>
        <v>1.9342942349837922E-4</v>
      </c>
      <c r="Z1357" s="23">
        <f ca="1"/>
        <v>2.6294664006572118E-3</v>
      </c>
      <c r="AA1357" s="6">
        <f t="array" aca="1" ref="AA1357" ca="1">SUMPRODUCT($V$9:$Z$9,V1357:Z1357)</f>
        <v>-27742.126733638979</v>
      </c>
      <c r="AB1357" s="6">
        <f t="shared" ca="1" si="89"/>
        <v>-13679.799593285778</v>
      </c>
    </row>
    <row r="1358" spans="1:28" ht="13.8">
      <c r="A1358" s="4">
        <v>1348</v>
      </c>
      <c r="B1358" s="120">
        <v>0.64929126657521719</v>
      </c>
      <c r="C1358" s="120">
        <v>0.78464000000000012</v>
      </c>
      <c r="D1358" s="120">
        <v>0.65139525197834236</v>
      </c>
      <c r="E1358" s="120">
        <v>0.55378730960999922</v>
      </c>
      <c r="F1358" s="120">
        <v>0.76649977241693223</v>
      </c>
      <c r="H1358" s="142">
        <v>0.38340773795122485</v>
      </c>
      <c r="I1358" s="142">
        <v>0.78796017684753583</v>
      </c>
      <c r="J1358" s="142">
        <v>0.38909010084649015</v>
      </c>
      <c r="K1358" s="142">
        <v>0.1352358784062099</v>
      </c>
      <c r="L1358" s="142">
        <v>0.72736815808545818</v>
      </c>
      <c r="M1358" s="141">
        <f t="array" ref="M1358:Q1358">MMULT(H1358:L1358,TRANSPOSE(chol))</f>
        <v>2.2591101919451815E-3</v>
      </c>
      <c r="N1358" s="141">
        <v>5.4133969881610539E-3</v>
      </c>
      <c r="O1358" s="141">
        <v>3.269945704039475E-3</v>
      </c>
      <c r="P1358" s="141">
        <v>2.4149659331318867E-3</v>
      </c>
      <c r="Q1358" s="141">
        <v>6.8443372067534172E-3</v>
      </c>
      <c r="R1358" s="6">
        <f t="shared" si="86"/>
        <v>-36138.49352575955</v>
      </c>
      <c r="S1358" s="6">
        <f t="shared" si="87"/>
        <v>-26866.40263729632</v>
      </c>
      <c r="T1358" s="6">
        <f t="shared" si="88"/>
        <v>26866.40263729632</v>
      </c>
      <c r="V1358" s="23">
        <f t="array" aca="1" ref="V1358:Z1358" ca="1">MMULT(H1358:L1358,TRANSPOSE(racar))</f>
        <v>4.170970041467729E-3</v>
      </c>
      <c r="W1358" s="23">
        <f ca="1"/>
        <v>6.0859933715842812E-3</v>
      </c>
      <c r="X1358" s="23">
        <f ca="1"/>
        <v>3.48274485842524E-3</v>
      </c>
      <c r="Y1358" s="23">
        <f ca="1"/>
        <v>2.3885137645309803E-3</v>
      </c>
      <c r="Z1358" s="23">
        <f ca="1"/>
        <v>6.3459020266300372E-3</v>
      </c>
      <c r="AA1358" s="6">
        <f t="array" aca="1" ref="AA1358" ca="1">SUMPRODUCT($V$9:$Z$9,V1358:Z1358)</f>
        <v>-27633.080447584536</v>
      </c>
      <c r="AB1358" s="6">
        <f t="shared" ca="1" si="89"/>
        <v>-24226.585294660501</v>
      </c>
    </row>
    <row r="1359" spans="1:28" ht="13.8">
      <c r="A1359" s="4">
        <v>1349</v>
      </c>
      <c r="B1359" s="120">
        <v>0.98262459990855044</v>
      </c>
      <c r="C1359" s="120">
        <v>0.98464000000000007</v>
      </c>
      <c r="D1359" s="120">
        <v>0.79425239483548515</v>
      </c>
      <c r="E1359" s="120">
        <v>0.64469640051909016</v>
      </c>
      <c r="F1359" s="120">
        <v>0.84342284934000922</v>
      </c>
      <c r="H1359" s="142">
        <v>2.1112503380228631</v>
      </c>
      <c r="I1359" s="142">
        <v>2.160680865309319</v>
      </c>
      <c r="J1359" s="142">
        <v>0.82126522641451116</v>
      </c>
      <c r="K1359" s="142">
        <v>0.37104072521126974</v>
      </c>
      <c r="L1359" s="142">
        <v>1.0086254412046183</v>
      </c>
      <c r="M1359" s="141">
        <f t="array" ref="M1359:Q1359">MMULT(H1359:L1359,TRANSPOSE(chol))</f>
        <v>1.2439882360908211E-2</v>
      </c>
      <c r="N1359" s="141">
        <v>1.7334279036143218E-2</v>
      </c>
      <c r="O1359" s="141">
        <v>8.8091671083544223E-3</v>
      </c>
      <c r="P1359" s="141">
        <v>7.2879461032696767E-3</v>
      </c>
      <c r="Q1359" s="141">
        <v>1.6345953347315575E-2</v>
      </c>
      <c r="R1359" s="6">
        <f t="shared" si="86"/>
        <v>-67001.934087869799</v>
      </c>
      <c r="S1359" s="6">
        <f t="shared" si="87"/>
        <v>-57210.638524965339</v>
      </c>
      <c r="T1359" s="6">
        <f t="shared" si="88"/>
        <v>57210.638524965339</v>
      </c>
      <c r="V1359" s="23">
        <f t="array" aca="1" ref="V1359:Z1359" ca="1">MMULT(H1359:L1359,TRANSPOSE(racar))</f>
        <v>1.5968717202425636E-2</v>
      </c>
      <c r="W1359" s="23">
        <f ca="1"/>
        <v>1.6672772990724605E-2</v>
      </c>
      <c r="X1359" s="23">
        <f ca="1"/>
        <v>7.8918092621500704E-3</v>
      </c>
      <c r="Y1359" s="23">
        <f ca="1"/>
        <v>5.5176011269473741E-3</v>
      </c>
      <c r="Z1359" s="23">
        <f ca="1"/>
        <v>1.2409354462183098E-2</v>
      </c>
      <c r="AA1359" s="6">
        <f t="array" aca="1" ref="AA1359" ca="1">SUMPRODUCT($V$9:$Z$9,V1359:Z1359)</f>
        <v>-35949.947724418045</v>
      </c>
      <c r="AB1359" s="6">
        <f t="shared" ca="1" si="89"/>
        <v>-43502.043551539726</v>
      </c>
    </row>
    <row r="1360" spans="1:28" ht="13.8">
      <c r="A1360" s="4">
        <v>1350</v>
      </c>
      <c r="B1360" s="120">
        <v>3.2007315957933241E-2</v>
      </c>
      <c r="C1360" s="120">
        <v>3.2640000000000002E-2</v>
      </c>
      <c r="D1360" s="120">
        <v>0.93710953769262806</v>
      </c>
      <c r="E1360" s="120">
        <v>0.7356054914281811</v>
      </c>
      <c r="F1360" s="120">
        <v>0.9203459262630862</v>
      </c>
      <c r="H1360" s="142">
        <v>-1.8520779388658921</v>
      </c>
      <c r="I1360" s="142">
        <v>-1.8433357811172173</v>
      </c>
      <c r="J1360" s="142">
        <v>1.5309533413281653</v>
      </c>
      <c r="K1360" s="142">
        <v>0.62985567242361851</v>
      </c>
      <c r="L1360" s="142">
        <v>1.4074022396379058</v>
      </c>
      <c r="M1360" s="141">
        <f t="array" ref="M1360:Q1360">MMULT(H1360:L1360,TRANSPOSE(chol))</f>
        <v>-1.0912790050421556E-2</v>
      </c>
      <c r="N1360" s="141">
        <v>-1.4907958987680464E-2</v>
      </c>
      <c r="O1360" s="141">
        <v>6.7390980042366655E-3</v>
      </c>
      <c r="P1360" s="141">
        <v>-2.3425143105919744E-4</v>
      </c>
      <c r="Q1360" s="141">
        <v>1.8148735494296049E-3</v>
      </c>
      <c r="R1360" s="6">
        <f t="shared" si="86"/>
        <v>30567.858971802518</v>
      </c>
      <c r="S1360" s="6">
        <f t="shared" si="87"/>
        <v>-11123.647033089654</v>
      </c>
      <c r="T1360" s="6">
        <f t="shared" si="88"/>
        <v>11123.647033089654</v>
      </c>
      <c r="V1360" s="23">
        <f t="array" aca="1" ref="V1360:Z1360" ca="1">MMULT(H1360:L1360,TRANSPOSE(racar))</f>
        <v>-9.5449917132250164E-3</v>
      </c>
      <c r="W1360" s="23">
        <f ca="1"/>
        <v>-1.0435980008071208E-2</v>
      </c>
      <c r="X1360" s="23">
        <f ca="1"/>
        <v>9.5623887851857738E-3</v>
      </c>
      <c r="Y1360" s="23">
        <f ca="1"/>
        <v>3.5232982491575889E-3</v>
      </c>
      <c r="Z1360" s="23">
        <f ca="1"/>
        <v>6.2000758994754275E-3</v>
      </c>
      <c r="AA1360" s="6">
        <f t="array" aca="1" ref="AA1360" ca="1">SUMPRODUCT($V$9:$Z$9,V1360:Z1360)</f>
        <v>13808.492413145541</v>
      </c>
      <c r="AB1360" s="6">
        <f t="shared" ca="1" si="89"/>
        <v>-18229.46359483675</v>
      </c>
    </row>
    <row r="1361" spans="1:28" ht="13.8">
      <c r="A1361" s="4">
        <v>1351</v>
      </c>
      <c r="B1361" s="120">
        <v>0.36534064929126658</v>
      </c>
      <c r="C1361" s="120">
        <v>0.23264000000000001</v>
      </c>
      <c r="D1361" s="120">
        <v>0.10037484381507704</v>
      </c>
      <c r="E1361" s="120">
        <v>0.82651458233727204</v>
      </c>
      <c r="F1361" s="120">
        <v>0.99726900318616307</v>
      </c>
      <c r="H1361" s="142">
        <v>-0.34421939348777209</v>
      </c>
      <c r="I1361" s="142">
        <v>-0.73018027154794285</v>
      </c>
      <c r="J1361" s="142">
        <v>-1.2794185993252201</v>
      </c>
      <c r="K1361" s="142">
        <v>0.94048110872578849</v>
      </c>
      <c r="L1361" s="142">
        <v>2.7784439461990464</v>
      </c>
      <c r="M1361" s="141">
        <f t="array" ref="M1361:Q1361">MMULT(H1361:L1361,TRANSPOSE(chol))</f>
        <v>-2.0282051276501382E-3</v>
      </c>
      <c r="N1361" s="141">
        <v>-4.9904248418017405E-3</v>
      </c>
      <c r="O1361" s="141">
        <v>-8.9126723671366995E-3</v>
      </c>
      <c r="P1361" s="141">
        <v>2.5314153143476646E-3</v>
      </c>
      <c r="Q1361" s="141">
        <v>1.3564713868519332E-2</v>
      </c>
      <c r="R1361" s="6">
        <f t="shared" si="86"/>
        <v>-68873.31799282509</v>
      </c>
      <c r="S1361" s="6">
        <f t="shared" si="87"/>
        <v>-63557.388042520266</v>
      </c>
      <c r="T1361" s="6">
        <f t="shared" si="88"/>
        <v>63557.388042520266</v>
      </c>
      <c r="V1361" s="23">
        <f t="array" aca="1" ref="V1361:Z1361" ca="1">MMULT(H1361:L1361,TRANSPOSE(racar))</f>
        <v>3.9489036451775773E-4</v>
      </c>
      <c r="W1361" s="23">
        <f ca="1"/>
        <v>-1.285905290763147E-3</v>
      </c>
      <c r="X1361" s="23">
        <f ca="1"/>
        <v>-6.5296301076054244E-3</v>
      </c>
      <c r="Y1361" s="23">
        <f ca="1"/>
        <v>6.8483697640993333E-3</v>
      </c>
      <c r="Z1361" s="23">
        <f ca="1"/>
        <v>1.6523823135516025E-2</v>
      </c>
      <c r="AA1361" s="6">
        <f t="array" aca="1" ref="AA1361" ca="1">SUMPRODUCT($V$9:$Z$9,V1361:Z1361)</f>
        <v>-67496.794895389321</v>
      </c>
      <c r="AB1361" s="6">
        <f t="shared" ca="1" si="89"/>
        <v>-60206.038327578732</v>
      </c>
    </row>
    <row r="1362" spans="1:28" ht="13.8">
      <c r="A1362" s="4">
        <v>1352</v>
      </c>
      <c r="B1362" s="120">
        <v>0.6986739826245999</v>
      </c>
      <c r="C1362" s="120">
        <v>0.43264000000000002</v>
      </c>
      <c r="D1362" s="120">
        <v>0.24323198667221987</v>
      </c>
      <c r="E1362" s="120">
        <v>0.91742367324636298</v>
      </c>
      <c r="F1362" s="120">
        <v>3.6413290851160678E-3</v>
      </c>
      <c r="H1362" s="142">
        <v>0.52059054864051968</v>
      </c>
      <c r="I1362" s="142">
        <v>-0.16965686363780155</v>
      </c>
      <c r="J1362" s="142">
        <v>-0.69594388392882667</v>
      </c>
      <c r="K1362" s="142">
        <v>1.3879487437983227</v>
      </c>
      <c r="L1362" s="142">
        <v>-2.6836349288137842</v>
      </c>
      <c r="M1362" s="141">
        <f t="array" ref="M1362:Q1362">MMULT(H1362:L1362,TRANSPOSE(chol))</f>
        <v>3.0674170024543048E-3</v>
      </c>
      <c r="N1362" s="141">
        <v>2.514385887082501E-4</v>
      </c>
      <c r="O1362" s="141">
        <v>-3.8253557602622185E-3</v>
      </c>
      <c r="P1362" s="141">
        <v>6.6295252008563435E-3</v>
      </c>
      <c r="Q1362" s="141">
        <v>-1.1201672824819391E-2</v>
      </c>
      <c r="R1362" s="6">
        <f t="shared" si="86"/>
        <v>96000.781251470282</v>
      </c>
      <c r="S1362" s="6">
        <f t="shared" si="87"/>
        <v>92362.001559081618</v>
      </c>
      <c r="T1362" s="6">
        <f t="shared" si="88"/>
        <v>-92362.001559081618</v>
      </c>
      <c r="V1362" s="23">
        <f t="array" aca="1" ref="V1362:Z1362" ca="1">MMULT(H1362:L1362,TRANSPOSE(racar))</f>
        <v>-8.9458115070266278E-4</v>
      </c>
      <c r="W1362" s="23">
        <f ca="1"/>
        <v>-2.3913756853052325E-3</v>
      </c>
      <c r="X1362" s="23">
        <f ca="1"/>
        <v>-5.5344401142981723E-3</v>
      </c>
      <c r="Y1362" s="23">
        <f ca="1"/>
        <v>3.6759687414820736E-3</v>
      </c>
      <c r="Z1362" s="23">
        <f ca="1"/>
        <v>-1.5282957242405377E-2</v>
      </c>
      <c r="AA1362" s="6">
        <f t="array" aca="1" ref="AA1362" ca="1">SUMPRODUCT($V$9:$Z$9,V1362:Z1362)</f>
        <v>96245.000528835139</v>
      </c>
      <c r="AB1362" s="6">
        <f t="shared" ca="1" si="89"/>
        <v>101461.13245262681</v>
      </c>
    </row>
    <row r="1363" spans="1:28" ht="13.8">
      <c r="A1363" s="4">
        <v>1353</v>
      </c>
      <c r="B1363" s="120">
        <v>0.14311842706904435</v>
      </c>
      <c r="C1363" s="120">
        <v>0.63264000000000009</v>
      </c>
      <c r="D1363" s="120">
        <v>0.3860891295293627</v>
      </c>
      <c r="E1363" s="120">
        <v>1.6597226965371217E-2</v>
      </c>
      <c r="F1363" s="120">
        <v>8.0564406008192993E-2</v>
      </c>
      <c r="H1363" s="142">
        <v>-1.0664132954461176</v>
      </c>
      <c r="I1363" s="142">
        <v>0.33885362710081046</v>
      </c>
      <c r="J1363" s="142">
        <v>-0.28952681981338707</v>
      </c>
      <c r="K1363" s="142">
        <v>-2.1297234242191339</v>
      </c>
      <c r="L1363" s="142">
        <v>-1.4012851769390569</v>
      </c>
      <c r="M1363" s="141">
        <f t="array" ref="M1363:Q1363">MMULT(H1363:L1363,TRANSPOSE(chol))</f>
        <v>-6.2835068416763444E-3</v>
      </c>
      <c r="N1363" s="141">
        <v>-5.6479192378210271E-4</v>
      </c>
      <c r="O1363" s="141">
        <v>-3.1747162297903002E-3</v>
      </c>
      <c r="P1363" s="141">
        <v>-1.1054746834106562E-2</v>
      </c>
      <c r="Q1363" s="141">
        <v>-1.4425976609919431E-2</v>
      </c>
      <c r="R1363" s="6">
        <f t="shared" si="86"/>
        <v>-4197.546994490709</v>
      </c>
      <c r="S1363" s="6">
        <f t="shared" si="87"/>
        <v>29350.376613906308</v>
      </c>
      <c r="T1363" s="6">
        <f t="shared" si="88"/>
        <v>-29350.376613906308</v>
      </c>
      <c r="V1363" s="23">
        <f t="array" aca="1" ref="V1363:Z1363" ca="1">MMULT(H1363:L1363,TRANSPOSE(racar))</f>
        <v>-8.0104370253840842E-3</v>
      </c>
      <c r="W1363" s="23">
        <f ca="1"/>
        <v>-2.4579093290944196E-3</v>
      </c>
      <c r="X1363" s="23">
        <f ca="1"/>
        <v>-4.0715655484240389E-3</v>
      </c>
      <c r="Y1363" s="23">
        <f ca="1"/>
        <v>-1.2467314639791538E-2</v>
      </c>
      <c r="Z1363" s="23">
        <f ca="1"/>
        <v>-1.2504155938366273E-2</v>
      </c>
      <c r="AA1363" s="6">
        <f t="array" aca="1" ref="AA1363" ca="1">SUMPRODUCT($V$9:$Z$9,V1363:Z1363)</f>
        <v>-21765.870871279287</v>
      </c>
      <c r="AB1363" s="6">
        <f t="shared" ca="1" si="89"/>
        <v>12245.882208868701</v>
      </c>
    </row>
    <row r="1364" spans="1:28" ht="13.8">
      <c r="A1364" s="4">
        <v>1354</v>
      </c>
      <c r="B1364" s="120">
        <v>0.47645176040237769</v>
      </c>
      <c r="C1364" s="120">
        <v>0.83264000000000005</v>
      </c>
      <c r="D1364" s="120">
        <v>0.52894627238650571</v>
      </c>
      <c r="E1364" s="120">
        <v>0.10750631787446213</v>
      </c>
      <c r="F1364" s="120">
        <v>0.15748748293126993</v>
      </c>
      <c r="H1364" s="142">
        <v>-5.9061001350944553E-2</v>
      </c>
      <c r="I1364" s="142">
        <v>0.9646502928613655</v>
      </c>
      <c r="J1364" s="142">
        <v>7.2621326761048183E-2</v>
      </c>
      <c r="K1364" s="142">
        <v>-1.2398993191773757</v>
      </c>
      <c r="L1364" s="142">
        <v>-1.0048377858673538</v>
      </c>
      <c r="M1364" s="141">
        <f t="array" ref="M1364:Q1364">MMULT(H1364:L1364,TRANSPOSE(chol))</f>
        <v>-3.4799848018555291E-4</v>
      </c>
      <c r="N1364" s="141">
        <v>5.3857746947484518E-3</v>
      </c>
      <c r="O1364" s="141">
        <v>7.0446128696226241E-4</v>
      </c>
      <c r="P1364" s="141">
        <v>-4.6764727847534021E-3</v>
      </c>
      <c r="Q1364" s="141">
        <v>-6.3905961925556139E-3</v>
      </c>
      <c r="R1364" s="6">
        <f t="shared" si="86"/>
        <v>-13215.551917158096</v>
      </c>
      <c r="S1364" s="6">
        <f t="shared" si="87"/>
        <v>14011.233693028193</v>
      </c>
      <c r="T1364" s="6">
        <f t="shared" si="88"/>
        <v>-14011.233693028193</v>
      </c>
      <c r="V1364" s="23">
        <f t="array" aca="1" ref="V1364:Z1364" ca="1">MMULT(H1364:L1364,TRANSPOSE(racar))</f>
        <v>-8.155248188186949E-4</v>
      </c>
      <c r="W1364" s="23">
        <f ca="1"/>
        <v>3.5812384298566568E-3</v>
      </c>
      <c r="X1364" s="23">
        <f ca="1"/>
        <v>-4.0665836145302854E-4</v>
      </c>
      <c r="Y1364" s="23">
        <f ca="1"/>
        <v>-6.6510598392639465E-3</v>
      </c>
      <c r="Z1364" s="23">
        <f ca="1"/>
        <v>-6.7533745905716995E-3</v>
      </c>
      <c r="AA1364" s="6">
        <f t="array" aca="1" ref="AA1364" ca="1">SUMPRODUCT($V$9:$Z$9,V1364:Z1364)</f>
        <v>-15886.175388254087</v>
      </c>
      <c r="AB1364" s="6">
        <f t="shared" ca="1" si="89"/>
        <v>6990.7794969417992</v>
      </c>
    </row>
    <row r="1365" spans="1:28" ht="13.8">
      <c r="A1365" s="4">
        <v>1355</v>
      </c>
      <c r="B1365" s="120">
        <v>0.80978509373571095</v>
      </c>
      <c r="C1365" s="120">
        <v>7.264000000000001E-2</v>
      </c>
      <c r="D1365" s="120">
        <v>0.67180341524364851</v>
      </c>
      <c r="E1365" s="120">
        <v>0.19841540878355304</v>
      </c>
      <c r="F1365" s="120">
        <v>0.23441055985434686</v>
      </c>
      <c r="H1365" s="142">
        <v>0.87710462553983815</v>
      </c>
      <c r="I1365" s="142">
        <v>-1.4564075126160585</v>
      </c>
      <c r="J1365" s="142">
        <v>0.44489841307821637</v>
      </c>
      <c r="K1365" s="142">
        <v>-0.84729481214797153</v>
      </c>
      <c r="L1365" s="142">
        <v>-0.72439850126238736</v>
      </c>
      <c r="M1365" s="141">
        <f t="array" ref="M1365:Q1365">MMULT(H1365:L1365,TRANSPOSE(chol))</f>
        <v>5.1680647071640044E-3</v>
      </c>
      <c r="N1365" s="141">
        <v>-6.2801704438565165E-3</v>
      </c>
      <c r="O1365" s="141">
        <v>3.5506292303333466E-3</v>
      </c>
      <c r="P1365" s="141">
        <v>-5.5385703846266635E-3</v>
      </c>
      <c r="Q1365" s="141">
        <v>-4.7930294732732286E-3</v>
      </c>
      <c r="R1365" s="6">
        <f t="shared" si="86"/>
        <v>65269.444801016514</v>
      </c>
      <c r="S1365" s="6">
        <f t="shared" si="87"/>
        <v>1220.0678484932687</v>
      </c>
      <c r="T1365" s="6">
        <f t="shared" si="88"/>
        <v>-1220.0678484932687</v>
      </c>
      <c r="V1365" s="23">
        <f t="array" aca="1" ref="V1365:Z1365" ca="1">MMULT(H1365:L1365,TRANSPOSE(racar))</f>
        <v>2.5454035979548123E-3</v>
      </c>
      <c r="W1365" s="23">
        <f ca="1"/>
        <v>-9.0896322346525858E-3</v>
      </c>
      <c r="X1365" s="23">
        <f ca="1"/>
        <v>2.1832945381644116E-3</v>
      </c>
      <c r="Y1365" s="23">
        <f ca="1"/>
        <v>-6.0314548273313973E-3</v>
      </c>
      <c r="Z1365" s="23">
        <f ca="1"/>
        <v>-5.6698486136265141E-3</v>
      </c>
      <c r="AA1365" s="6">
        <f t="array" aca="1" ref="AA1365" ca="1">SUMPRODUCT($V$9:$Z$9,V1365:Z1365)</f>
        <v>66822.337249003001</v>
      </c>
      <c r="AB1365" s="6">
        <f t="shared" ca="1" si="89"/>
        <v>3822.7077160333429</v>
      </c>
    </row>
    <row r="1366" spans="1:28" ht="13.8">
      <c r="A1366" s="4">
        <v>1356</v>
      </c>
      <c r="B1366" s="120">
        <v>0.25422953818015548</v>
      </c>
      <c r="C1366" s="120">
        <v>0.27263999999999999</v>
      </c>
      <c r="D1366" s="120">
        <v>0.8146605581007913</v>
      </c>
      <c r="E1366" s="120">
        <v>0.2893244996926439</v>
      </c>
      <c r="F1366" s="120">
        <v>0.31133363677742376</v>
      </c>
      <c r="H1366" s="142">
        <v>-0.66123896519675351</v>
      </c>
      <c r="I1366" s="142">
        <v>-0.60484799535544731</v>
      </c>
      <c r="J1366" s="142">
        <v>0.89520243410580269</v>
      </c>
      <c r="K1366" s="142">
        <v>-0.5553591917351709</v>
      </c>
      <c r="L1366" s="142">
        <v>-0.49207365781015844</v>
      </c>
      <c r="M1366" s="141">
        <f t="array" ref="M1366:Q1366">MMULT(H1366:L1366,TRANSPOSE(chol))</f>
        <v>-3.8961438117279365E-3</v>
      </c>
      <c r="N1366" s="141">
        <v>-5.0174458659760605E-3</v>
      </c>
      <c r="O1366" s="141">
        <v>4.660994306192991E-3</v>
      </c>
      <c r="P1366" s="141">
        <v>-3.6772084244786059E-3</v>
      </c>
      <c r="Q1366" s="141">
        <v>-5.8150209351874454E-3</v>
      </c>
      <c r="R1366" s="6">
        <f t="shared" si="86"/>
        <v>34126.019395816198</v>
      </c>
      <c r="S1366" s="6">
        <f t="shared" si="87"/>
        <v>15392.845583751179</v>
      </c>
      <c r="T1366" s="6">
        <f t="shared" si="88"/>
        <v>-15392.845583751179</v>
      </c>
      <c r="V1366" s="23">
        <f t="array" aca="1" ref="V1366:Z1366" ca="1">MMULT(H1366:L1366,TRANSPOSE(racar))</f>
        <v>-4.5999920776511882E-3</v>
      </c>
      <c r="W1366" s="23">
        <f ca="1"/>
        <v>-5.0289910066861941E-3</v>
      </c>
      <c r="X1366" s="23">
        <f ca="1"/>
        <v>4.7538688033936941E-3</v>
      </c>
      <c r="Y1366" s="23">
        <f ca="1"/>
        <v>-3.6854589311273531E-3</v>
      </c>
      <c r="Z1366" s="23">
        <f ca="1"/>
        <v>-4.6681191697642253E-3</v>
      </c>
      <c r="AA1366" s="6">
        <f t="array" aca="1" ref="AA1366" ca="1">SUMPRODUCT($V$9:$Z$9,V1366:Z1366)</f>
        <v>24788.640536760966</v>
      </c>
      <c r="AB1366" s="6">
        <f t="shared" ca="1" si="89"/>
        <v>9002.5385357304258</v>
      </c>
    </row>
    <row r="1367" spans="1:28" ht="13.8">
      <c r="A1367" s="4">
        <v>1357</v>
      </c>
      <c r="B1367" s="120">
        <v>0.58756287151348885</v>
      </c>
      <c r="C1367" s="120">
        <v>0.47263999999999995</v>
      </c>
      <c r="D1367" s="120">
        <v>0.9575177009579342</v>
      </c>
      <c r="E1367" s="120">
        <v>0.38023359060173484</v>
      </c>
      <c r="F1367" s="120">
        <v>0.38825671370050069</v>
      </c>
      <c r="H1367" s="142">
        <v>0.22128021157121619</v>
      </c>
      <c r="I1367" s="142">
        <v>-6.8635199212096265E-2</v>
      </c>
      <c r="J1367" s="142">
        <v>1.7225794818636968</v>
      </c>
      <c r="K1367" s="142">
        <v>-0.304867353183501</v>
      </c>
      <c r="L1367" s="142">
        <v>-0.28386553780094215</v>
      </c>
      <c r="M1367" s="141">
        <f t="array" ref="M1367:Q1367">MMULT(H1367:L1367,TRANSPOSE(chol))</f>
        <v>1.3038244452434991E-3</v>
      </c>
      <c r="N1367" s="141">
        <v>1.267967703352146E-4</v>
      </c>
      <c r="O1367" s="141">
        <v>1.1329414418736351E-2</v>
      </c>
      <c r="P1367" s="141">
        <v>-4.3946839849318738E-4</v>
      </c>
      <c r="Q1367" s="141">
        <v>-1.1025809678225475E-4</v>
      </c>
      <c r="R1367" s="6">
        <f t="shared" si="86"/>
        <v>31045.741853814863</v>
      </c>
      <c r="S1367" s="6">
        <f t="shared" si="87"/>
        <v>-1398.9938821036242</v>
      </c>
      <c r="T1367" s="6">
        <f t="shared" si="88"/>
        <v>1398.9938821036242</v>
      </c>
      <c r="V1367" s="23">
        <f t="array" aca="1" ref="V1367:Z1367" ca="1">MMULT(H1367:L1367,TRANSPOSE(racar))</f>
        <v>1.6948556498555267E-3</v>
      </c>
      <c r="W1367" s="23">
        <f ca="1"/>
        <v>-2.5630999616467048E-4</v>
      </c>
      <c r="X1367" s="23">
        <f ca="1"/>
        <v>1.0988459515461046E-2</v>
      </c>
      <c r="Y1367" s="23">
        <f ca="1"/>
        <v>-1.2662655577951689E-3</v>
      </c>
      <c r="Z1367" s="23">
        <f ca="1"/>
        <v>-7.9345396434242076E-4</v>
      </c>
      <c r="AA1367" s="6">
        <f t="array" aca="1" ref="AA1367" ca="1">SUMPRODUCT($V$9:$Z$9,V1367:Z1367)</f>
        <v>33969.483713813883</v>
      </c>
      <c r="AB1367" s="6">
        <f t="shared" ca="1" si="89"/>
        <v>-1395.8077803083361</v>
      </c>
    </row>
    <row r="1368" spans="1:28" ht="13.8">
      <c r="A1368" s="4">
        <v>1358</v>
      </c>
      <c r="B1368" s="120">
        <v>0.92089620484682211</v>
      </c>
      <c r="C1368" s="120">
        <v>0.67264000000000013</v>
      </c>
      <c r="D1368" s="120">
        <v>0.12078300708038316</v>
      </c>
      <c r="E1368" s="120">
        <v>0.47114268151082578</v>
      </c>
      <c r="F1368" s="120">
        <v>0.46517979062357762</v>
      </c>
      <c r="H1368" s="142">
        <v>1.4111255744828874</v>
      </c>
      <c r="I1368" s="142">
        <v>0.44721476734287696</v>
      </c>
      <c r="J1368" s="142">
        <v>-1.171081512723962</v>
      </c>
      <c r="K1368" s="142">
        <v>-7.2397765476463732E-2</v>
      </c>
      <c r="L1368" s="142">
        <v>-8.7392436411222782E-2</v>
      </c>
      <c r="M1368" s="141">
        <f t="array" ref="M1368:Q1368">MMULT(H1368:L1368,TRANSPOSE(chol))</f>
        <v>8.314616143282787E-3</v>
      </c>
      <c r="N1368" s="141">
        <v>5.8764447757945013E-3</v>
      </c>
      <c r="O1368" s="141">
        <v>-5.4793280988783919E-3</v>
      </c>
      <c r="P1368" s="141">
        <v>7.2046930842481027E-4</v>
      </c>
      <c r="Q1368" s="141">
        <v>3.2298431882524826E-3</v>
      </c>
      <c r="R1368" s="6">
        <f t="shared" si="86"/>
        <v>-19379.964223423958</v>
      </c>
      <c r="S1368" s="6">
        <f t="shared" si="87"/>
        <v>-14595.058275079951</v>
      </c>
      <c r="T1368" s="6">
        <f t="shared" si="88"/>
        <v>14595.058275079951</v>
      </c>
      <c r="V1368" s="23">
        <f t="array" aca="1" ref="V1368:Z1368" ca="1">MMULT(H1368:L1368,TRANSPOSE(racar))</f>
        <v>7.6256554326503264E-3</v>
      </c>
      <c r="W1368" s="23">
        <f ca="1"/>
        <v>3.6600106333230034E-3</v>
      </c>
      <c r="X1368" s="23">
        <f ca="1"/>
        <v>-6.7850822409178408E-3</v>
      </c>
      <c r="Y1368" s="23">
        <f ca="1"/>
        <v>-2.722725185038019E-4</v>
      </c>
      <c r="Z1368" s="23">
        <f ca="1"/>
        <v>9.2191966764740459E-4</v>
      </c>
      <c r="AA1368" s="6">
        <f t="array" aca="1" ref="AA1368" ca="1">SUMPRODUCT($V$9:$Z$9,V1368:Z1368)</f>
        <v>-6178.6896688581737</v>
      </c>
      <c r="AB1368" s="6">
        <f t="shared" ca="1" si="89"/>
        <v>-6351.5340381764408</v>
      </c>
    </row>
    <row r="1369" spans="1:28" ht="13.8">
      <c r="A1369" s="4">
        <v>1359</v>
      </c>
      <c r="B1369" s="120">
        <v>6.9044352994970262E-2</v>
      </c>
      <c r="C1369" s="120">
        <v>0.87264000000000008</v>
      </c>
      <c r="D1369" s="120">
        <v>0.26364014993752599</v>
      </c>
      <c r="E1369" s="120">
        <v>0.56205177241991655</v>
      </c>
      <c r="F1369" s="120">
        <v>0.5421028675466546</v>
      </c>
      <c r="H1369" s="142">
        <v>-1.482946197435637</v>
      </c>
      <c r="I1369" s="142">
        <v>1.1389596120942576</v>
      </c>
      <c r="J1369" s="142">
        <v>-0.63216311017622695</v>
      </c>
      <c r="K1369" s="142">
        <v>0.15617325791692205</v>
      </c>
      <c r="L1369" s="142">
        <v>0.10573291426857075</v>
      </c>
      <c r="M1369" s="141">
        <f t="array" ref="M1369:Q1369">MMULT(H1369:L1369,TRANSPOSE(chol))</f>
        <v>-8.7377967034128722E-3</v>
      </c>
      <c r="N1369" s="141">
        <v>3.0388075039158983E-3</v>
      </c>
      <c r="O1369" s="141">
        <v>-5.6682554123336747E-3</v>
      </c>
      <c r="P1369" s="141">
        <v>1.0359172313691759E-3</v>
      </c>
      <c r="Q1369" s="141">
        <v>-2.2702280041815848E-3</v>
      </c>
      <c r="R1369" s="6">
        <f t="shared" si="86"/>
        <v>-51735.220425591935</v>
      </c>
      <c r="S1369" s="6">
        <f t="shared" si="87"/>
        <v>17311.85383221021</v>
      </c>
      <c r="T1369" s="6">
        <f t="shared" si="88"/>
        <v>-17311.85383221021</v>
      </c>
      <c r="V1369" s="23">
        <f t="array" aca="1" ref="V1369:Z1369" ca="1">MMULT(H1369:L1369,TRANSPOSE(racar))</f>
        <v>-7.318917028256708E-3</v>
      </c>
      <c r="W1369" s="23">
        <f ca="1"/>
        <v>5.2778603292386456E-3</v>
      </c>
      <c r="X1369" s="23">
        <f ca="1"/>
        <v>-4.4795783640934304E-3</v>
      </c>
      <c r="Y1369" s="23">
        <f ca="1"/>
        <v>1.3623063204442241E-3</v>
      </c>
      <c r="Z1369" s="23">
        <f ca="1"/>
        <v>-2.8208696238239575E-4</v>
      </c>
      <c r="AA1369" s="6">
        <f t="array" aca="1" ref="AA1369" ca="1">SUMPRODUCT($V$9:$Z$9,V1369:Z1369)</f>
        <v>-63259.946108472701</v>
      </c>
      <c r="AB1369" s="6">
        <f t="shared" ca="1" si="89"/>
        <v>7792.3216794715481</v>
      </c>
    </row>
    <row r="1370" spans="1:28" ht="13.8">
      <c r="A1370" s="4">
        <v>1360</v>
      </c>
      <c r="B1370" s="120">
        <v>0.40237768632830362</v>
      </c>
      <c r="C1370" s="120">
        <v>0.11264</v>
      </c>
      <c r="D1370" s="120">
        <v>0.40649729279466884</v>
      </c>
      <c r="E1370" s="120">
        <v>0.6529608633290076</v>
      </c>
      <c r="F1370" s="120">
        <v>0.61902594446973147</v>
      </c>
      <c r="H1370" s="142">
        <v>-0.24719750947771083</v>
      </c>
      <c r="I1370" s="142">
        <v>-1.2126072910116794</v>
      </c>
      <c r="J1370" s="142">
        <v>-0.23656460029397244</v>
      </c>
      <c r="K1370" s="142">
        <v>0.39332660120234997</v>
      </c>
      <c r="L1370" s="142">
        <v>0.30292356664812087</v>
      </c>
      <c r="M1370" s="141">
        <f t="array" ref="M1370:Q1370">MMULT(H1370:L1370,TRANSPOSE(chol))</f>
        <v>-1.4565340179848035E-3</v>
      </c>
      <c r="N1370" s="141">
        <v>-7.5253333999780684E-3</v>
      </c>
      <c r="O1370" s="141">
        <v>-2.2483722925506584E-3</v>
      </c>
      <c r="P1370" s="141">
        <v>-2.4934513880269004E-4</v>
      </c>
      <c r="Q1370" s="141">
        <v>-4.0961461790715403E-4</v>
      </c>
      <c r="R1370" s="6">
        <f t="shared" si="86"/>
        <v>27237.306377452926</v>
      </c>
      <c r="S1370" s="6">
        <f t="shared" si="87"/>
        <v>1128.552364072739</v>
      </c>
      <c r="T1370" s="6">
        <f t="shared" si="88"/>
        <v>-1128.552364072739</v>
      </c>
      <c r="V1370" s="23">
        <f t="array" aca="1" ref="V1370:Z1370" ca="1">MMULT(H1370:L1370,TRANSPOSE(racar))</f>
        <v>-2.3256439940878429E-3</v>
      </c>
      <c r="W1370" s="23">
        <f ca="1"/>
        <v>-6.8775155179331528E-3</v>
      </c>
      <c r="X1370" s="23">
        <f ca="1"/>
        <v>-1.6652898551312639E-3</v>
      </c>
      <c r="Y1370" s="23">
        <f ca="1"/>
        <v>1.2149778682842903E-3</v>
      </c>
      <c r="Z1370" s="23">
        <f ca="1"/>
        <v>5.7940291975525342E-4</v>
      </c>
      <c r="AA1370" s="6">
        <f t="array" aca="1" ref="AA1370" ca="1">SUMPRODUCT($V$9:$Z$9,V1370:Z1370)</f>
        <v>22579.346224962195</v>
      </c>
      <c r="AB1370" s="6">
        <f t="shared" ca="1" si="89"/>
        <v>2346.8754675224377</v>
      </c>
    </row>
    <row r="1371" spans="1:28" ht="13.8">
      <c r="A1371" s="4">
        <v>1361</v>
      </c>
      <c r="B1371" s="120">
        <v>0.73571101966163699</v>
      </c>
      <c r="C1371" s="120">
        <v>0.31264000000000003</v>
      </c>
      <c r="D1371" s="120">
        <v>0.54935443565181175</v>
      </c>
      <c r="E1371" s="120">
        <v>0.74386995423809843</v>
      </c>
      <c r="F1371" s="120">
        <v>0.69594902139280834</v>
      </c>
      <c r="H1371" s="142">
        <v>0.63017826100123553</v>
      </c>
      <c r="I1371" s="142">
        <v>-0.48838099623751208</v>
      </c>
      <c r="J1371" s="142">
        <v>0.1240304965993841</v>
      </c>
      <c r="K1371" s="142">
        <v>0.65532257118690729</v>
      </c>
      <c r="L1371" s="142">
        <v>0.51278466597621652</v>
      </c>
      <c r="M1371" s="141">
        <f t="array" ref="M1371:Q1371">MMULT(H1371:L1371,TRANSPOSE(chol))</f>
        <v>3.7131283259371523E-3</v>
      </c>
      <c r="N1371" s="141">
        <v>-1.3164253916268743E-3</v>
      </c>
      <c r="O1371" s="141">
        <v>1.4791803558671982E-3</v>
      </c>
      <c r="P1371" s="141">
        <v>3.0579729751893489E-3</v>
      </c>
      <c r="Q1371" s="141">
        <v>5.2055625598495612E-3</v>
      </c>
      <c r="R1371" s="6">
        <f t="shared" si="86"/>
        <v>12395.718041167453</v>
      </c>
      <c r="S1371" s="6">
        <f t="shared" si="87"/>
        <v>-14848.898074059092</v>
      </c>
      <c r="T1371" s="6">
        <f t="shared" si="88"/>
        <v>14848.898074059092</v>
      </c>
      <c r="V1371" s="23">
        <f t="array" aca="1" ref="V1371:Z1371" ca="1">MMULT(H1371:L1371,TRANSPOSE(racar))</f>
        <v>3.884632019170543E-3</v>
      </c>
      <c r="W1371" s="23">
        <f ca="1"/>
        <v>-1.1111973515137074E-3</v>
      </c>
      <c r="X1371" s="23">
        <f ca="1"/>
        <v>1.5933921538950884E-3</v>
      </c>
      <c r="Y1371" s="23">
        <f ca="1"/>
        <v>3.679019787423886E-3</v>
      </c>
      <c r="Z1371" s="23">
        <f ca="1"/>
        <v>4.3666176652779757E-3</v>
      </c>
      <c r="AA1371" s="6">
        <f t="array" aca="1" ref="AA1371" ca="1">SUMPRODUCT($V$9:$Z$9,V1371:Z1371)</f>
        <v>19901.507165125138</v>
      </c>
      <c r="AB1371" s="6">
        <f t="shared" ca="1" si="89"/>
        <v>-7361.9974606326032</v>
      </c>
    </row>
    <row r="1372" spans="1:28" ht="13.8">
      <c r="A1372" s="4">
        <v>1362</v>
      </c>
      <c r="B1372" s="120">
        <v>0.18015546410608138</v>
      </c>
      <c r="C1372" s="120">
        <v>0.51263999999999998</v>
      </c>
      <c r="D1372" s="120">
        <v>0.69221157850895465</v>
      </c>
      <c r="E1372" s="120">
        <v>0.83477904514718948</v>
      </c>
      <c r="F1372" s="120">
        <v>0.77287209831588533</v>
      </c>
      <c r="H1372" s="142">
        <v>-0.91477277852914551</v>
      </c>
      <c r="I1372" s="142">
        <v>3.1689084278710707E-2</v>
      </c>
      <c r="J1372" s="142">
        <v>0.50212891334685317</v>
      </c>
      <c r="K1372" s="142">
        <v>0.97322415190066491</v>
      </c>
      <c r="L1372" s="142">
        <v>0.74833883888609742</v>
      </c>
      <c r="M1372" s="141">
        <f t="array" ref="M1372:Q1372">MMULT(H1372:L1372,TRANSPOSE(chol))</f>
        <v>-5.3900125186104189E-3</v>
      </c>
      <c r="N1372" s="141">
        <v>-1.9676568033802286E-3</v>
      </c>
      <c r="O1372" s="141">
        <v>2.0081843787844961E-3</v>
      </c>
      <c r="P1372" s="141">
        <v>4.487578875821332E-3</v>
      </c>
      <c r="Q1372" s="141">
        <v>3.660888981624616E-3</v>
      </c>
      <c r="R1372" s="6">
        <f t="shared" si="86"/>
        <v>-9689.1347294268089</v>
      </c>
      <c r="S1372" s="6">
        <f t="shared" si="87"/>
        <v>244.53103960300359</v>
      </c>
      <c r="T1372" s="6">
        <f t="shared" si="88"/>
        <v>-244.53103960300359</v>
      </c>
      <c r="V1372" s="23">
        <f t="array" aca="1" ref="V1372:Z1372" ca="1">MMULT(H1372:L1372,TRANSPOSE(racar))</f>
        <v>-3.6767871254854648E-3</v>
      </c>
      <c r="W1372" s="23">
        <f ca="1"/>
        <v>9.7810231359209956E-4</v>
      </c>
      <c r="X1372" s="23">
        <f ca="1"/>
        <v>3.6113557507511337E-3</v>
      </c>
      <c r="Y1372" s="23">
        <f ca="1"/>
        <v>5.8587663159809841E-3</v>
      </c>
      <c r="Z1372" s="23">
        <f ca="1"/>
        <v>5.0059183524266684E-3</v>
      </c>
      <c r="AA1372" s="6">
        <f t="array" aca="1" ref="AA1372" ca="1">SUMPRODUCT($V$9:$Z$9,V1372:Z1372)</f>
        <v>-14116.567215244966</v>
      </c>
      <c r="AB1372" s="6">
        <f t="shared" ca="1" si="89"/>
        <v>-934.97260503905636</v>
      </c>
    </row>
    <row r="1373" spans="1:28" ht="13.8">
      <c r="A1373" s="4">
        <v>1363</v>
      </c>
      <c r="B1373" s="120">
        <v>0.51348879743941478</v>
      </c>
      <c r="C1373" s="120">
        <v>0.71264000000000005</v>
      </c>
      <c r="D1373" s="120">
        <v>0.83506872136609744</v>
      </c>
      <c r="E1373" s="120">
        <v>0.92568813605628031</v>
      </c>
      <c r="F1373" s="120">
        <v>0.84979517523896231</v>
      </c>
      <c r="H1373" s="142">
        <v>3.3817845891421977E-2</v>
      </c>
      <c r="I1373" s="142">
        <v>0.56111374298434546</v>
      </c>
      <c r="J1373" s="142">
        <v>0.9743907565828317</v>
      </c>
      <c r="K1373" s="142">
        <v>1.4444098277068447</v>
      </c>
      <c r="L1373" s="142">
        <v>1.0355553114592233</v>
      </c>
      <c r="M1373" s="141">
        <f t="array" ref="M1373:Q1373">MMULT(H1373:L1373,TRANSPOSE(chol))</f>
        <v>1.9926108098700362E-4</v>
      </c>
      <c r="N1373" s="141">
        <v>3.2929365803080471E-3</v>
      </c>
      <c r="O1373" s="141">
        <v>6.4836806635847725E-3</v>
      </c>
      <c r="P1373" s="141">
        <v>8.6540073239892192E-3</v>
      </c>
      <c r="Q1373" s="141">
        <v>1.0091441472303307E-2</v>
      </c>
      <c r="R1373" s="6">
        <f t="shared" si="86"/>
        <v>-16594.464526486241</v>
      </c>
      <c r="S1373" s="6">
        <f t="shared" si="87"/>
        <v>-16320.465419513574</v>
      </c>
      <c r="T1373" s="6">
        <f t="shared" si="88"/>
        <v>16320.465419513574</v>
      </c>
      <c r="V1373" s="23">
        <f t="array" aca="1" ref="V1373:Z1373" ca="1">MMULT(H1373:L1373,TRANSPOSE(racar))</f>
        <v>2.9294117070826757E-3</v>
      </c>
      <c r="W1373" s="23">
        <f ca="1"/>
        <v>5.9492591665903857E-3</v>
      </c>
      <c r="X1373" s="23">
        <f ca="1"/>
        <v>7.7074829568005232E-3</v>
      </c>
      <c r="Y1373" s="23">
        <f ca="1"/>
        <v>9.3686282565928931E-3</v>
      </c>
      <c r="Z1373" s="23">
        <f ca="1"/>
        <v>9.4783486938224155E-3</v>
      </c>
      <c r="AA1373" s="6">
        <f t="array" aca="1" ref="AA1373" ca="1">SUMPRODUCT($V$9:$Z$9,V1373:Z1373)</f>
        <v>-7954.6450175169666</v>
      </c>
      <c r="AB1373" s="6">
        <f t="shared" ca="1" si="89"/>
        <v>-9656.6203071696073</v>
      </c>
    </row>
    <row r="1374" spans="1:28" ht="13.8">
      <c r="A1374" s="4">
        <v>1364</v>
      </c>
      <c r="B1374" s="120">
        <v>0.84682213077274793</v>
      </c>
      <c r="C1374" s="120">
        <v>0.91264000000000001</v>
      </c>
      <c r="D1374" s="120">
        <v>0.97792586422324035</v>
      </c>
      <c r="E1374" s="120">
        <v>2.4861689775288572E-2</v>
      </c>
      <c r="F1374" s="120">
        <v>0.92671825216203918</v>
      </c>
      <c r="H1374" s="142">
        <v>1.0228987122102249</v>
      </c>
      <c r="I1374" s="142">
        <v>1.3571926674384334</v>
      </c>
      <c r="J1374" s="142">
        <v>2.0126803152670578</v>
      </c>
      <c r="K1374" s="142">
        <v>-1.9623359914447025</v>
      </c>
      <c r="L1374" s="142">
        <v>1.4517774509704326</v>
      </c>
      <c r="M1374" s="141">
        <f t="array" ref="M1374:Q1374">MMULT(H1374:L1374,TRANSPOSE(chol))</f>
        <v>6.0271107683687215E-3</v>
      </c>
      <c r="N1374" s="141">
        <v>1.017577957672231E-2</v>
      </c>
      <c r="O1374" s="141">
        <v>1.4733973321727713E-2</v>
      </c>
      <c r="P1374" s="141">
        <v>-5.6936054356933642E-3</v>
      </c>
      <c r="Q1374" s="141">
        <v>1.0928777854635734E-2</v>
      </c>
      <c r="R1374" s="6">
        <f t="shared" si="86"/>
        <v>-75286.530368663312</v>
      </c>
      <c r="S1374" s="6">
        <f t="shared" si="87"/>
        <v>-86570.472496991526</v>
      </c>
      <c r="T1374" s="6">
        <f t="shared" si="88"/>
        <v>86570.472496991526</v>
      </c>
      <c r="V1374" s="23">
        <f t="array" aca="1" ref="V1374:Z1374" ca="1">MMULT(H1374:L1374,TRANSPOSE(racar))</f>
        <v>9.8261872704007418E-3</v>
      </c>
      <c r="W1374" s="23">
        <f ca="1"/>
        <v>9.6306576872657295E-3</v>
      </c>
      <c r="X1374" s="23">
        <f ca="1"/>
        <v>1.4243595703426934E-2</v>
      </c>
      <c r="Y1374" s="23">
        <f ca="1"/>
        <v>-6.2741754221690964E-3</v>
      </c>
      <c r="Z1374" s="23">
        <f ca="1"/>
        <v>1.1015341958780945E-2</v>
      </c>
      <c r="AA1374" s="6">
        <f t="array" aca="1" ref="AA1374" ca="1">SUMPRODUCT($V$9:$Z$9,V1374:Z1374)</f>
        <v>-59406.881345088259</v>
      </c>
      <c r="AB1374" s="6">
        <f t="shared" ca="1" si="89"/>
        <v>-89704.907368270942</v>
      </c>
    </row>
    <row r="1375" spans="1:28" ht="13.8">
      <c r="A1375" s="4">
        <v>1365</v>
      </c>
      <c r="B1375" s="120">
        <v>0.29126657521719251</v>
      </c>
      <c r="C1375" s="120">
        <v>0.15264</v>
      </c>
      <c r="D1375" s="120">
        <v>0.14119117034568929</v>
      </c>
      <c r="E1375" s="120">
        <v>0.11577078068437949</v>
      </c>
      <c r="F1375" s="120">
        <v>9.5584888484296776E-3</v>
      </c>
      <c r="H1375" s="142">
        <v>-0.54968834761590135</v>
      </c>
      <c r="I1375" s="142">
        <v>-1.0251763187284066</v>
      </c>
      <c r="J1375" s="142">
        <v>-1.074982997368894</v>
      </c>
      <c r="K1375" s="142">
        <v>-1.1963972823487883</v>
      </c>
      <c r="L1375" s="142">
        <v>-2.343242022616133</v>
      </c>
      <c r="M1375" s="141">
        <f t="array" ref="M1375:Q1375">MMULT(H1375:L1375,TRANSPOSE(chol))</f>
        <v>-3.2388666830990374E-3</v>
      </c>
      <c r="N1375" s="141">
        <v>-7.1625832024153251E-3</v>
      </c>
      <c r="O1375" s="141">
        <v>-7.9728050129339537E-3</v>
      </c>
      <c r="P1375" s="141">
        <v>-8.5921216995478826E-3</v>
      </c>
      <c r="Q1375" s="141">
        <v>-1.8996951669365856E-2</v>
      </c>
      <c r="R1375" s="6">
        <f t="shared" si="86"/>
        <v>68328.173339670189</v>
      </c>
      <c r="S1375" s="6">
        <f t="shared" si="87"/>
        <v>65930.22430901273</v>
      </c>
      <c r="T1375" s="6">
        <f t="shared" si="88"/>
        <v>-65930.22430901273</v>
      </c>
      <c r="V1375" s="23">
        <f t="array" aca="1" ref="V1375:Z1375" ca="1">MMULT(H1375:L1375,TRANSPOSE(racar))</f>
        <v>-8.0352129875866669E-3</v>
      </c>
      <c r="W1375" s="23">
        <f ca="1"/>
        <v>-1.0476950670063172E-2</v>
      </c>
      <c r="X1375" s="23">
        <f ca="1"/>
        <v>-9.541870103129034E-3</v>
      </c>
      <c r="Y1375" s="23">
        <f ca="1"/>
        <v>-1.0124401476907019E-2</v>
      </c>
      <c r="Z1375" s="23">
        <f ca="1"/>
        <v>-1.8677508325533408E-2</v>
      </c>
      <c r="AA1375" s="6">
        <f t="array" aca="1" ref="AA1375" ca="1">SUMPRODUCT($V$9:$Z$9,V1375:Z1375)</f>
        <v>50611.53125866277</v>
      </c>
      <c r="AB1375" s="6">
        <f t="shared" ca="1" si="89"/>
        <v>57153.695329151516</v>
      </c>
    </row>
    <row r="1376" spans="1:28" ht="13.8">
      <c r="A1376" s="4">
        <v>1366</v>
      </c>
      <c r="B1376" s="120">
        <v>0.62459990855052583</v>
      </c>
      <c r="C1376" s="120">
        <v>0.35263999999999995</v>
      </c>
      <c r="D1376" s="120">
        <v>0.28404831320283208</v>
      </c>
      <c r="E1376" s="120">
        <v>0.2066798715934704</v>
      </c>
      <c r="F1376" s="120">
        <v>8.6481565771506605E-2</v>
      </c>
      <c r="H1376" s="142">
        <v>0.31758443436868461</v>
      </c>
      <c r="I1376" s="142">
        <v>-0.37820272674465899</v>
      </c>
      <c r="J1376" s="142">
        <v>-0.57085693307705143</v>
      </c>
      <c r="K1376" s="142">
        <v>-0.81799552386225216</v>
      </c>
      <c r="L1376" s="142">
        <v>-1.362744234793384</v>
      </c>
      <c r="M1376" s="141">
        <f t="array" ref="M1376:Q1376">MMULT(H1376:L1376,TRANSPOSE(chol))</f>
        <v>1.8712669606493761E-3</v>
      </c>
      <c r="N1376" s="141">
        <v>-1.4198353643783477E-3</v>
      </c>
      <c r="O1376" s="141">
        <v>-3.3630080955770339E-3</v>
      </c>
      <c r="P1376" s="141">
        <v>-4.7485556925790954E-3</v>
      </c>
      <c r="Q1376" s="141">
        <v>-9.0282632714798212E-3</v>
      </c>
      <c r="R1376" s="6">
        <f t="shared" si="86"/>
        <v>36027.530747408266</v>
      </c>
      <c r="S1376" s="6">
        <f t="shared" si="87"/>
        <v>28291.377460396227</v>
      </c>
      <c r="T1376" s="6">
        <f t="shared" si="88"/>
        <v>-28291.377460396227</v>
      </c>
      <c r="V1376" s="23">
        <f t="array" aca="1" ref="V1376:Z1376" ca="1">MMULT(H1376:L1376,TRANSPOSE(racar))</f>
        <v>-8.5549908383579206E-4</v>
      </c>
      <c r="W1376" s="23">
        <f ca="1"/>
        <v>-4.2150525304315758E-3</v>
      </c>
      <c r="X1376" s="23">
        <f ca="1"/>
        <v>-4.8295953530329916E-3</v>
      </c>
      <c r="Y1376" s="23">
        <f ca="1"/>
        <v>-6.1949589787842572E-3</v>
      </c>
      <c r="Z1376" s="23">
        <f ca="1"/>
        <v>-9.8996101171695428E-3</v>
      </c>
      <c r="AA1376" s="6">
        <f t="array" aca="1" ref="AA1376" ca="1">SUMPRODUCT($V$9:$Z$9,V1376:Z1376)</f>
        <v>32402.479886731919</v>
      </c>
      <c r="AB1376" s="6">
        <f t="shared" ca="1" si="89"/>
        <v>26503.235294524056</v>
      </c>
    </row>
    <row r="1377" spans="1:28" ht="13.8">
      <c r="A1377" s="4">
        <v>1367</v>
      </c>
      <c r="B1377" s="120">
        <v>0.95793324188385909</v>
      </c>
      <c r="C1377" s="120">
        <v>0.55264000000000002</v>
      </c>
      <c r="D1377" s="120">
        <v>0.42690545605997493</v>
      </c>
      <c r="E1377" s="120">
        <v>0.29758896250256128</v>
      </c>
      <c r="F1377" s="120">
        <v>0.16340464269458355</v>
      </c>
      <c r="H1377" s="142">
        <v>1.7271901668857337</v>
      </c>
      <c r="I1377" s="142">
        <v>0.13233414633538212</v>
      </c>
      <c r="J1377" s="142">
        <v>-0.1842581896390442</v>
      </c>
      <c r="K1377" s="142">
        <v>-0.53134760117024127</v>
      </c>
      <c r="L1377" s="142">
        <v>-0.98056097798910957</v>
      </c>
      <c r="M1377" s="141">
        <f t="array" ref="M1377:Q1377">MMULT(H1377:L1377,TRANSPOSE(chol))</f>
        <v>1.017692791045193E-2</v>
      </c>
      <c r="N1377" s="141">
        <v>4.815683035298792E-3</v>
      </c>
      <c r="O1377" s="141">
        <v>1.1738162352259746E-3</v>
      </c>
      <c r="P1377" s="141">
        <v>-1.2277471146825787E-3</v>
      </c>
      <c r="Q1377" s="141">
        <v>-1.1809655112410477E-3</v>
      </c>
      <c r="R1377" s="6">
        <f t="shared" si="86"/>
        <v>25981.879226852518</v>
      </c>
      <c r="S1377" s="6">
        <f t="shared" si="87"/>
        <v>926.72699839187226</v>
      </c>
      <c r="T1377" s="6">
        <f t="shared" si="88"/>
        <v>-926.72699839187226</v>
      </c>
      <c r="V1377" s="23">
        <f t="array" aca="1" ref="V1377:Z1377" ca="1">MMULT(H1377:L1377,TRANSPOSE(racar))</f>
        <v>8.3649627132337326E-3</v>
      </c>
      <c r="W1377" s="23">
        <f ca="1"/>
        <v>1.0534424519276784E-3</v>
      </c>
      <c r="X1377" s="23">
        <f ca="1"/>
        <v>-1.045724885875946E-3</v>
      </c>
      <c r="Y1377" s="23">
        <f ca="1"/>
        <v>-3.4790298510306928E-3</v>
      </c>
      <c r="Z1377" s="23">
        <f ca="1"/>
        <v>-4.5146976489066071E-3</v>
      </c>
      <c r="AA1377" s="6">
        <f t="array" aca="1" ref="AA1377" ca="1">SUMPRODUCT($V$9:$Z$9,V1377:Z1377)</f>
        <v>39613.362879484601</v>
      </c>
      <c r="AB1377" s="6">
        <f t="shared" ca="1" si="89"/>
        <v>9096.7583145348326</v>
      </c>
    </row>
    <row r="1378" spans="1:28" ht="13.8">
      <c r="A1378" s="4">
        <v>1368</v>
      </c>
      <c r="B1378" s="120">
        <v>0.1060813900320073</v>
      </c>
      <c r="C1378" s="120">
        <v>0.75264000000000009</v>
      </c>
      <c r="D1378" s="120">
        <v>0.56976259891711789</v>
      </c>
      <c r="E1378" s="120">
        <v>0.38849805341165222</v>
      </c>
      <c r="F1378" s="120">
        <v>0.24032771961766047</v>
      </c>
      <c r="H1378" s="142">
        <v>-1.2476403903226534</v>
      </c>
      <c r="I1378" s="142">
        <v>0.68282093389708254</v>
      </c>
      <c r="J1378" s="142">
        <v>0.1757697925632942</v>
      </c>
      <c r="K1378" s="142">
        <v>-0.28323577416594214</v>
      </c>
      <c r="L1378" s="142">
        <v>-0.70524876425124472</v>
      </c>
      <c r="M1378" s="141">
        <f t="array" ref="M1378:Q1378">MMULT(H1378:L1378,TRANSPOSE(chol))</f>
        <v>-7.3513308226943845E-3</v>
      </c>
      <c r="N1378" s="141">
        <v>9.7933175753740689E-4</v>
      </c>
      <c r="O1378" s="141">
        <v>-3.1787746711230743E-4</v>
      </c>
      <c r="P1378" s="141">
        <v>-1.2008746779729497E-3</v>
      </c>
      <c r="Q1378" s="141">
        <v>-6.8049401046228596E-3</v>
      </c>
      <c r="R1378" s="6">
        <f t="shared" si="86"/>
        <v>-7240.7417527971702</v>
      </c>
      <c r="S1378" s="6">
        <f t="shared" si="87"/>
        <v>32200.263247139366</v>
      </c>
      <c r="T1378" s="6">
        <f t="shared" si="88"/>
        <v>-32200.263247139366</v>
      </c>
      <c r="V1378" s="23">
        <f t="array" aca="1" ref="V1378:Z1378" ca="1">MMULT(H1378:L1378,TRANSPOSE(racar))</f>
        <v>-7.1693317947511583E-3</v>
      </c>
      <c r="W1378" s="23">
        <f ca="1"/>
        <v>1.8023490452570515E-3</v>
      </c>
      <c r="X1378" s="23">
        <f ca="1"/>
        <v>7.588540017588834E-5</v>
      </c>
      <c r="Y1378" s="23">
        <f ca="1"/>
        <v>-1.847301281421358E-3</v>
      </c>
      <c r="Z1378" s="23">
        <f ca="1"/>
        <v>-5.5530676826305832E-3</v>
      </c>
      <c r="AA1378" s="6">
        <f t="array" aca="1" ref="AA1378" ca="1">SUMPRODUCT($V$9:$Z$9,V1378:Z1378)</f>
        <v>-19528.359135360242</v>
      </c>
      <c r="AB1378" s="6">
        <f t="shared" ca="1" si="89"/>
        <v>22310.134679761766</v>
      </c>
    </row>
    <row r="1379" spans="1:28" ht="13.8">
      <c r="A1379" s="4">
        <v>1369</v>
      </c>
      <c r="B1379" s="120">
        <v>0.43941472336534065</v>
      </c>
      <c r="C1379" s="120">
        <v>0.95264000000000004</v>
      </c>
      <c r="D1379" s="120">
        <v>0.7126197417742608</v>
      </c>
      <c r="E1379" s="120">
        <v>0.47940714432074316</v>
      </c>
      <c r="F1379" s="120">
        <v>0.31725079654073735</v>
      </c>
      <c r="H1379" s="142">
        <v>-0.15245326738536019</v>
      </c>
      <c r="I1379" s="142">
        <v>1.6710084944150712</v>
      </c>
      <c r="J1379" s="142">
        <v>0.56105430656878186</v>
      </c>
      <c r="K1379" s="142">
        <v>-5.1641578535216268E-2</v>
      </c>
      <c r="L1379" s="142">
        <v>-0.47540042292789758</v>
      </c>
      <c r="M1379" s="141">
        <f t="array" ref="M1379:Q1379">MMULT(H1379:L1379,TRANSPOSE(chol))</f>
        <v>-8.9828320102768781E-4</v>
      </c>
      <c r="N1379" s="141">
        <v>9.2116594789641536E-3</v>
      </c>
      <c r="O1379" s="141">
        <v>3.9466695331232989E-3</v>
      </c>
      <c r="P1379" s="141">
        <v>2.5448729509702263E-3</v>
      </c>
      <c r="Q1379" s="141">
        <v>-7.4234084953625577E-5</v>
      </c>
      <c r="R1379" s="6">
        <f t="shared" si="86"/>
        <v>-29348.388086400952</v>
      </c>
      <c r="S1379" s="6">
        <f t="shared" si="87"/>
        <v>12048.959054358818</v>
      </c>
      <c r="T1379" s="6">
        <f t="shared" si="88"/>
        <v>-12048.959054358818</v>
      </c>
      <c r="V1379" s="23">
        <f t="array" aca="1" ref="V1379:Z1379" ca="1">MMULT(H1379:L1379,TRANSPOSE(racar))</f>
        <v>5.7615640204306635E-4</v>
      </c>
      <c r="W1379" s="23">
        <f ca="1"/>
        <v>9.368680927318386E-3</v>
      </c>
      <c r="X1379" s="23">
        <f ca="1"/>
        <v>3.6900347347637299E-3</v>
      </c>
      <c r="Y1379" s="23">
        <f ca="1"/>
        <v>7.5182608784925189E-4</v>
      </c>
      <c r="Z1379" s="23">
        <f ca="1"/>
        <v>-1.0899482743141852E-3</v>
      </c>
      <c r="AA1379" s="6">
        <f t="array" aca="1" ref="AA1379" ca="1">SUMPRODUCT($V$9:$Z$9,V1379:Z1379)</f>
        <v>-26570.784118995267</v>
      </c>
      <c r="AB1379" s="6">
        <f t="shared" ca="1" si="89"/>
        <v>9475.2416196354552</v>
      </c>
    </row>
    <row r="1380" spans="1:28" ht="13.8">
      <c r="A1380" s="4">
        <v>1370</v>
      </c>
      <c r="B1380" s="120">
        <v>0.77274805669867397</v>
      </c>
      <c r="C1380" s="120">
        <v>0.19264000000000001</v>
      </c>
      <c r="D1380" s="120">
        <v>0.85547688463140359</v>
      </c>
      <c r="E1380" s="120">
        <v>0.57031623522983399</v>
      </c>
      <c r="F1380" s="120">
        <v>0.39417387346381427</v>
      </c>
      <c r="H1380" s="142">
        <v>0.74792750416506693</v>
      </c>
      <c r="I1380" s="142">
        <v>-0.86820886876454295</v>
      </c>
      <c r="J1380" s="142">
        <v>1.0602162483513626</v>
      </c>
      <c r="K1380" s="142">
        <v>0.17717933193730742</v>
      </c>
      <c r="L1380" s="142">
        <v>-0.26845676935420959</v>
      </c>
      <c r="M1380" s="141">
        <f t="array" ref="M1380:Q1380">MMULT(H1380:L1380,TRANSPOSE(chol))</f>
        <v>4.4069289173041511E-3</v>
      </c>
      <c r="N1380" s="141">
        <v>-3.2150546812865126E-3</v>
      </c>
      <c r="O1380" s="141">
        <v>7.5203930392975888E-3</v>
      </c>
      <c r="P1380" s="141">
        <v>7.3241981309437264E-4</v>
      </c>
      <c r="Q1380" s="141">
        <v>6.3902075802319013E-4</v>
      </c>
      <c r="R1380" s="6">
        <f t="shared" si="86"/>
        <v>54321.210898680205</v>
      </c>
      <c r="S1380" s="6">
        <f t="shared" si="87"/>
        <v>-190.09502987356109</v>
      </c>
      <c r="T1380" s="6">
        <f t="shared" si="88"/>
        <v>190.09502987356109</v>
      </c>
      <c r="V1380" s="23">
        <f t="array" aca="1" ref="V1380:Z1380" ca="1">MMULT(H1380:L1380,TRANSPOSE(racar))</f>
        <v>3.5563896418930514E-3</v>
      </c>
      <c r="W1380" s="23">
        <f ca="1"/>
        <v>-4.2213258376606957E-3</v>
      </c>
      <c r="X1380" s="23">
        <f ca="1"/>
        <v>6.9432302877085496E-3</v>
      </c>
      <c r="Y1380" s="23">
        <f ca="1"/>
        <v>3.9537383117534076E-4</v>
      </c>
      <c r="Z1380" s="23">
        <f ca="1"/>
        <v>-7.4871872195097025E-4</v>
      </c>
      <c r="AA1380" s="6">
        <f t="array" aca="1" ref="AA1380" ca="1">SUMPRODUCT($V$9:$Z$9,V1380:Z1380)</f>
        <v>60288.627119467732</v>
      </c>
      <c r="AB1380" s="6">
        <f t="shared" ca="1" si="89"/>
        <v>5955.1370189826512</v>
      </c>
    </row>
    <row r="1381" spans="1:28" ht="13.8">
      <c r="A1381" s="4">
        <v>1371</v>
      </c>
      <c r="B1381" s="120">
        <v>0.21719250114311842</v>
      </c>
      <c r="C1381" s="120">
        <v>0.39263999999999999</v>
      </c>
      <c r="D1381" s="120">
        <v>0.99833402748854649</v>
      </c>
      <c r="E1381" s="120">
        <v>0.66122532613892493</v>
      </c>
      <c r="F1381" s="120">
        <v>0.4710969503868912</v>
      </c>
      <c r="H1381" s="142">
        <v>-0.78171003593822985</v>
      </c>
      <c r="I1381" s="142">
        <v>-0.27244483845010603</v>
      </c>
      <c r="J1381" s="142">
        <v>2.9353287211899826</v>
      </c>
      <c r="K1381" s="142">
        <v>0.4158095805859498</v>
      </c>
      <c r="L1381" s="142">
        <v>-7.251269769252533E-2</v>
      </c>
      <c r="M1381" s="141">
        <f t="array" ref="M1381:Q1381">MMULT(H1381:L1381,TRANSPOSE(chol))</f>
        <v>-4.6059819208931737E-3</v>
      </c>
      <c r="N1381" s="141">
        <v>-3.3968114498059269E-3</v>
      </c>
      <c r="O1381" s="141">
        <v>1.7702800440462602E-2</v>
      </c>
      <c r="P1381" s="141">
        <v>2.7781916997108207E-3</v>
      </c>
      <c r="Q1381" s="141">
        <v>1.5468082501594166E-4</v>
      </c>
      <c r="R1381" s="6">
        <f t="shared" si="86"/>
        <v>50311.869516446124</v>
      </c>
      <c r="S1381" s="6">
        <f t="shared" si="87"/>
        <v>11847.99559710748</v>
      </c>
      <c r="T1381" s="6">
        <f t="shared" si="88"/>
        <v>-11847.99559710748</v>
      </c>
      <c r="V1381" s="23">
        <f t="array" aca="1" ref="V1381:Z1381" ca="1">MMULT(H1381:L1381,TRANSPOSE(racar))</f>
        <v>-3.080450290128719E-3</v>
      </c>
      <c r="W1381" s="23">
        <f ca="1"/>
        <v>-1.3599529150372463E-3</v>
      </c>
      <c r="X1381" s="23">
        <f ca="1"/>
        <v>1.8654499731146208E-2</v>
      </c>
      <c r="Y1381" s="23">
        <f ca="1"/>
        <v>2.7380722764937791E-3</v>
      </c>
      <c r="Z1381" s="23">
        <f ca="1"/>
        <v>6.3449745745961514E-4</v>
      </c>
      <c r="AA1381" s="6">
        <f t="array" aca="1" ref="AA1381" ca="1">SUMPRODUCT($V$9:$Z$9,V1381:Z1381)</f>
        <v>46413.150916361388</v>
      </c>
      <c r="AB1381" s="6">
        <f t="shared" ca="1" si="89"/>
        <v>9006.8706037313586</v>
      </c>
    </row>
    <row r="1382" spans="1:28" ht="13.8">
      <c r="A1382" s="4">
        <v>1372</v>
      </c>
      <c r="B1382" s="120">
        <v>0.55052583447645176</v>
      </c>
      <c r="C1382" s="120">
        <v>0.59264000000000006</v>
      </c>
      <c r="D1382" s="120">
        <v>1.6659725114535611E-3</v>
      </c>
      <c r="E1382" s="120">
        <v>0.75213441704801587</v>
      </c>
      <c r="F1382" s="120">
        <v>0.54802002730996824</v>
      </c>
      <c r="H1382" s="142">
        <v>0.12698997759456121</v>
      </c>
      <c r="I1382" s="142">
        <v>0.23434133302517904</v>
      </c>
      <c r="J1382" s="142">
        <v>-2.9353287211899719</v>
      </c>
      <c r="K1382" s="142">
        <v>0.6812217842742696</v>
      </c>
      <c r="L1382" s="142">
        <v>0.12066050175706791</v>
      </c>
      <c r="M1382" s="141">
        <f t="array" ref="M1382:Q1382">MMULT(H1382:L1382,TRANSPOSE(chol))</f>
        <v>7.482487291251785E-4</v>
      </c>
      <c r="N1382" s="141">
        <v>1.6404140256239535E-3</v>
      </c>
      <c r="O1382" s="141">
        <v>-1.8592065557328976E-2</v>
      </c>
      <c r="P1382" s="141">
        <v>2.1200993234028178E-3</v>
      </c>
      <c r="Q1382" s="141">
        <v>1.9014595456757653E-4</v>
      </c>
      <c r="R1382" s="6">
        <f t="shared" si="86"/>
        <v>-40732.795363679914</v>
      </c>
      <c r="S1382" s="6">
        <f t="shared" si="87"/>
        <v>8642.0806554633018</v>
      </c>
      <c r="T1382" s="6">
        <f t="shared" si="88"/>
        <v>-8642.0806554633018</v>
      </c>
      <c r="V1382" s="23">
        <f t="array" aca="1" ref="V1382:Z1382" ca="1">MMULT(H1382:L1382,TRANSPOSE(racar))</f>
        <v>-3.780814855852215E-4</v>
      </c>
      <c r="W1382" s="23">
        <f ca="1"/>
        <v>1.406701951802107E-3</v>
      </c>
      <c r="X1382" s="23">
        <f ca="1"/>
        <v>-1.8593803729888496E-2</v>
      </c>
      <c r="Y1382" s="23">
        <f ca="1"/>
        <v>2.7510794829698087E-3</v>
      </c>
      <c r="Z1382" s="23">
        <f ca="1"/>
        <v>3.41396268858595E-5</v>
      </c>
      <c r="AA1382" s="6">
        <f t="array" aca="1" ref="AA1382" ca="1">SUMPRODUCT($V$9:$Z$9,V1382:Z1382)</f>
        <v>-40967.338850780834</v>
      </c>
      <c r="AB1382" s="6">
        <f t="shared" ca="1" si="89"/>
        <v>12391.676542298152</v>
      </c>
    </row>
    <row r="1383" spans="1:28" ht="13.8">
      <c r="A1383" s="4">
        <v>1373</v>
      </c>
      <c r="B1383" s="120">
        <v>0.88385916780978502</v>
      </c>
      <c r="C1383" s="120">
        <v>0.79264000000000012</v>
      </c>
      <c r="D1383" s="120">
        <v>0.14452311536859641</v>
      </c>
      <c r="E1383" s="120">
        <v>0.84304350795710681</v>
      </c>
      <c r="F1383" s="120">
        <v>0.62494310423304511</v>
      </c>
      <c r="H1383" s="142">
        <v>1.1945019858221571</v>
      </c>
      <c r="I1383" s="142">
        <v>0.81561564252864138</v>
      </c>
      <c r="J1383" s="142">
        <v>-1.0602162483513626</v>
      </c>
      <c r="K1383" s="142">
        <v>1.0070453447563947</v>
      </c>
      <c r="L1383" s="142">
        <v>0.31848932408840191</v>
      </c>
      <c r="M1383" s="141">
        <f t="array" ref="M1383:Q1383">MMULT(H1383:L1383,TRANSPOSE(chol))</f>
        <v>7.038229392263555E-3</v>
      </c>
      <c r="N1383" s="141">
        <v>7.4773395097239986E-3</v>
      </c>
      <c r="O1383" s="141">
        <v>-4.9366234774286949E-3</v>
      </c>
      <c r="P1383" s="141">
        <v>6.5606644919581044E-3</v>
      </c>
      <c r="Q1383" s="141">
        <v>7.4758024458814821E-3</v>
      </c>
      <c r="R1383" s="6">
        <f t="shared" si="86"/>
        <v>-28865.168887602253</v>
      </c>
      <c r="S1383" s="6">
        <f t="shared" si="87"/>
        <v>-11405.617809511423</v>
      </c>
      <c r="T1383" s="6">
        <f t="shared" si="88"/>
        <v>11405.617809511423</v>
      </c>
      <c r="V1383" s="23">
        <f t="array" aca="1" ref="V1383:Z1383" ca="1">MMULT(H1383:L1383,TRANSPOSE(racar))</f>
        <v>7.5809734004065833E-3</v>
      </c>
      <c r="W1383" s="23">
        <f ca="1"/>
        <v>6.9826737126108896E-3</v>
      </c>
      <c r="X1383" s="23">
        <f ca="1"/>
        <v>-5.4220191122362491E-3</v>
      </c>
      <c r="Y1383" s="23">
        <f ca="1"/>
        <v>5.9947950033228453E-3</v>
      </c>
      <c r="Z1383" s="23">
        <f ca="1"/>
        <v>4.9085381280190628E-3</v>
      </c>
      <c r="AA1383" s="6">
        <f t="array" aca="1" ref="AA1383" ca="1">SUMPRODUCT($V$9:$Z$9,V1383:Z1383)</f>
        <v>-13396.556175974345</v>
      </c>
      <c r="AB1383" s="6">
        <f t="shared" ca="1" si="89"/>
        <v>226.47042384069937</v>
      </c>
    </row>
    <row r="1384" spans="1:28" ht="13.8">
      <c r="A1384" s="4">
        <v>1374</v>
      </c>
      <c r="B1384" s="120">
        <v>0.32830361225422955</v>
      </c>
      <c r="C1384" s="120">
        <v>0.99264000000000008</v>
      </c>
      <c r="D1384" s="120">
        <v>0.28738025822573926</v>
      </c>
      <c r="E1384" s="120">
        <v>0.93395259886619775</v>
      </c>
      <c r="F1384" s="120">
        <v>0.70186618115612198</v>
      </c>
      <c r="H1384" s="142">
        <v>-0.44460224540581017</v>
      </c>
      <c r="I1384" s="142">
        <v>2.4391955578216304</v>
      </c>
      <c r="J1384" s="142">
        <v>-0.56105430656878175</v>
      </c>
      <c r="K1384" s="142">
        <v>1.5058923828755997</v>
      </c>
      <c r="L1384" s="142">
        <v>0.52977543678872852</v>
      </c>
      <c r="M1384" s="141">
        <f t="array" ref="M1384:Q1384">MMULT(H1384:L1384,TRANSPOSE(chol))</f>
        <v>-2.6196796896304523E-3</v>
      </c>
      <c r="N1384" s="141">
        <v>1.2924683778194002E-2</v>
      </c>
      <c r="O1384" s="141">
        <v>-3.3935452098916227E-3</v>
      </c>
      <c r="P1384" s="141">
        <v>1.059873711636047E-2</v>
      </c>
      <c r="Q1384" s="141">
        <v>7.659820608627332E-3</v>
      </c>
      <c r="R1384" s="6">
        <f t="shared" si="86"/>
        <v>-79645.984988781478</v>
      </c>
      <c r="S1384" s="6">
        <f t="shared" si="87"/>
        <v>6041.3560455405095</v>
      </c>
      <c r="T1384" s="6">
        <f t="shared" si="88"/>
        <v>-6041.3560455405095</v>
      </c>
      <c r="V1384" s="23">
        <f t="array" aca="1" ref="V1384:Z1384" ca="1">MMULT(H1384:L1384,TRANSPOSE(racar))</f>
        <v>7.1651506938651718E-4</v>
      </c>
      <c r="W1384" s="23">
        <f ca="1"/>
        <v>1.5686416094292898E-2</v>
      </c>
      <c r="X1384" s="23">
        <f ca="1"/>
        <v>-2.3142792030424689E-3</v>
      </c>
      <c r="Y1384" s="23">
        <f ca="1"/>
        <v>1.0008777437084362E-2</v>
      </c>
      <c r="Z1384" s="23">
        <f ca="1"/>
        <v>6.7464772764248976E-3</v>
      </c>
      <c r="AA1384" s="6">
        <f t="array" aca="1" ref="AA1384" ca="1">SUMPRODUCT($V$9:$Z$9,V1384:Z1384)</f>
        <v>-73410.145536014461</v>
      </c>
      <c r="AB1384" s="6">
        <f t="shared" ca="1" si="89"/>
        <v>8402.371759675123</v>
      </c>
    </row>
    <row r="1385" spans="1:28" ht="13.8">
      <c r="A1385" s="4">
        <v>1375</v>
      </c>
      <c r="B1385" s="120">
        <v>0.66163694558756292</v>
      </c>
      <c r="C1385" s="120">
        <v>2.2400000000000002E-3</v>
      </c>
      <c r="D1385" s="120">
        <v>0.43023740108288211</v>
      </c>
      <c r="E1385" s="120">
        <v>3.3126152585205931E-2</v>
      </c>
      <c r="F1385" s="120">
        <v>0.77878925807919896</v>
      </c>
      <c r="H1385" s="142">
        <v>0.41693478582019028</v>
      </c>
      <c r="I1385" s="142">
        <v>-2.8422240180999219</v>
      </c>
      <c r="J1385" s="142">
        <v>-0.1757697925632942</v>
      </c>
      <c r="K1385" s="142">
        <v>-1.8367127964684837</v>
      </c>
      <c r="L1385" s="142">
        <v>0.76811059343972554</v>
      </c>
      <c r="M1385" s="141">
        <f t="array" ref="M1385:Q1385">MMULT(H1385:L1385,TRANSPOSE(chol))</f>
        <v>2.4566578365267555E-3</v>
      </c>
      <c r="N1385" s="141">
        <v>-1.5297819920450531E-2</v>
      </c>
      <c r="O1385" s="141">
        <v>-1.505148331189677E-3</v>
      </c>
      <c r="P1385" s="141">
        <v>-1.3323637894518278E-2</v>
      </c>
      <c r="Q1385" s="141">
        <v>-2.5940843453033467E-3</v>
      </c>
      <c r="R1385" s="6">
        <f t="shared" si="86"/>
        <v>38693.788084329935</v>
      </c>
      <c r="S1385" s="6">
        <f t="shared" si="87"/>
        <v>-46561.032611799383</v>
      </c>
      <c r="T1385" s="6">
        <f t="shared" si="88"/>
        <v>46561.032611799383</v>
      </c>
      <c r="V1385" s="23">
        <f t="array" aca="1" ref="V1385:Z1385" ca="1">MMULT(H1385:L1385,TRANSPOSE(racar))</f>
        <v>-6.4277894280051224E-5</v>
      </c>
      <c r="W1385" s="23">
        <f ca="1"/>
        <v>-1.719177165209846E-2</v>
      </c>
      <c r="X1385" s="23">
        <f ca="1"/>
        <v>-1.8643471920223591E-3</v>
      </c>
      <c r="Y1385" s="23">
        <f ca="1"/>
        <v>-1.0807357225186227E-2</v>
      </c>
      <c r="Z1385" s="23">
        <f ca="1"/>
        <v>1.0237313482138605E-4</v>
      </c>
      <c r="AA1385" s="6">
        <f t="array" aca="1" ref="AA1385" ca="1">SUMPRODUCT($V$9:$Z$9,V1385:Z1385)</f>
        <v>32450.95385790665</v>
      </c>
      <c r="AB1385" s="6">
        <f t="shared" ca="1" si="89"/>
        <v>-49989.41779666338</v>
      </c>
    </row>
    <row r="1386" spans="1:28" ht="13.8">
      <c r="A1386" s="4">
        <v>1376</v>
      </c>
      <c r="B1386" s="120">
        <v>0.99497027892089618</v>
      </c>
      <c r="C1386" s="120">
        <v>0.20224</v>
      </c>
      <c r="D1386" s="120">
        <v>0.5730945439400249</v>
      </c>
      <c r="E1386" s="120">
        <v>0.12403524349429684</v>
      </c>
      <c r="F1386" s="120">
        <v>0.85571233500227595</v>
      </c>
      <c r="H1386" s="142">
        <v>2.5737792880011074</v>
      </c>
      <c r="I1386" s="142">
        <v>-0.83364687994056752</v>
      </c>
      <c r="J1386" s="142">
        <v>0.18425818963904378</v>
      </c>
      <c r="K1386" s="142">
        <v>-1.1550486929168093</v>
      </c>
      <c r="L1386" s="142">
        <v>1.0612521393405159</v>
      </c>
      <c r="M1386" s="141">
        <f t="array" ref="M1386:Q1386">MMULT(H1386:L1386,TRANSPOSE(chol))</f>
        <v>1.5165189550974579E-2</v>
      </c>
      <c r="N1386" s="141">
        <v>1.2724819947278728E-3</v>
      </c>
      <c r="O1386" s="141">
        <v>4.354750097436761E-3</v>
      </c>
      <c r="P1386" s="141">
        <v>-4.9628138496784829E-3</v>
      </c>
      <c r="Q1386" s="141">
        <v>9.983767749814583E-3</v>
      </c>
      <c r="R1386" s="6">
        <f t="shared" si="86"/>
        <v>-4480.6743156444354</v>
      </c>
      <c r="S1386" s="6">
        <f t="shared" si="87"/>
        <v>-77994.220723294595</v>
      </c>
      <c r="T1386" s="6">
        <f t="shared" si="88"/>
        <v>77994.220723294595</v>
      </c>
      <c r="V1386" s="23">
        <f t="array" aca="1" ref="V1386:Z1386" ca="1">MMULT(H1386:L1386,TRANSPOSE(racar))</f>
        <v>1.4867427085294309E-2</v>
      </c>
      <c r="W1386" s="23">
        <f ca="1"/>
        <v>-2.0148913365569724E-3</v>
      </c>
      <c r="X1386" s="23">
        <f ca="1"/>
        <v>2.6594339740842218E-3</v>
      </c>
      <c r="Y1386" s="23">
        <f ca="1"/>
        <v>-4.8180223590326907E-3</v>
      </c>
      <c r="Z1386" s="23">
        <f ca="1"/>
        <v>7.9509133237454632E-3</v>
      </c>
      <c r="AA1386" s="6">
        <f t="array" aca="1" ref="AA1386" ca="1">SUMPRODUCT($V$9:$Z$9,V1386:Z1386)</f>
        <v>18692.674191578939</v>
      </c>
      <c r="AB1386" s="6">
        <f t="shared" ca="1" si="89"/>
        <v>-66072.30194439042</v>
      </c>
    </row>
    <row r="1387" spans="1:28" ht="13.8">
      <c r="A1387" s="4">
        <v>1377</v>
      </c>
      <c r="B1387" s="120">
        <v>1.1431184270690443E-2</v>
      </c>
      <c r="C1387" s="120">
        <v>0.40223999999999999</v>
      </c>
      <c r="D1387" s="120">
        <v>0.7159516867971677</v>
      </c>
      <c r="E1387" s="120">
        <v>0.21494433440338775</v>
      </c>
      <c r="F1387" s="120">
        <v>0.93263541192535282</v>
      </c>
      <c r="H1387" s="142">
        <v>-2.2757267622900681</v>
      </c>
      <c r="I1387" s="142">
        <v>-0.2475533611367273</v>
      </c>
      <c r="J1387" s="142">
        <v>0.57085693307705088</v>
      </c>
      <c r="K1387" s="142">
        <v>-0.78938217848372993</v>
      </c>
      <c r="L1387" s="142">
        <v>1.4957102573715875</v>
      </c>
      <c r="M1387" s="141">
        <f t="array" ref="M1387:Q1387">MMULT(H1387:L1387,TRANSPOSE(chol))</f>
        <v>-1.3409008253834273E-2</v>
      </c>
      <c r="N1387" s="141">
        <v>-6.7642562012428502E-3</v>
      </c>
      <c r="O1387" s="141">
        <v>5.3495888775486602E-4</v>
      </c>
      <c r="P1387" s="141">
        <v>-5.7120767961005977E-3</v>
      </c>
      <c r="Q1387" s="141">
        <v>1.8575880475412906E-5</v>
      </c>
      <c r="R1387" s="6">
        <f t="shared" si="86"/>
        <v>-52130.122775319702</v>
      </c>
      <c r="S1387" s="6">
        <f t="shared" si="87"/>
        <v>-26224.396027323048</v>
      </c>
      <c r="T1387" s="6">
        <f t="shared" si="88"/>
        <v>26224.396027323048</v>
      </c>
      <c r="V1387" s="23">
        <f t="array" aca="1" ref="V1387:Z1387" ca="1">MMULT(H1387:L1387,TRANSPOSE(racar))</f>
        <v>-1.0919186231078692E-2</v>
      </c>
      <c r="W1387" s="23">
        <f ca="1"/>
        <v>-2.7465197645687917E-3</v>
      </c>
      <c r="X1387" s="23">
        <f ca="1"/>
        <v>3.0776075476950169E-3</v>
      </c>
      <c r="Y1387" s="23">
        <f ca="1"/>
        <v>-2.7029478225965714E-3</v>
      </c>
      <c r="Z1387" s="23">
        <f ca="1"/>
        <v>5.6566277736982504E-3</v>
      </c>
      <c r="AA1387" s="6">
        <f t="array" aca="1" ref="AA1387" ca="1">SUMPRODUCT($V$9:$Z$9,V1387:Z1387)</f>
        <v>-72473.446994033235</v>
      </c>
      <c r="AB1387" s="6">
        <f t="shared" ca="1" si="89"/>
        <v>-43692.175563228404</v>
      </c>
    </row>
    <row r="1388" spans="1:28" ht="13.8">
      <c r="A1388" s="4">
        <v>1378</v>
      </c>
      <c r="B1388" s="120">
        <v>0.34476451760402382</v>
      </c>
      <c r="C1388" s="120">
        <v>0.60224000000000011</v>
      </c>
      <c r="D1388" s="120">
        <v>0.8588088296543106</v>
      </c>
      <c r="E1388" s="120">
        <v>0.30585342531247861</v>
      </c>
      <c r="F1388" s="120">
        <v>1.5475648611743288E-2</v>
      </c>
      <c r="H1388" s="142">
        <v>-0.39949428323489078</v>
      </c>
      <c r="I1388" s="142">
        <v>0.25914936192445365</v>
      </c>
      <c r="J1388" s="142">
        <v>1.0749829973688936</v>
      </c>
      <c r="K1388" s="142">
        <v>-0.5076385496724658</v>
      </c>
      <c r="L1388" s="142">
        <v>-2.1576982871085999</v>
      </c>
      <c r="M1388" s="141">
        <f t="array" ref="M1388:Q1388">MMULT(H1388:L1388,TRANSPOSE(chol))</f>
        <v>-2.3538951292490307E-3</v>
      </c>
      <c r="N1388" s="141">
        <v>5.4558286509635812E-4</v>
      </c>
      <c r="O1388" s="141">
        <v>6.4496763417076662E-3</v>
      </c>
      <c r="P1388" s="141">
        <v>-1.7960217629584862E-3</v>
      </c>
      <c r="Q1388" s="141">
        <v>-1.2474928669328717E-2</v>
      </c>
      <c r="R1388" s="6">
        <f t="shared" si="86"/>
        <v>62754.475910599846</v>
      </c>
      <c r="S1388" s="6">
        <f t="shared" si="87"/>
        <v>60884.151655233727</v>
      </c>
      <c r="T1388" s="6">
        <f t="shared" si="88"/>
        <v>-60884.151655233727</v>
      </c>
      <c r="V1388" s="23">
        <f t="array" aca="1" ref="V1388:Z1388" ca="1">MMULT(H1388:L1388,TRANSPOSE(racar))</f>
        <v>-4.2916621520140714E-3</v>
      </c>
      <c r="W1388" s="23">
        <f ca="1"/>
        <v>-1.3235994126102311E-3</v>
      </c>
      <c r="X1388" s="23">
        <f ca="1"/>
        <v>5.2278310751096395E-3</v>
      </c>
      <c r="Y1388" s="23">
        <f ca="1"/>
        <v>-4.5300674869044487E-3</v>
      </c>
      <c r="Z1388" s="23">
        <f ca="1"/>
        <v>-1.3725262682936029E-2</v>
      </c>
      <c r="AA1388" s="6">
        <f t="array" aca="1" ref="AA1388" ca="1">SUMPRODUCT($V$9:$Z$9,V1388:Z1388)</f>
        <v>54847.315284742319</v>
      </c>
      <c r="AB1388" s="6">
        <f t="shared" ca="1" si="89"/>
        <v>55306.753332503642</v>
      </c>
    </row>
    <row r="1389" spans="1:28" ht="13.8">
      <c r="A1389" s="4">
        <v>1379</v>
      </c>
      <c r="B1389" s="120">
        <v>0.67809785093735708</v>
      </c>
      <c r="C1389" s="120">
        <v>0.80224000000000006</v>
      </c>
      <c r="D1389" s="120">
        <v>2.2074135776759683E-2</v>
      </c>
      <c r="E1389" s="120">
        <v>0.39676251622156955</v>
      </c>
      <c r="F1389" s="120">
        <v>9.2398725534820217E-2</v>
      </c>
      <c r="H1389" s="142">
        <v>0.46238633339402835</v>
      </c>
      <c r="I1389" s="142">
        <v>0.84964946885181292</v>
      </c>
      <c r="J1389" s="142">
        <v>-2.0126803152670569</v>
      </c>
      <c r="K1389" s="142">
        <v>-0.26173593687412938</v>
      </c>
      <c r="L1389" s="142">
        <v>-1.3261275528732628</v>
      </c>
      <c r="M1389" s="141">
        <f t="array" ref="M1389:Q1389">MMULT(H1389:L1389,TRANSPOSE(chol))</f>
        <v>2.7244668664446682E-3</v>
      </c>
      <c r="N1389" s="141">
        <v>5.9522401170848376E-3</v>
      </c>
      <c r="O1389" s="141">
        <v>-1.2018798458202711E-2</v>
      </c>
      <c r="P1389" s="141">
        <v>-8.1837271970201168E-4</v>
      </c>
      <c r="Q1389" s="141">
        <v>-6.6908428228205051E-3</v>
      </c>
      <c r="R1389" s="6">
        <f t="shared" si="86"/>
        <v>-13135.666270012742</v>
      </c>
      <c r="S1389" s="6">
        <f t="shared" si="87"/>
        <v>33317.482942421258</v>
      </c>
      <c r="T1389" s="6">
        <f t="shared" si="88"/>
        <v>-33317.482942421258</v>
      </c>
      <c r="V1389" s="23">
        <f t="array" aca="1" ref="V1389:Z1389" ca="1">MMULT(H1389:L1389,TRANSPOSE(racar))</f>
        <v>6.0031422651528939E-4</v>
      </c>
      <c r="W1389" s="23">
        <f ca="1"/>
        <v>3.3325134315464076E-3</v>
      </c>
      <c r="X1389" s="23">
        <f ca="1"/>
        <v>-1.3543194908600542E-2</v>
      </c>
      <c r="Y1389" s="23">
        <f ca="1"/>
        <v>-2.8051963193930331E-3</v>
      </c>
      <c r="Z1389" s="23">
        <f ca="1"/>
        <v>-8.4659927934164058E-3</v>
      </c>
      <c r="AA1389" s="6">
        <f t="array" aca="1" ref="AA1389" ca="1">SUMPRODUCT($V$9:$Z$9,V1389:Z1389)</f>
        <v>-12490.813240727395</v>
      </c>
      <c r="AB1389" s="6">
        <f t="shared" ca="1" si="89"/>
        <v>34064.05928208791</v>
      </c>
    </row>
    <row r="1390" spans="1:28" ht="13.8">
      <c r="A1390" s="4">
        <v>1380</v>
      </c>
      <c r="B1390" s="120">
        <v>0.12254229538180154</v>
      </c>
      <c r="C1390" s="120">
        <v>4.224E-2</v>
      </c>
      <c r="D1390" s="120">
        <v>0.16493127863390253</v>
      </c>
      <c r="E1390" s="120">
        <v>0.48767160713066049</v>
      </c>
      <c r="F1390" s="120">
        <v>0.16932180245789716</v>
      </c>
      <c r="H1390" s="142">
        <v>-1.1623715098533065</v>
      </c>
      <c r="I1390" s="142">
        <v>-1.7252634812055354</v>
      </c>
      <c r="J1390" s="142">
        <v>-0.9743907565828317</v>
      </c>
      <c r="K1390" s="142">
        <v>-3.0907618351434064E-2</v>
      </c>
      <c r="L1390" s="142">
        <v>-0.95684874452047519</v>
      </c>
      <c r="M1390" s="141">
        <f t="array" ref="M1390:Q1390">MMULT(H1390:L1390,TRANSPOSE(chol))</f>
        <v>-6.8489106108504533E-3</v>
      </c>
      <c r="N1390" s="141">
        <v>-1.2611386131162592E-2</v>
      </c>
      <c r="O1390" s="141">
        <v>-8.3780210586057429E-3</v>
      </c>
      <c r="P1390" s="141">
        <v>-4.2871097234583782E-3</v>
      </c>
      <c r="Q1390" s="141">
        <v>-1.2104134949254327E-2</v>
      </c>
      <c r="R1390" s="6">
        <f t="shared" si="86"/>
        <v>59947.353686869195</v>
      </c>
      <c r="S1390" s="6">
        <f t="shared" si="87"/>
        <v>47438.538098744342</v>
      </c>
      <c r="T1390" s="6">
        <f t="shared" si="88"/>
        <v>-47438.538098744342</v>
      </c>
      <c r="V1390" s="23">
        <f t="array" aca="1" ref="V1390:Z1390" ca="1">MMULT(H1390:L1390,TRANSPOSE(racar))</f>
        <v>-1.0135578663836591E-2</v>
      </c>
      <c r="W1390" s="23">
        <f ca="1"/>
        <v>-1.2794813913034846E-2</v>
      </c>
      <c r="X1390" s="23">
        <f ca="1"/>
        <v>-8.0841770405322231E-3</v>
      </c>
      <c r="Y1390" s="23">
        <f ca="1"/>
        <v>-3.251617348966659E-3</v>
      </c>
      <c r="Z1390" s="23">
        <f ca="1"/>
        <v>-1.0083660000908308E-2</v>
      </c>
      <c r="AA1390" s="6">
        <f t="array" aca="1" ref="AA1390" ca="1">SUMPRODUCT($V$9:$Z$9,V1390:Z1390)</f>
        <v>40052.226713616088</v>
      </c>
      <c r="AB1390" s="6">
        <f t="shared" ca="1" si="89"/>
        <v>40982.663111738759</v>
      </c>
    </row>
    <row r="1391" spans="1:28" ht="13.8">
      <c r="A1391" s="4">
        <v>1381</v>
      </c>
      <c r="B1391" s="120">
        <v>0.45587562871513493</v>
      </c>
      <c r="C1391" s="120">
        <v>0.24224000000000001</v>
      </c>
      <c r="D1391" s="120">
        <v>0.30778842149104541</v>
      </c>
      <c r="E1391" s="120">
        <v>0.57858069803975132</v>
      </c>
      <c r="F1391" s="120">
        <v>0.24624487938097409</v>
      </c>
      <c r="H1391" s="142">
        <v>-0.11082987125488383</v>
      </c>
      <c r="I1391" s="142">
        <v>-0.69911526415166969</v>
      </c>
      <c r="J1391" s="142">
        <v>-0.50212891334685295</v>
      </c>
      <c r="K1391" s="142">
        <v>0.1982638881285142</v>
      </c>
      <c r="L1391" s="142">
        <v>-0.68635423102713033</v>
      </c>
      <c r="M1391" s="141">
        <f t="array" ref="M1391:Q1391">MMULT(H1391:L1391,TRANSPOSE(chol))</f>
        <v>-6.5303035630369052E-4</v>
      </c>
      <c r="N1391" s="141">
        <v>-4.2641979522460016E-3</v>
      </c>
      <c r="O1391" s="141">
        <v>-3.601197271836826E-3</v>
      </c>
      <c r="P1391" s="141">
        <v>-4.7673817946596942E-4</v>
      </c>
      <c r="Q1391" s="141">
        <v>-5.1549119356198627E-3</v>
      </c>
      <c r="R1391" s="6">
        <f t="shared" si="86"/>
        <v>36388.702177420659</v>
      </c>
      <c r="S1391" s="6">
        <f t="shared" si="87"/>
        <v>26372.416736868639</v>
      </c>
      <c r="T1391" s="6">
        <f t="shared" si="88"/>
        <v>-26372.416736868639</v>
      </c>
      <c r="V1391" s="23">
        <f t="array" aca="1" ref="V1391:Z1391" ca="1">MMULT(H1391:L1391,TRANSPOSE(racar))</f>
        <v>-2.494847377008213E-3</v>
      </c>
      <c r="W1391" s="23">
        <f ca="1"/>
        <v>-4.9829712493298598E-3</v>
      </c>
      <c r="X1391" s="23">
        <f ca="1"/>
        <v>-3.8930839091878707E-3</v>
      </c>
      <c r="Y1391" s="23">
        <f ca="1"/>
        <v>-5.6272466182498632E-4</v>
      </c>
      <c r="Z1391" s="23">
        <f ca="1"/>
        <v>-5.3261320190461526E-3</v>
      </c>
      <c r="AA1391" s="6">
        <f t="array" aca="1" ref="AA1391" ca="1">SUMPRODUCT($V$9:$Z$9,V1391:Z1391)</f>
        <v>31444.446821294605</v>
      </c>
      <c r="AB1391" s="6">
        <f t="shared" ca="1" si="89"/>
        <v>26927.569233878959</v>
      </c>
    </row>
    <row r="1392" spans="1:28" ht="13.8">
      <c r="A1392" s="4">
        <v>1382</v>
      </c>
      <c r="B1392" s="120">
        <v>0.78920896204846813</v>
      </c>
      <c r="C1392" s="120">
        <v>0.44223999999999997</v>
      </c>
      <c r="D1392" s="120">
        <v>0.45064556434818825</v>
      </c>
      <c r="E1392" s="120">
        <v>0.66948978894884226</v>
      </c>
      <c r="F1392" s="120">
        <v>0.32316795630405099</v>
      </c>
      <c r="H1392" s="142">
        <v>0.80367953547430249</v>
      </c>
      <c r="I1392" s="142">
        <v>-0.1452924189700007</v>
      </c>
      <c r="J1392" s="142">
        <v>-0.1240304965993841</v>
      </c>
      <c r="K1392" s="142">
        <v>0.43850475759668955</v>
      </c>
      <c r="L1392" s="142">
        <v>-0.45885831814844619</v>
      </c>
      <c r="M1392" s="141">
        <f t="array" ref="M1392:Q1392">MMULT(H1392:L1392,TRANSPOSE(chol))</f>
        <v>4.7354303263403025E-3</v>
      </c>
      <c r="N1392" s="141">
        <v>1.0560539224726967E-3</v>
      </c>
      <c r="O1392" s="141">
        <v>2.3234024541496682E-4</v>
      </c>
      <c r="P1392" s="141">
        <v>2.4971295709567678E-3</v>
      </c>
      <c r="Q1392" s="141">
        <v>3.7675268593473019E-4</v>
      </c>
      <c r="R1392" s="6">
        <f t="shared" si="86"/>
        <v>26249.042802252952</v>
      </c>
      <c r="S1392" s="6">
        <f t="shared" si="87"/>
        <v>9332.6552642886345</v>
      </c>
      <c r="T1392" s="6">
        <f t="shared" si="88"/>
        <v>-9332.6552642886345</v>
      </c>
      <c r="V1392" s="23">
        <f t="array" aca="1" ref="V1392:Z1392" ca="1">MMULT(H1392:L1392,TRANSPOSE(racar))</f>
        <v>3.7739744458873568E-3</v>
      </c>
      <c r="W1392" s="23">
        <f ca="1"/>
        <v>-1.8424576734120401E-4</v>
      </c>
      <c r="X1392" s="23">
        <f ca="1"/>
        <v>-5.4384758916930685E-4</v>
      </c>
      <c r="Y1392" s="23">
        <f ca="1"/>
        <v>1.6828109079620457E-3</v>
      </c>
      <c r="Z1392" s="23">
        <f ca="1"/>
        <v>-1.5760253630685782E-3</v>
      </c>
      <c r="AA1392" s="6">
        <f t="array" aca="1" ref="AA1392" ca="1">SUMPRODUCT($V$9:$Z$9,V1392:Z1392)</f>
        <v>33365.671961402069</v>
      </c>
      <c r="AB1392" s="6">
        <f t="shared" ca="1" si="89"/>
        <v>16424.998024052533</v>
      </c>
    </row>
    <row r="1393" spans="1:28" ht="13.8">
      <c r="A1393" s="4">
        <v>1383</v>
      </c>
      <c r="B1393" s="120">
        <v>0.23365340649291264</v>
      </c>
      <c r="C1393" s="120">
        <v>0.64224000000000014</v>
      </c>
      <c r="D1393" s="120">
        <v>0.59350270720533105</v>
      </c>
      <c r="E1393" s="120">
        <v>0.7603988798579332</v>
      </c>
      <c r="F1393" s="120">
        <v>0.40009103322712791</v>
      </c>
      <c r="H1393" s="142">
        <v>-0.72686801437531434</v>
      </c>
      <c r="I1393" s="142">
        <v>0.36445268450382323</v>
      </c>
      <c r="J1393" s="142">
        <v>0.23656460029397217</v>
      </c>
      <c r="K1393" s="142">
        <v>0.70758624000637638</v>
      </c>
      <c r="L1393" s="142">
        <v>-0.25311148188512794</v>
      </c>
      <c r="M1393" s="141">
        <f t="array" ref="M1393:Q1393">MMULT(H1393:L1393,TRANSPOSE(chol))</f>
        <v>-4.2828424596978937E-3</v>
      </c>
      <c r="N1393" s="141">
        <v>3.7953071910479946E-4</v>
      </c>
      <c r="O1393" s="141">
        <v>6.6489582987391913E-4</v>
      </c>
      <c r="P1393" s="141">
        <v>3.6685765613006936E-3</v>
      </c>
      <c r="Q1393" s="141">
        <v>-1.4090851787187044E-3</v>
      </c>
      <c r="R1393" s="6">
        <f t="shared" si="86"/>
        <v>4606.1141634360984</v>
      </c>
      <c r="S1393" s="6">
        <f t="shared" si="87"/>
        <v>24581.30110237531</v>
      </c>
      <c r="T1393" s="6">
        <f t="shared" si="88"/>
        <v>-24581.30110237531</v>
      </c>
      <c r="V1393" s="23">
        <f t="array" aca="1" ref="V1393:Z1393" ca="1">MMULT(H1393:L1393,TRANSPOSE(racar))</f>
        <v>-3.7747399564618915E-3</v>
      </c>
      <c r="W1393" s="23">
        <f ca="1"/>
        <v>1.7814856795691496E-3</v>
      </c>
      <c r="X1393" s="23">
        <f ca="1"/>
        <v>1.3281583874813264E-3</v>
      </c>
      <c r="Y1393" s="23">
        <f ca="1"/>
        <v>3.5674634190743463E-3</v>
      </c>
      <c r="Z1393" s="23">
        <f ca="1"/>
        <v>-1.184589564633092E-3</v>
      </c>
      <c r="AA1393" s="6">
        <f t="array" aca="1" ref="AA1393" ca="1">SUMPRODUCT($V$9:$Z$9,V1393:Z1393)</f>
        <v>-293.21989797221613</v>
      </c>
      <c r="AB1393" s="6">
        <f t="shared" ca="1" si="89"/>
        <v>22875.448186326114</v>
      </c>
    </row>
    <row r="1394" spans="1:28" ht="13.8">
      <c r="A1394" s="4">
        <v>1384</v>
      </c>
      <c r="B1394" s="120">
        <v>0.56698673982624603</v>
      </c>
      <c r="C1394" s="120">
        <v>0.8422400000000001</v>
      </c>
      <c r="D1394" s="120">
        <v>0.73635985006247384</v>
      </c>
      <c r="E1394" s="120">
        <v>0.85130797076702414</v>
      </c>
      <c r="F1394" s="120">
        <v>0.47701411015020484</v>
      </c>
      <c r="H1394" s="142">
        <v>0.16870775279665132</v>
      </c>
      <c r="I1394" s="142">
        <v>1.003706713840461</v>
      </c>
      <c r="J1394" s="142">
        <v>0.63216311017622617</v>
      </c>
      <c r="K1394" s="142">
        <v>1.0420595765458183</v>
      </c>
      <c r="L1394" s="142">
        <v>-5.7648997348851712E-2</v>
      </c>
      <c r="M1394" s="141">
        <f t="array" ref="M1394:Q1394">MMULT(H1394:L1394,TRANSPOSE(chol))</f>
        <v>9.9405767301328834E-4</v>
      </c>
      <c r="N1394" s="141">
        <v>6.1445629701230419E-3</v>
      </c>
      <c r="O1394" s="141">
        <v>4.6135116177709193E-3</v>
      </c>
      <c r="P1394" s="141">
        <v>7.2393637413130998E-3</v>
      </c>
      <c r="Q1394" s="141">
        <v>4.2171800980552879E-3</v>
      </c>
      <c r="R1394" s="6">
        <f t="shared" si="86"/>
        <v>-5819.9722488609514</v>
      </c>
      <c r="S1394" s="6">
        <f t="shared" si="87"/>
        <v>9747.2870513946946</v>
      </c>
      <c r="T1394" s="6">
        <f t="shared" si="88"/>
        <v>-9747.2870513946946</v>
      </c>
      <c r="V1394" s="23">
        <f t="array" aca="1" ref="V1394:Z1394" ca="1">MMULT(H1394:L1394,TRANSPOSE(racar))</f>
        <v>2.4621048568564318E-3</v>
      </c>
      <c r="W1394" s="23">
        <f ca="1"/>
        <v>7.116322395793016E-3</v>
      </c>
      <c r="X1394" s="23">
        <f ca="1"/>
        <v>4.8175882356022073E-3</v>
      </c>
      <c r="Y1394" s="23">
        <f ca="1"/>
        <v>6.3294718822783768E-3</v>
      </c>
      <c r="Z1394" s="23">
        <f ca="1"/>
        <v>2.5505827476134217E-3</v>
      </c>
      <c r="AA1394" s="6">
        <f t="array" aca="1" ref="AA1394" ca="1">SUMPRODUCT($V$9:$Z$9,V1394:Z1394)</f>
        <v>1542.2358161409502</v>
      </c>
      <c r="AB1394" s="6">
        <f t="shared" ca="1" si="89"/>
        <v>14817.443564875653</v>
      </c>
    </row>
    <row r="1395" spans="1:28" ht="13.8">
      <c r="A1395" s="4">
        <v>1385</v>
      </c>
      <c r="B1395" s="120">
        <v>0.90032007315957929</v>
      </c>
      <c r="C1395" s="120">
        <v>8.2240000000000008E-2</v>
      </c>
      <c r="D1395" s="120">
        <v>0.87921699291961675</v>
      </c>
      <c r="E1395" s="120">
        <v>0.94221706167611508</v>
      </c>
      <c r="F1395" s="120">
        <v>0.55393718707328177</v>
      </c>
      <c r="H1395" s="142">
        <v>1.2833774972772141</v>
      </c>
      <c r="I1395" s="142">
        <v>-1.3901609779570294</v>
      </c>
      <c r="J1395" s="142">
        <v>1.1710815127239611</v>
      </c>
      <c r="K1395" s="142">
        <v>1.5736608530906009</v>
      </c>
      <c r="L1395" s="142">
        <v>0.13561502640024989</v>
      </c>
      <c r="M1395" s="141">
        <f t="array" ref="M1395:Q1395">MMULT(H1395:L1395,TRANSPOSE(chol))</f>
        <v>7.5619005492812627E-3</v>
      </c>
      <c r="N1395" s="141">
        <v>-4.9462928181680868E-3</v>
      </c>
      <c r="O1395" s="141">
        <v>8.7771804778737292E-3</v>
      </c>
      <c r="P1395" s="141">
        <v>7.3452918475153698E-3</v>
      </c>
      <c r="Q1395" s="141">
        <v>6.3112832162599535E-3</v>
      </c>
      <c r="R1395" s="6">
        <f t="shared" si="86"/>
        <v>79400.66154665075</v>
      </c>
      <c r="S1395" s="6">
        <f t="shared" si="87"/>
        <v>-1367.3337039990511</v>
      </c>
      <c r="T1395" s="6">
        <f t="shared" si="88"/>
        <v>1367.3337039990511</v>
      </c>
      <c r="V1395" s="23">
        <f t="array" aca="1" ref="V1395:Z1395" ca="1">MMULT(H1395:L1395,TRANSPOSE(racar))</f>
        <v>6.8574660327744867E-3</v>
      </c>
      <c r="W1395" s="23">
        <f ca="1"/>
        <v>-5.138121399381794E-3</v>
      </c>
      <c r="X1395" s="23">
        <f ca="1"/>
        <v>8.588795117909994E-3</v>
      </c>
      <c r="Y1395" s="23">
        <f ca="1"/>
        <v>7.6716579419015517E-3</v>
      </c>
      <c r="Z1395" s="23">
        <f ca="1"/>
        <v>3.6163776356883705E-3</v>
      </c>
      <c r="AA1395" s="6">
        <f t="array" aca="1" ref="AA1395" ca="1">SUMPRODUCT($V$9:$Z$9,V1395:Z1395)</f>
        <v>93111.609131471021</v>
      </c>
      <c r="AB1395" s="6">
        <f t="shared" ca="1" si="89"/>
        <v>15051.968314137681</v>
      </c>
    </row>
    <row r="1396" spans="1:28" ht="13.8">
      <c r="A1396" s="4">
        <v>1386</v>
      </c>
      <c r="B1396" s="120">
        <v>4.8468221307727474E-2</v>
      </c>
      <c r="C1396" s="120">
        <v>0.28223999999999999</v>
      </c>
      <c r="D1396" s="120">
        <v>4.2482299042065803E-2</v>
      </c>
      <c r="E1396" s="120">
        <v>4.1390615395123287E-2</v>
      </c>
      <c r="F1396" s="120">
        <v>0.63086026399635864</v>
      </c>
      <c r="H1396" s="142">
        <v>-1.6598907004619647</v>
      </c>
      <c r="I1396" s="142">
        <v>-0.57620000772074875</v>
      </c>
      <c r="J1396" s="142">
        <v>-1.7225794818636968</v>
      </c>
      <c r="K1396" s="142">
        <v>-1.7347718122731095</v>
      </c>
      <c r="L1396" s="142">
        <v>0.33413263857229286</v>
      </c>
      <c r="M1396" s="141">
        <f t="array" ref="M1396:Q1396">MMULT(H1396:L1396,TRANSPOSE(chol))</f>
        <v>-9.7803868512577885E-3</v>
      </c>
      <c r="N1396" s="141">
        <v>-7.1995816452417507E-3</v>
      </c>
      <c r="O1396" s="141">
        <v>-1.3468045281881516E-2</v>
      </c>
      <c r="P1396" s="141">
        <v>-1.1804275443299365E-2</v>
      </c>
      <c r="Q1396" s="141">
        <v>-8.6645724911991202E-3</v>
      </c>
      <c r="R1396" s="6">
        <f t="shared" si="86"/>
        <v>-46551.715670396734</v>
      </c>
      <c r="S1396" s="6">
        <f t="shared" si="87"/>
        <v>-5989.0976994732409</v>
      </c>
      <c r="T1396" s="6">
        <f t="shared" si="88"/>
        <v>5989.0976994732409</v>
      </c>
      <c r="V1396" s="23">
        <f t="array" aca="1" ref="V1396:Z1396" ca="1">MMULT(H1396:L1396,TRANSPOSE(racar))</f>
        <v>-1.0756239154666806E-2</v>
      </c>
      <c r="W1396" s="23">
        <f ca="1"/>
        <v>-6.7202089011140055E-3</v>
      </c>
      <c r="X1396" s="23">
        <f ca="1"/>
        <v>-1.2671507886465431E-2</v>
      </c>
      <c r="Y1396" s="23">
        <f ca="1"/>
        <v>-9.8490194644241542E-3</v>
      </c>
      <c r="Z1396" s="23">
        <f ca="1"/>
        <v>-3.809598455081155E-3</v>
      </c>
      <c r="AA1396" s="6">
        <f t="array" aca="1" ref="AA1396" ca="1">SUMPRODUCT($V$9:$Z$9,V1396:Z1396)</f>
        <v>-69502.208861063511</v>
      </c>
      <c r="AB1396" s="6">
        <f t="shared" ca="1" si="89"/>
        <v>-23938.879422141086</v>
      </c>
    </row>
    <row r="1397" spans="1:28" ht="13.8">
      <c r="A1397" s="4">
        <v>1387</v>
      </c>
      <c r="B1397" s="120">
        <v>0.38180155464106086</v>
      </c>
      <c r="C1397" s="120">
        <v>0.48224</v>
      </c>
      <c r="D1397" s="120">
        <v>0.18533944189920865</v>
      </c>
      <c r="E1397" s="120">
        <v>0.1322997063042142</v>
      </c>
      <c r="F1397" s="120">
        <v>0.70778334091943551</v>
      </c>
      <c r="H1397" s="142">
        <v>-0.30075266065492329</v>
      </c>
      <c r="I1397" s="142">
        <v>-4.4532432770086013E-2</v>
      </c>
      <c r="J1397" s="142">
        <v>-0.89520243410580347</v>
      </c>
      <c r="K1397" s="142">
        <v>-1.1155859414198186</v>
      </c>
      <c r="L1397" s="142">
        <v>0.54692054806334622</v>
      </c>
      <c r="M1397" s="141">
        <f t="array" ref="M1397:Q1397">MMULT(H1397:L1397,TRANSPOSE(chol))</f>
        <v>-1.7720909978780914E-3</v>
      </c>
      <c r="N1397" s="141">
        <v>-9.6161545494630825E-4</v>
      </c>
      <c r="O1397" s="141">
        <v>-6.162887953856981E-3</v>
      </c>
      <c r="P1397" s="141">
        <v>-6.3754598313103669E-3</v>
      </c>
      <c r="Q1397" s="141">
        <v>-8.5043668505541126E-4</v>
      </c>
      <c r="R1397" s="6">
        <f t="shared" si="86"/>
        <v>-42440.50629642696</v>
      </c>
      <c r="S1397" s="6">
        <f t="shared" si="87"/>
        <v>-24444.691419560539</v>
      </c>
      <c r="T1397" s="6">
        <f t="shared" si="88"/>
        <v>24444.691419560539</v>
      </c>
      <c r="V1397" s="23">
        <f t="array" aca="1" ref="V1397:Z1397" ca="1">MMULT(H1397:L1397,TRANSPOSE(racar))</f>
        <v>-1.7158230013467764E-3</v>
      </c>
      <c r="W1397" s="23">
        <f ca="1"/>
        <v>-1.1638802526092813E-3</v>
      </c>
      <c r="X1397" s="23">
        <f ca="1"/>
        <v>-6.0378773217079429E-3</v>
      </c>
      <c r="Y1397" s="23">
        <f ca="1"/>
        <v>-5.4662205526315837E-3</v>
      </c>
      <c r="Z1397" s="23">
        <f ca="1"/>
        <v>1.1360880527251779E-3</v>
      </c>
      <c r="AA1397" s="6">
        <f t="array" aca="1" ref="AA1397" ca="1">SUMPRODUCT($V$9:$Z$9,V1397:Z1397)</f>
        <v>-47702.648522873664</v>
      </c>
      <c r="AB1397" s="6">
        <f t="shared" ca="1" si="89"/>
        <v>-31289.878855584844</v>
      </c>
    </row>
    <row r="1398" spans="1:28" ht="13.8">
      <c r="A1398" s="4">
        <v>1388</v>
      </c>
      <c r="B1398" s="120">
        <v>0.71513488797439417</v>
      </c>
      <c r="C1398" s="120">
        <v>0.68224000000000007</v>
      </c>
      <c r="D1398" s="120">
        <v>0.32819658475635149</v>
      </c>
      <c r="E1398" s="120">
        <v>0.22320879721330511</v>
      </c>
      <c r="F1398" s="120">
        <v>0.78470641784251249</v>
      </c>
      <c r="H1398" s="142">
        <v>0.56844885619860441</v>
      </c>
      <c r="I1398" s="142">
        <v>0.47397182365024598</v>
      </c>
      <c r="J1398" s="142">
        <v>-0.44489841307821637</v>
      </c>
      <c r="K1398" s="142">
        <v>-0.76140099316658061</v>
      </c>
      <c r="L1398" s="142">
        <v>0.78818728682226624</v>
      </c>
      <c r="M1398" s="141">
        <f t="array" ref="M1398:Q1398">MMULT(H1398:L1398,TRANSPOSE(chol))</f>
        <v>3.3494071129081282E-3</v>
      </c>
      <c r="N1398" s="141">
        <v>4.0499226600498057E-3</v>
      </c>
      <c r="O1398" s="141">
        <v>-1.9382217299810445E-3</v>
      </c>
      <c r="P1398" s="141">
        <v>-2.8815393366563987E-3</v>
      </c>
      <c r="Q1398" s="141">
        <v>4.843731660753723E-3</v>
      </c>
      <c r="R1398" s="6">
        <f t="shared" si="86"/>
        <v>-49824.673033693136</v>
      </c>
      <c r="S1398" s="6">
        <f t="shared" si="87"/>
        <v>-40006.327718108689</v>
      </c>
      <c r="T1398" s="6">
        <f t="shared" si="88"/>
        <v>40006.327718108689</v>
      </c>
      <c r="V1398" s="23">
        <f t="array" aca="1" ref="V1398:Z1398" ca="1">MMULT(H1398:L1398,TRANSPOSE(racar))</f>
        <v>4.3396337602081298E-3</v>
      </c>
      <c r="W1398" s="23">
        <f ca="1"/>
        <v>3.506638995294882E-3</v>
      </c>
      <c r="X1398" s="23">
        <f ca="1"/>
        <v>-2.2039810046514847E-3</v>
      </c>
      <c r="Y1398" s="23">
        <f ca="1"/>
        <v>-2.6359970329705817E-3</v>
      </c>
      <c r="Z1398" s="23">
        <f ca="1"/>
        <v>5.0542973215337138E-3</v>
      </c>
      <c r="AA1398" s="6">
        <f t="array" aca="1" ref="AA1398" ca="1">SUMPRODUCT($V$9:$Z$9,V1398:Z1398)</f>
        <v>-43207.295627135914</v>
      </c>
      <c r="AB1398" s="6">
        <f t="shared" ca="1" si="89"/>
        <v>-40049.757770994096</v>
      </c>
    </row>
    <row r="1399" spans="1:28" ht="13.8">
      <c r="A1399" s="4">
        <v>1389</v>
      </c>
      <c r="B1399" s="120">
        <v>0.15957933241883857</v>
      </c>
      <c r="C1399" s="120">
        <v>0.88224000000000002</v>
      </c>
      <c r="D1399" s="120">
        <v>0.47105372761349434</v>
      </c>
      <c r="E1399" s="120">
        <v>0.31411788812239594</v>
      </c>
      <c r="F1399" s="120">
        <v>0.86162949476558948</v>
      </c>
      <c r="H1399" s="142">
        <v>-0.9961882963861437</v>
      </c>
      <c r="I1399" s="142">
        <v>1.1862590828813548</v>
      </c>
      <c r="J1399" s="142">
        <v>-7.2621326761048044E-2</v>
      </c>
      <c r="K1399" s="142">
        <v>-0.4842114999626484</v>
      </c>
      <c r="L1399" s="142">
        <v>1.0876695599746511</v>
      </c>
      <c r="M1399" s="141">
        <f t="array" ref="M1399:Q1399">MMULT(H1399:L1399,TRANSPOSE(chol))</f>
        <v>-5.8697279963315224E-3</v>
      </c>
      <c r="N1399" s="141">
        <v>4.4532648076798E-3</v>
      </c>
      <c r="O1399" s="141">
        <v>-1.409683972290997E-3</v>
      </c>
      <c r="P1399" s="141">
        <v>-1.3752477121434206E-3</v>
      </c>
      <c r="Q1399" s="141">
        <v>3.8000272891480749E-3</v>
      </c>
      <c r="R1399" s="6">
        <f t="shared" si="86"/>
        <v>-80215.486363140692</v>
      </c>
      <c r="S1399" s="6">
        <f t="shared" si="87"/>
        <v>-27337.032052035247</v>
      </c>
      <c r="T1399" s="6">
        <f t="shared" si="88"/>
        <v>27337.032052035247</v>
      </c>
      <c r="V1399" s="23">
        <f t="array" aca="1" ref="V1399:Z1399" ca="1">MMULT(H1399:L1399,TRANSPOSE(racar))</f>
        <v>-3.0575863361425341E-3</v>
      </c>
      <c r="W1399" s="23">
        <f ca="1"/>
        <v>6.7506768977233815E-3</v>
      </c>
      <c r="X1399" s="23">
        <f ca="1"/>
        <v>-1.5429820427980898E-4</v>
      </c>
      <c r="Y1399" s="23">
        <f ca="1"/>
        <v>-4.3637227461265486E-4</v>
      </c>
      <c r="Z1399" s="23">
        <f ca="1"/>
        <v>6.2270491159227524E-3</v>
      </c>
      <c r="AA1399" s="6">
        <f t="array" aca="1" ref="AA1399" ca="1">SUMPRODUCT($V$9:$Z$9,V1399:Z1399)</f>
        <v>-85117.078091709322</v>
      </c>
      <c r="AB1399" s="6">
        <f t="shared" ca="1" si="89"/>
        <v>-36486.562897347001</v>
      </c>
    </row>
    <row r="1400" spans="1:28" ht="13.8">
      <c r="A1400" s="4">
        <v>1390</v>
      </c>
      <c r="B1400" s="120">
        <v>0.49291266575217196</v>
      </c>
      <c r="C1400" s="120">
        <v>0.12224</v>
      </c>
      <c r="D1400" s="120">
        <v>0.61391087047063719</v>
      </c>
      <c r="E1400" s="120">
        <v>0.40502697903148688</v>
      </c>
      <c r="F1400" s="120">
        <v>0.93855257168866635</v>
      </c>
      <c r="H1400" s="142">
        <v>-1.7766246994766154E-2</v>
      </c>
      <c r="I1400" s="142">
        <v>-1.1638618554767659</v>
      </c>
      <c r="J1400" s="142">
        <v>0.28952681981338685</v>
      </c>
      <c r="K1400" s="142">
        <v>-0.24035642224061718</v>
      </c>
      <c r="L1400" s="142">
        <v>1.5427359455250651</v>
      </c>
      <c r="M1400" s="141">
        <f t="array" ref="M1400:Q1400">MMULT(H1400:L1400,TRANSPOSE(chol))</f>
        <v>-1.0468205433975241E-4</v>
      </c>
      <c r="N1400" s="141">
        <v>-6.7071505064380662E-3</v>
      </c>
      <c r="O1400" s="141">
        <v>1.4514050445853461E-3</v>
      </c>
      <c r="P1400" s="141">
        <v>-2.8411550273545966E-3</v>
      </c>
      <c r="Q1400" s="141">
        <v>6.2850774286140523E-3</v>
      </c>
      <c r="R1400" s="6">
        <f t="shared" si="86"/>
        <v>-10793.90502033168</v>
      </c>
      <c r="S1400" s="6">
        <f t="shared" si="87"/>
        <v>-47805.122894122374</v>
      </c>
      <c r="T1400" s="6">
        <f t="shared" si="88"/>
        <v>47805.122894122374</v>
      </c>
      <c r="V1400" s="23">
        <f t="array" aca="1" ref="V1400:Z1400" ca="1">MMULT(H1400:L1400,TRANSPOSE(racar))</f>
        <v>8.1115243302926771E-4</v>
      </c>
      <c r="W1400" s="23">
        <f ca="1"/>
        <v>-5.3925571236704073E-3</v>
      </c>
      <c r="X1400" s="23">
        <f ca="1"/>
        <v>2.473241605142801E-3</v>
      </c>
      <c r="Y1400" s="23">
        <f ca="1"/>
        <v>-3.1027906769748553E-4</v>
      </c>
      <c r="Z1400" s="23">
        <f ca="1"/>
        <v>8.3653809642471044E-3</v>
      </c>
      <c r="AA1400" s="6">
        <f t="array" aca="1" ref="AA1400" ca="1">SUMPRODUCT($V$9:$Z$9,V1400:Z1400)</f>
        <v>-10765.273501780866</v>
      </c>
      <c r="AB1400" s="6">
        <f t="shared" ca="1" si="89"/>
        <v>-47753.946646084187</v>
      </c>
    </row>
    <row r="1401" spans="1:28" ht="13.8">
      <c r="A1401" s="4">
        <v>1391</v>
      </c>
      <c r="B1401" s="120">
        <v>0.82624599908550511</v>
      </c>
      <c r="C1401" s="120">
        <v>0.32223999999999997</v>
      </c>
      <c r="D1401" s="120">
        <v>0.75676801332777999</v>
      </c>
      <c r="E1401" s="120">
        <v>0.49593606994057782</v>
      </c>
      <c r="F1401" s="120">
        <v>2.1392808375056898E-2</v>
      </c>
      <c r="H1401" s="142">
        <v>0.93943392514671198</v>
      </c>
      <c r="I1401" s="142">
        <v>-0.46144412527217987</v>
      </c>
      <c r="J1401" s="142">
        <v>0.69594388392882633</v>
      </c>
      <c r="K1401" s="142">
        <v>-1.0186938179721801E-2</v>
      </c>
      <c r="L1401" s="142">
        <v>-2.025796753642116</v>
      </c>
      <c r="M1401" s="141">
        <f t="array" ref="M1401:Q1401">MMULT(H1401:L1401,TRANSPOSE(chol))</f>
        <v>5.5353206127206275E-3</v>
      </c>
      <c r="N1401" s="141">
        <v>-4.3560262962792856E-4</v>
      </c>
      <c r="O1401" s="141">
        <v>5.5727623207210966E-3</v>
      </c>
      <c r="P1401" s="141">
        <v>3.6201219974403028E-4</v>
      </c>
      <c r="Q1401" s="141">
        <v>-8.3248647899152629E-3</v>
      </c>
      <c r="R1401" s="6">
        <f t="shared" si="86"/>
        <v>88694.743528294319</v>
      </c>
      <c r="S1401" s="6">
        <f t="shared" si="87"/>
        <v>47766.108733500616</v>
      </c>
      <c r="T1401" s="6">
        <f t="shared" si="88"/>
        <v>-47766.108733500616</v>
      </c>
      <c r="V1401" s="23">
        <f t="array" aca="1" ref="V1401:Z1401" ca="1">MMULT(H1401:L1401,TRANSPOSE(racar))</f>
        <v>2.5280484592522879E-3</v>
      </c>
      <c r="W1401" s="23">
        <f ca="1"/>
        <v>-3.7501426163906015E-3</v>
      </c>
      <c r="X1401" s="23">
        <f ca="1"/>
        <v>3.5737098440774395E-3</v>
      </c>
      <c r="Y1401" s="23">
        <f ca="1"/>
        <v>-2.3411019147527956E-3</v>
      </c>
      <c r="Z1401" s="23">
        <f ca="1"/>
        <v>-1.1595563912224945E-2</v>
      </c>
      <c r="AA1401" s="6">
        <f t="array" aca="1" ref="AA1401" ca="1">SUMPRODUCT($V$9:$Z$9,V1401:Z1401)</f>
        <v>92686.019481894997</v>
      </c>
      <c r="AB1401" s="6">
        <f t="shared" ca="1" si="89"/>
        <v>53520.767275002188</v>
      </c>
    </row>
    <row r="1402" spans="1:28" ht="13.8">
      <c r="A1402" s="4">
        <v>1392</v>
      </c>
      <c r="B1402" s="120">
        <v>0.27069044352994975</v>
      </c>
      <c r="C1402" s="120">
        <v>0.52224000000000004</v>
      </c>
      <c r="D1402" s="120">
        <v>0.89962515618492289</v>
      </c>
      <c r="E1402" s="120">
        <v>0.58684516084966865</v>
      </c>
      <c r="F1402" s="120">
        <v>9.8315885298133829E-2</v>
      </c>
      <c r="H1402" s="142">
        <v>-0.61072615602225211</v>
      </c>
      <c r="I1402" s="142">
        <v>5.5776319338397003E-2</v>
      </c>
      <c r="J1402" s="142">
        <v>1.2794185993252196</v>
      </c>
      <c r="K1402" s="142">
        <v>0.21943696426731416</v>
      </c>
      <c r="L1402" s="142">
        <v>-1.2912073976996008</v>
      </c>
      <c r="M1402" s="141">
        <f t="array" ref="M1402:Q1402">MMULT(H1402:L1402,TRANSPOSE(chol))</f>
        <v>-3.598512880647419E-3</v>
      </c>
      <c r="N1402" s="141">
        <v>-1.1153918077934477E-3</v>
      </c>
      <c r="O1402" s="141">
        <v>7.4119789893190464E-3</v>
      </c>
      <c r="P1402" s="141">
        <v>1.4650248663712745E-3</v>
      </c>
      <c r="Q1402" s="141">
        <v>-7.1871310635722883E-3</v>
      </c>
      <c r="R1402" s="6">
        <f t="shared" si="86"/>
        <v>53397.879746622668</v>
      </c>
      <c r="S1402" s="6">
        <f t="shared" si="87"/>
        <v>46508.423846461206</v>
      </c>
      <c r="T1402" s="6">
        <f t="shared" si="88"/>
        <v>-46508.423846461206</v>
      </c>
      <c r="V1402" s="23">
        <f t="array" aca="1" ref="V1402:Z1402" ca="1">MMULT(H1402:L1402,TRANSPOSE(racar))</f>
        <v>-4.3160491170417606E-3</v>
      </c>
      <c r="W1402" s="23">
        <f ca="1"/>
        <v>-1.1626665117008806E-3</v>
      </c>
      <c r="X1402" s="23">
        <f ca="1"/>
        <v>7.2169411613469498E-3</v>
      </c>
      <c r="Y1402" s="23">
        <f ca="1"/>
        <v>3.5043597845283922E-5</v>
      </c>
      <c r="Z1402" s="23">
        <f ca="1"/>
        <v>-7.7863774874386013E-3</v>
      </c>
      <c r="AA1402" s="6">
        <f t="array" aca="1" ref="AA1402" ca="1">SUMPRODUCT($V$9:$Z$9,V1402:Z1402)</f>
        <v>46660.169201377706</v>
      </c>
      <c r="AB1402" s="6">
        <f t="shared" ca="1" si="89"/>
        <v>43288.242335292016</v>
      </c>
    </row>
    <row r="1403" spans="1:28" ht="13.8">
      <c r="A1403" s="4">
        <v>1393</v>
      </c>
      <c r="B1403" s="120">
        <v>0.60402377686328301</v>
      </c>
      <c r="C1403" s="120">
        <v>0.7222400000000001</v>
      </c>
      <c r="D1403" s="120">
        <v>6.2890462307371928E-2</v>
      </c>
      <c r="E1403" s="120">
        <v>0.67775425175875958</v>
      </c>
      <c r="F1403" s="120">
        <v>0.17523896222121077</v>
      </c>
      <c r="H1403" s="142">
        <v>0.26377610737592949</v>
      </c>
      <c r="I1403" s="142">
        <v>0.58950881590214488</v>
      </c>
      <c r="J1403" s="142">
        <v>-1.5309533413281653</v>
      </c>
      <c r="K1403" s="142">
        <v>0.46142809796265472</v>
      </c>
      <c r="L1403" s="142">
        <v>-0.93366267466333752</v>
      </c>
      <c r="M1403" s="141">
        <f t="array" ref="M1403:Q1403">MMULT(H1403:L1403,TRANSPOSE(chol))</f>
        <v>1.5542182214392244E-3</v>
      </c>
      <c r="N1403" s="141">
        <v>3.9958115141678638E-3</v>
      </c>
      <c r="O1403" s="141">
        <v>-9.2785921087106017E-3</v>
      </c>
      <c r="P1403" s="141">
        <v>2.5082394893088901E-3</v>
      </c>
      <c r="Q1403" s="141">
        <v>-3.786578957592387E-3</v>
      </c>
      <c r="R1403" s="6">
        <f t="shared" si="86"/>
        <v>-2896.5930490650426</v>
      </c>
      <c r="S1403" s="6">
        <f t="shared" si="87"/>
        <v>32443.749923776064</v>
      </c>
      <c r="T1403" s="6">
        <f t="shared" si="88"/>
        <v>-32443.749923776064</v>
      </c>
      <c r="V1403" s="23">
        <f t="array" aca="1" ref="V1403:Z1403" ca="1">MMULT(H1403:L1403,TRANSPOSE(racar))</f>
        <v>1.1980850519406009E-4</v>
      </c>
      <c r="W1403" s="23">
        <f ca="1"/>
        <v>2.7330722013722787E-3</v>
      </c>
      <c r="X1403" s="23">
        <f ca="1"/>
        <v>-1.0075444129334202E-2</v>
      </c>
      <c r="Y1403" s="23">
        <f ca="1"/>
        <v>1.2512610274106957E-3</v>
      </c>
      <c r="Z1403" s="23">
        <f ca="1"/>
        <v>-5.3827249898037227E-3</v>
      </c>
      <c r="AA1403" s="6">
        <f t="array" aca="1" ref="AA1403" ca="1">SUMPRODUCT($V$9:$Z$9,V1403:Z1403)</f>
        <v>-1884.2126507664252</v>
      </c>
      <c r="AB1403" s="6">
        <f t="shared" ca="1" si="89"/>
        <v>35536.44554213759</v>
      </c>
    </row>
    <row r="1404" spans="1:28" ht="13.8">
      <c r="A1404" s="4">
        <v>1394</v>
      </c>
      <c r="B1404" s="120">
        <v>0.93735711019661627</v>
      </c>
      <c r="C1404" s="120">
        <v>0.92224000000000006</v>
      </c>
      <c r="D1404" s="120">
        <v>0.20574760516451476</v>
      </c>
      <c r="E1404" s="120">
        <v>0.76866334266785052</v>
      </c>
      <c r="F1404" s="120">
        <v>0.2521620391442877</v>
      </c>
      <c r="H1404" s="142">
        <v>1.5329597209593411</v>
      </c>
      <c r="I1404" s="142">
        <v>1.420301241140463</v>
      </c>
      <c r="J1404" s="142">
        <v>-0.82126522641451194</v>
      </c>
      <c r="K1404" s="142">
        <v>0.73445198314058535</v>
      </c>
      <c r="L1404" s="142">
        <v>-0.66770161597111011</v>
      </c>
      <c r="M1404" s="141">
        <f t="array" ref="M1404:Q1404">MMULT(H1404:L1404,TRANSPOSE(chol))</f>
        <v>9.0324857499387498E-3</v>
      </c>
      <c r="N1404" s="141">
        <v>1.1735522878223704E-2</v>
      </c>
      <c r="O1404" s="141">
        <v>-2.7507914334787506E-3</v>
      </c>
      <c r="P1404" s="141">
        <v>6.5402604663648278E-3</v>
      </c>
      <c r="Q1404" s="141">
        <v>3.7594557766634125E-3</v>
      </c>
      <c r="R1404" s="6">
        <f t="shared" si="86"/>
        <v>-15595.520493414748</v>
      </c>
      <c r="S1404" s="6">
        <f t="shared" si="87"/>
        <v>9085.5563408494927</v>
      </c>
      <c r="T1404" s="6">
        <f t="shared" si="88"/>
        <v>-9085.5563408494927</v>
      </c>
      <c r="V1404" s="23">
        <f t="array" aca="1" ref="V1404:Z1404" ca="1">MMULT(H1404:L1404,TRANSPOSE(racar))</f>
        <v>8.9111766720358209E-3</v>
      </c>
      <c r="W1404" s="23">
        <f ca="1"/>
        <v>9.7099704728703332E-3</v>
      </c>
      <c r="X1404" s="23">
        <f ca="1"/>
        <v>-4.2640525554861241E-3</v>
      </c>
      <c r="Y1404" s="23">
        <f ca="1"/>
        <v>4.1221249512414775E-3</v>
      </c>
      <c r="Z1404" s="23">
        <f ca="1"/>
        <v>-3.7305357617858827E-4</v>
      </c>
      <c r="AA1404" s="6">
        <f t="array" aca="1" ref="AA1404" ca="1">SUMPRODUCT($V$9:$Z$9,V1404:Z1404)</f>
        <v>2332.1839822231568</v>
      </c>
      <c r="AB1404" s="6">
        <f t="shared" ca="1" si="89"/>
        <v>20916.913905907466</v>
      </c>
    </row>
    <row r="1405" spans="1:28" ht="13.8">
      <c r="A1405" s="4">
        <v>1395</v>
      </c>
      <c r="B1405" s="120">
        <v>8.5505258344764509E-2</v>
      </c>
      <c r="C1405" s="120">
        <v>0.16224</v>
      </c>
      <c r="D1405" s="120">
        <v>0.34860474802165764</v>
      </c>
      <c r="E1405" s="120">
        <v>0.85957243357694146</v>
      </c>
      <c r="F1405" s="120">
        <v>0.32908511606736457</v>
      </c>
      <c r="H1405" s="142">
        <v>-1.368964037224</v>
      </c>
      <c r="I1405" s="142">
        <v>-0.98529334644567712</v>
      </c>
      <c r="J1405" s="142">
        <v>-0.38909010084649015</v>
      </c>
      <c r="K1405" s="142">
        <v>1.0784003456137334</v>
      </c>
      <c r="L1405" s="142">
        <v>-0.44244083901021669</v>
      </c>
      <c r="M1405" s="141">
        <f t="array" ref="M1405:Q1405">MMULT(H1405:L1405,TRANSPOSE(chol))</f>
        <v>-8.0661924702536674E-3</v>
      </c>
      <c r="N1405" s="141">
        <v>-8.8589558199133542E-3</v>
      </c>
      <c r="O1405" s="141">
        <v>-4.6546296456945998E-3</v>
      </c>
      <c r="P1405" s="141">
        <v>2.5641363257898702E-3</v>
      </c>
      <c r="Q1405" s="141">
        <v>-6.2162385473648E-3</v>
      </c>
      <c r="R1405" s="6">
        <f t="shared" si="86"/>
        <v>42960.326547526842</v>
      </c>
      <c r="S1405" s="6">
        <f t="shared" si="87"/>
        <v>46157.015836931088</v>
      </c>
      <c r="T1405" s="6">
        <f t="shared" si="88"/>
        <v>-46157.015836931088</v>
      </c>
      <c r="V1405" s="23">
        <f t="array" aca="1" ref="V1405:Z1405" ca="1">MMULT(H1405:L1405,TRANSPOSE(racar))</f>
        <v>-9.325119457734031E-3</v>
      </c>
      <c r="W1405" s="23">
        <f ca="1"/>
        <v>-6.9812511677023919E-3</v>
      </c>
      <c r="X1405" s="23">
        <f ca="1"/>
        <v>-3.4503810379276512E-3</v>
      </c>
      <c r="Y1405" s="23">
        <f ca="1"/>
        <v>3.7750281142777072E-3</v>
      </c>
      <c r="Z1405" s="23">
        <f ca="1"/>
        <v>-4.6539702018400849E-3</v>
      </c>
      <c r="AA1405" s="6">
        <f t="array" aca="1" ref="AA1405" ca="1">SUMPRODUCT($V$9:$Z$9,V1405:Z1405)</f>
        <v>27428.887066730604</v>
      </c>
      <c r="AB1405" s="6">
        <f t="shared" ca="1" si="89"/>
        <v>43041.209626505995</v>
      </c>
    </row>
    <row r="1406" spans="1:28" ht="13.8">
      <c r="A1406" s="4">
        <v>1396</v>
      </c>
      <c r="B1406" s="120">
        <v>0.41883859167809789</v>
      </c>
      <c r="C1406" s="120">
        <v>0.36223999999999995</v>
      </c>
      <c r="D1406" s="120">
        <v>0.49146189087880049</v>
      </c>
      <c r="E1406" s="120">
        <v>0.9504815244860324</v>
      </c>
      <c r="F1406" s="120">
        <v>0.4060081929904415</v>
      </c>
      <c r="H1406" s="142">
        <v>-0.20486553474977057</v>
      </c>
      <c r="I1406" s="142">
        <v>-0.35247775276112131</v>
      </c>
      <c r="J1406" s="142">
        <v>-2.1403499814979111E-2</v>
      </c>
      <c r="K1406" s="142">
        <v>1.6495405104449818</v>
      </c>
      <c r="L1406" s="142">
        <v>-0.23782556950222655</v>
      </c>
      <c r="M1406" s="141">
        <f t="array" ref="M1406:Q1406">MMULT(H1406:L1406,TRANSPOSE(chol))</f>
        <v>-1.2071060954705699E-3</v>
      </c>
      <c r="N1406" s="141">
        <v>-2.4999371578799442E-3</v>
      </c>
      <c r="O1406" s="141">
        <v>-5.276994591495777E-4</v>
      </c>
      <c r="P1406" s="141">
        <v>7.4909182756425254E-3</v>
      </c>
      <c r="Q1406" s="141">
        <v>6.5889290641976185E-4</v>
      </c>
      <c r="R1406" s="6">
        <f t="shared" si="86"/>
        <v>36487.80182664367</v>
      </c>
      <c r="S1406" s="6">
        <f t="shared" si="87"/>
        <v>30606.66015275984</v>
      </c>
      <c r="T1406" s="6">
        <f t="shared" si="88"/>
        <v>-30606.66015275984</v>
      </c>
      <c r="V1406" s="23">
        <f t="array" aca="1" ref="V1406:Z1406" ca="1">MMULT(H1406:L1406,TRANSPOSE(racar))</f>
        <v>-1.5471041707673888E-3</v>
      </c>
      <c r="W1406" s="23">
        <f ca="1"/>
        <v>-1.2046345902280878E-3</v>
      </c>
      <c r="X1406" s="23">
        <f ca="1"/>
        <v>9.6466860657666901E-5</v>
      </c>
      <c r="Y1406" s="23">
        <f ca="1"/>
        <v>7.78479652467473E-3</v>
      </c>
      <c r="Z1406" s="23">
        <f ca="1"/>
        <v>-2.6316529308868558E-4</v>
      </c>
      <c r="AA1406" s="6">
        <f t="array" aca="1" ref="AA1406" ca="1">SUMPRODUCT($V$9:$Z$9,V1406:Z1406)</f>
        <v>36303.4188577354</v>
      </c>
      <c r="AB1406" s="6">
        <f t="shared" ca="1" si="89"/>
        <v>37057.765187610181</v>
      </c>
    </row>
    <row r="1407" spans="1:28" ht="13.8">
      <c r="A1407" s="4">
        <v>1397</v>
      </c>
      <c r="B1407" s="120">
        <v>0.75217192501143115</v>
      </c>
      <c r="C1407" s="120">
        <v>0.56224000000000007</v>
      </c>
      <c r="D1407" s="120">
        <v>0.63431903373594323</v>
      </c>
      <c r="E1407" s="120">
        <v>4.9655078205040643E-2</v>
      </c>
      <c r="F1407" s="120">
        <v>0.48293126991351842</v>
      </c>
      <c r="H1407" s="142">
        <v>0.68134036141812926</v>
      </c>
      <c r="I1407" s="142">
        <v>0.15665088137303093</v>
      </c>
      <c r="J1407" s="142">
        <v>0.34331442161547165</v>
      </c>
      <c r="K1407" s="142">
        <v>-1.6482072168298765</v>
      </c>
      <c r="L1407" s="142">
        <v>-4.2798023172700164E-2</v>
      </c>
      <c r="M1407" s="141">
        <f t="array" ref="M1407:Q1407">MMULT(H1407:L1407,TRANSPOSE(chol))</f>
        <v>4.0145850026092099E-3</v>
      </c>
      <c r="N1407" s="141">
        <v>2.4978565505322462E-3</v>
      </c>
      <c r="O1407" s="141">
        <v>3.1673514198766049E-3</v>
      </c>
      <c r="P1407" s="141">
        <v>-7.2340875408350826E-3</v>
      </c>
      <c r="Q1407" s="141">
        <v>-8.0331461546478359E-4</v>
      </c>
      <c r="R1407" s="6">
        <f t="shared" si="86"/>
        <v>-15311.65799508457</v>
      </c>
      <c r="S1407" s="6">
        <f t="shared" si="87"/>
        <v>-28632.227374792295</v>
      </c>
      <c r="T1407" s="6">
        <f t="shared" si="88"/>
        <v>28632.227374792295</v>
      </c>
      <c r="V1407" s="23">
        <f t="array" aca="1" ref="V1407:Z1407" ca="1">MMULT(H1407:L1407,TRANSPOSE(racar))</f>
        <v>3.8296413575755867E-3</v>
      </c>
      <c r="W1407" s="23">
        <f ca="1"/>
        <v>3.2979417038453933E-4</v>
      </c>
      <c r="X1407" s="23">
        <f ca="1"/>
        <v>2.0179629905474838E-3</v>
      </c>
      <c r="Y1407" s="23">
        <f ca="1"/>
        <v>-8.0597724269497704E-3</v>
      </c>
      <c r="Z1407" s="23">
        <f ca="1"/>
        <v>-8.8102909596165526E-4</v>
      </c>
      <c r="AA1407" s="6">
        <f t="array" aca="1" ref="AA1407" ca="1">SUMPRODUCT($V$9:$Z$9,V1407:Z1407)</f>
        <v>-11259.106348202258</v>
      </c>
      <c r="AB1407" s="6">
        <f t="shared" ca="1" si="89"/>
        <v>-31977.657269577212</v>
      </c>
    </row>
    <row r="1408" spans="1:28" ht="13.8">
      <c r="A1408" s="4">
        <v>1398</v>
      </c>
      <c r="B1408" s="120">
        <v>0.1966163694558756</v>
      </c>
      <c r="C1408" s="120">
        <v>0.76224000000000014</v>
      </c>
      <c r="D1408" s="120">
        <v>0.77717617659308602</v>
      </c>
      <c r="E1408" s="120">
        <v>0.14056416911413155</v>
      </c>
      <c r="F1408" s="120">
        <v>0.55985434683659541</v>
      </c>
      <c r="H1408" s="142">
        <v>-0.8537694604470043</v>
      </c>
      <c r="I1408" s="142">
        <v>0.71352653390444698</v>
      </c>
      <c r="J1408" s="142">
        <v>0.76269108791475848</v>
      </c>
      <c r="K1408" s="142">
        <v>-1.0777880845622325</v>
      </c>
      <c r="L1408" s="142">
        <v>0.15059994304037383</v>
      </c>
      <c r="M1408" s="141">
        <f t="array" ref="M1408:Q1408">MMULT(H1408:L1408,TRANSPOSE(chol))</f>
        <v>-5.0305695445112082E-3</v>
      </c>
      <c r="N1408" s="141">
        <v>2.0805304920919862E-3</v>
      </c>
      <c r="O1408" s="141">
        <v>3.9865740240844008E-3</v>
      </c>
      <c r="P1408" s="141">
        <v>-4.4594784282533557E-3</v>
      </c>
      <c r="Q1408" s="141">
        <v>-1.9804567799139496E-3</v>
      </c>
      <c r="R1408" s="6">
        <f t="shared" si="86"/>
        <v>-33507.502437589326</v>
      </c>
      <c r="S1408" s="6">
        <f t="shared" si="87"/>
        <v>-9423.7771809238402</v>
      </c>
      <c r="T1408" s="6">
        <f t="shared" si="88"/>
        <v>9423.7771809238402</v>
      </c>
      <c r="V1408" s="23">
        <f t="array" aca="1" ref="V1408:Z1408" ca="1">MMULT(H1408:L1408,TRANSPOSE(racar))</f>
        <v>-3.6247772163146229E-3</v>
      </c>
      <c r="W1408" s="23">
        <f ca="1"/>
        <v>2.8233248704032324E-3</v>
      </c>
      <c r="X1408" s="23">
        <f ca="1"/>
        <v>4.3840191112897017E-3</v>
      </c>
      <c r="Y1408" s="23">
        <f ca="1"/>
        <v>-4.5960610642831806E-3</v>
      </c>
      <c r="Z1408" s="23">
        <f ca="1"/>
        <v>-1.3750371857410894E-4</v>
      </c>
      <c r="AA1408" s="6">
        <f t="array" aca="1" ref="AA1408" ca="1">SUMPRODUCT($V$9:$Z$9,V1408:Z1408)</f>
        <v>-40709.500550279678</v>
      </c>
      <c r="AB1408" s="6">
        <f t="shared" ca="1" si="89"/>
        <v>-20256.311439140045</v>
      </c>
    </row>
    <row r="1409" spans="1:28" ht="13.8">
      <c r="A1409" s="4">
        <v>1399</v>
      </c>
      <c r="B1409" s="120">
        <v>0.52994970278920894</v>
      </c>
      <c r="C1409" s="120">
        <v>0.9622400000000001</v>
      </c>
      <c r="D1409" s="120">
        <v>0.92003331945022893</v>
      </c>
      <c r="E1409" s="120">
        <v>0.23147326002322247</v>
      </c>
      <c r="F1409" s="120">
        <v>0.63677742375967228</v>
      </c>
      <c r="H1409" s="142">
        <v>7.5143428637826221E-2</v>
      </c>
      <c r="I1409" s="142">
        <v>1.777293272285053</v>
      </c>
      <c r="J1409" s="142">
        <v>1.405295718134391</v>
      </c>
      <c r="K1409" s="142">
        <v>-0.73400363930697665</v>
      </c>
      <c r="L1409" s="142">
        <v>0.34985815465923953</v>
      </c>
      <c r="M1409" s="141">
        <f t="array" ref="M1409:Q1409">MMULT(H1409:L1409,TRANSPOSE(chol))</f>
        <v>4.4275915348118065E-4</v>
      </c>
      <c r="N1409" s="141">
        <v>1.0355058834484216E-2</v>
      </c>
      <c r="O1409" s="141">
        <v>9.7048446348025688E-3</v>
      </c>
      <c r="P1409" s="141">
        <v>-1.4031188503367282E-5</v>
      </c>
      <c r="Q1409" s="141">
        <v>4.6413412749447547E-3</v>
      </c>
      <c r="R1409" s="6">
        <f t="shared" si="86"/>
        <v>-53040.807265338706</v>
      </c>
      <c r="S1409" s="6">
        <f t="shared" si="87"/>
        <v>-25772.102531454926</v>
      </c>
      <c r="T1409" s="6">
        <f t="shared" si="88"/>
        <v>25772.102531454926</v>
      </c>
      <c r="V1409" s="23">
        <f t="array" aca="1" ref="V1409:Z1409" ca="1">MMULT(H1409:L1409,TRANSPOSE(racar))</f>
        <v>3.3878054253834804E-3</v>
      </c>
      <c r="W1409" s="23">
        <f ca="1"/>
        <v>1.0795400992757208E-2</v>
      </c>
      <c r="X1409" s="23">
        <f ca="1"/>
        <v>9.6188795179620035E-3</v>
      </c>
      <c r="Y1409" s="23">
        <f ca="1"/>
        <v>-1.3345204434432689E-3</v>
      </c>
      <c r="Z1409" s="23">
        <f ca="1"/>
        <v>4.2947956903203206E-3</v>
      </c>
      <c r="AA1409" s="6">
        <f t="array" aca="1" ref="AA1409" ca="1">SUMPRODUCT($V$9:$Z$9,V1409:Z1409)</f>
        <v>-46093.050049751662</v>
      </c>
      <c r="AB1409" s="6">
        <f t="shared" ca="1" si="89"/>
        <v>-29891.258983330117</v>
      </c>
    </row>
    <row r="1410" spans="1:28" ht="13.8">
      <c r="A1410" s="4">
        <v>1400</v>
      </c>
      <c r="B1410" s="120">
        <v>0.8632830361225422</v>
      </c>
      <c r="C1410" s="120">
        <v>1.0240000000000001E-2</v>
      </c>
      <c r="D1410" s="120">
        <v>8.3298625572678045E-2</v>
      </c>
      <c r="E1410" s="120">
        <v>0.32238235093231332</v>
      </c>
      <c r="F1410" s="120">
        <v>0.71370050068274915</v>
      </c>
      <c r="H1410" s="142">
        <v>1.0951888083256269</v>
      </c>
      <c r="I1410" s="142">
        <v>-2.3174358749227415</v>
      </c>
      <c r="J1410" s="142">
        <v>-1.3832205478059418</v>
      </c>
      <c r="K1410" s="142">
        <v>-0.46104725569926286</v>
      </c>
      <c r="L1410" s="142">
        <v>0.56422796445862466</v>
      </c>
      <c r="M1410" s="141">
        <f t="array" ref="M1410:Q1410">MMULT(H1410:L1410,TRANSPOSE(chol))</f>
        <v>6.4530575522903783E-3</v>
      </c>
      <c r="N1410" s="141">
        <v>-1.0698900390799645E-2</v>
      </c>
      <c r="O1410" s="141">
        <v>-8.1737462273790886E-3</v>
      </c>
      <c r="P1410" s="141">
        <v>-5.860586735591285E-3</v>
      </c>
      <c r="Q1410" s="141">
        <v>6.6946067211950955E-4</v>
      </c>
      <c r="R1410" s="6">
        <f t="shared" si="86"/>
        <v>33791.748083126316</v>
      </c>
      <c r="S1410" s="6">
        <f t="shared" si="87"/>
        <v>-30508.724124907982</v>
      </c>
      <c r="T1410" s="6">
        <f t="shared" si="88"/>
        <v>30508.724124907982</v>
      </c>
      <c r="V1410" s="23">
        <f t="array" aca="1" ref="V1410:Z1410" ca="1">MMULT(H1410:L1410,TRANSPOSE(racar))</f>
        <v>3.613059018466252E-3</v>
      </c>
      <c r="W1410" s="23">
        <f ca="1"/>
        <v>-1.2776237784107141E-2</v>
      </c>
      <c r="X1410" s="23">
        <f ca="1"/>
        <v>-8.8158933993710015E-3</v>
      </c>
      <c r="Y1410" s="23">
        <f ca="1"/>
        <v>-3.9248701942491389E-3</v>
      </c>
      <c r="Z1410" s="23">
        <f ca="1"/>
        <v>1.0570515925965316E-3</v>
      </c>
      <c r="AA1410" s="6">
        <f t="array" aca="1" ref="AA1410" ca="1">SUMPRODUCT($V$9:$Z$9,V1410:Z1410)</f>
        <v>36472.438522073775</v>
      </c>
      <c r="AB1410" s="6">
        <f t="shared" ca="1" si="89"/>
        <v>-23803.460148881153</v>
      </c>
    </row>
    <row r="1411" spans="1:28" ht="13.8">
      <c r="A1411" s="4">
        <v>1401</v>
      </c>
      <c r="B1411" s="120">
        <v>0.30772748056698679</v>
      </c>
      <c r="C1411" s="120">
        <v>0.21024000000000001</v>
      </c>
      <c r="D1411" s="120">
        <v>0.22615576842982088</v>
      </c>
      <c r="E1411" s="120">
        <v>0.41329144184140426</v>
      </c>
      <c r="F1411" s="120">
        <v>0.79062357760582613</v>
      </c>
      <c r="H1411" s="142">
        <v>-0.50230220113088897</v>
      </c>
      <c r="I1411" s="142">
        <v>-0.80558877508656279</v>
      </c>
      <c r="J1411" s="142">
        <v>-0.75156693006621489</v>
      </c>
      <c r="K1411" s="142">
        <v>-0.21908622153144969</v>
      </c>
      <c r="L1411" s="142">
        <v>0.80858682638657808</v>
      </c>
      <c r="M1411" s="141">
        <f t="array" ref="M1411:Q1411">MMULT(H1411:L1411,TRANSPOSE(chol))</f>
        <v>-2.9596586341083383E-3</v>
      </c>
      <c r="N1411" s="141">
        <v>-5.793682633334853E-3</v>
      </c>
      <c r="O1411" s="141">
        <v>-5.7613696956282517E-3</v>
      </c>
      <c r="P1411" s="141">
        <v>-3.1636545448597781E-3</v>
      </c>
      <c r="Q1411" s="141">
        <v>6.1114357719134829E-4</v>
      </c>
      <c r="R1411" s="6">
        <f t="shared" si="86"/>
        <v>-15825.753761738442</v>
      </c>
      <c r="S1411" s="6">
        <f t="shared" si="87"/>
        <v>-17852.556064305511</v>
      </c>
      <c r="T1411" s="6">
        <f t="shared" si="88"/>
        <v>17852.556064305511</v>
      </c>
      <c r="V1411" s="23">
        <f t="array" aca="1" ref="V1411:Z1411" ca="1">MMULT(H1411:L1411,TRANSPOSE(racar))</f>
        <v>-3.0648250697135216E-3</v>
      </c>
      <c r="W1411" s="23">
        <f ca="1"/>
        <v>-4.833123721212914E-3</v>
      </c>
      <c r="X1411" s="23">
        <f ca="1"/>
        <v>-4.9280541655744858E-3</v>
      </c>
      <c r="Y1411" s="23">
        <f ca="1"/>
        <v>-1.2169028504163408E-3</v>
      </c>
      <c r="Z1411" s="23">
        <f ca="1"/>
        <v>2.8292739372477761E-3</v>
      </c>
      <c r="AA1411" s="6">
        <f t="array" aca="1" ref="AA1411" ca="1">SUMPRODUCT($V$9:$Z$9,V1411:Z1411)</f>
        <v>-22569.502767161364</v>
      </c>
      <c r="AB1411" s="6">
        <f t="shared" ca="1" si="89"/>
        <v>-21236.007732471357</v>
      </c>
    </row>
    <row r="1412" spans="1:28" ht="13.8">
      <c r="A1412" s="4">
        <v>1402</v>
      </c>
      <c r="B1412" s="120">
        <v>0.6410608139003201</v>
      </c>
      <c r="C1412" s="120">
        <v>0.41023999999999999</v>
      </c>
      <c r="D1412" s="120">
        <v>0.36901291128696373</v>
      </c>
      <c r="E1412" s="120">
        <v>0.50420053275049526</v>
      </c>
      <c r="F1412" s="120">
        <v>0.86754665452890312</v>
      </c>
      <c r="H1412" s="142">
        <v>0.36129574768416556</v>
      </c>
      <c r="I1412" s="142">
        <v>-0.22692765163169834</v>
      </c>
      <c r="J1412" s="142">
        <v>-0.33446881058585909</v>
      </c>
      <c r="K1412" s="142">
        <v>1.0529368718652479E-2</v>
      </c>
      <c r="L1412" s="142">
        <v>1.1148687008566436</v>
      </c>
      <c r="M1412" s="141">
        <f t="array" ref="M1412:Q1412">MMULT(H1412:L1412,TRANSPOSE(chol))</f>
        <v>2.1288222044271491E-3</v>
      </c>
      <c r="N1412" s="141">
        <v>-4.5079232874428114E-4</v>
      </c>
      <c r="O1412" s="141">
        <v>-1.7375288478101768E-3</v>
      </c>
      <c r="P1412" s="141">
        <v>-2.200927532554252E-4</v>
      </c>
      <c r="Q1412" s="141">
        <v>6.4699565999607432E-3</v>
      </c>
      <c r="R1412" s="6">
        <f t="shared" si="86"/>
        <v>-28951.228896833094</v>
      </c>
      <c r="S1412" s="6">
        <f t="shared" si="87"/>
        <v>-36842.950780447936</v>
      </c>
      <c r="T1412" s="6">
        <f t="shared" si="88"/>
        <v>36842.950780447936</v>
      </c>
      <c r="V1412" s="23">
        <f t="array" aca="1" ref="V1412:Z1412" ca="1">MMULT(H1412:L1412,TRANSPOSE(racar))</f>
        <v>3.0665695434667186E-3</v>
      </c>
      <c r="W1412" s="23">
        <f ca="1"/>
        <v>1.464714887379568E-4</v>
      </c>
      <c r="X1412" s="23">
        <f ca="1"/>
        <v>-1.2989317100996485E-3</v>
      </c>
      <c r="Y1412" s="23">
        <f ca="1"/>
        <v>1.090831029215917E-3</v>
      </c>
      <c r="Z1412" s="23">
        <f ca="1"/>
        <v>7.049693947315196E-3</v>
      </c>
      <c r="AA1412" s="6">
        <f t="array" aca="1" ref="AA1412" ca="1">SUMPRODUCT($V$9:$Z$9,V1412:Z1412)</f>
        <v>-23846.771577447485</v>
      </c>
      <c r="AB1412" s="6">
        <f t="shared" ca="1" si="89"/>
        <v>-34059.164005193503</v>
      </c>
    </row>
    <row r="1413" spans="1:28" ht="13.8">
      <c r="A1413" s="4">
        <v>1403</v>
      </c>
      <c r="B1413" s="120">
        <v>0.97439414723365336</v>
      </c>
      <c r="C1413" s="120">
        <v>0.61024000000000012</v>
      </c>
      <c r="D1413" s="120">
        <v>0.51187005414410658</v>
      </c>
      <c r="E1413" s="120">
        <v>0.59510962365958608</v>
      </c>
      <c r="F1413" s="120">
        <v>0.94446973145197999</v>
      </c>
      <c r="H1413" s="142">
        <v>1.949701515983151</v>
      </c>
      <c r="I1413" s="142">
        <v>0.27994461146367766</v>
      </c>
      <c r="J1413" s="142">
        <v>2.9758204822457859E-2</v>
      </c>
      <c r="K1413" s="142">
        <v>0.24070888436364099</v>
      </c>
      <c r="L1413" s="142">
        <v>1.5934443770866558</v>
      </c>
      <c r="M1413" s="141">
        <f t="array" ref="M1413:Q1413">MMULT(H1413:L1413,TRANSPOSE(chol))</f>
        <v>1.1488006448552263E-2</v>
      </c>
      <c r="N1413" s="141">
        <v>6.183806324649853E-3</v>
      </c>
      <c r="O1413" s="141">
        <v>2.8939338717302089E-3</v>
      </c>
      <c r="P1413" s="141">
        <v>3.137508873981597E-3</v>
      </c>
      <c r="Q1413" s="141">
        <v>1.5231550176399525E-2</v>
      </c>
      <c r="R1413" s="6">
        <f t="shared" si="86"/>
        <v>-41773.634616795571</v>
      </c>
      <c r="S1413" s="6">
        <f t="shared" si="87"/>
        <v>-70018.147253079544</v>
      </c>
      <c r="T1413" s="6">
        <f t="shared" si="88"/>
        <v>70018.147253079544</v>
      </c>
      <c r="V1413" s="23">
        <f t="array" aca="1" ref="V1413:Z1413" ca="1">MMULT(H1413:L1413,TRANSPOSE(racar))</f>
        <v>1.3391335566323501E-2</v>
      </c>
      <c r="W1413" s="23">
        <f ca="1"/>
        <v>5.6316194537489317E-3</v>
      </c>
      <c r="X1413" s="23">
        <f ca="1"/>
        <v>2.4799376310630228E-3</v>
      </c>
      <c r="Y1413" s="23">
        <f ca="1"/>
        <v>3.6512032295005457E-3</v>
      </c>
      <c r="Z1413" s="23">
        <f ca="1"/>
        <v>1.3192466262178838E-2</v>
      </c>
      <c r="AA1413" s="6">
        <f t="array" aca="1" ref="AA1413" ca="1">SUMPRODUCT($V$9:$Z$9,V1413:Z1413)</f>
        <v>-17591.441548994801</v>
      </c>
      <c r="AB1413" s="6">
        <f t="shared" ca="1" si="89"/>
        <v>-56374.719594350237</v>
      </c>
    </row>
    <row r="1414" spans="1:28" ht="13.8">
      <c r="A1414" s="4">
        <v>1404</v>
      </c>
      <c r="B1414" s="120">
        <v>2.3776863283036118E-2</v>
      </c>
      <c r="C1414" s="120">
        <v>0.81024000000000007</v>
      </c>
      <c r="D1414" s="120">
        <v>0.65472719700124937</v>
      </c>
      <c r="E1414" s="120">
        <v>0.68601871456867691</v>
      </c>
      <c r="F1414" s="120">
        <v>2.730996813837051E-2</v>
      </c>
      <c r="H1414" s="142">
        <v>-1.9813349219889969</v>
      </c>
      <c r="I1414" s="142">
        <v>0.87878105545506391</v>
      </c>
      <c r="J1414" s="142">
        <v>0.39811474486092158</v>
      </c>
      <c r="K1414" s="142">
        <v>0.48459653672322822</v>
      </c>
      <c r="L1414" s="142">
        <v>-1.921887331085733</v>
      </c>
      <c r="M1414" s="141">
        <f t="array" ref="M1414:Q1414">MMULT(H1414:L1414,TRANSPOSE(chol))</f>
        <v>-1.1674396400658128E-2</v>
      </c>
      <c r="N1414" s="141">
        <v>3.7787129388935393E-4</v>
      </c>
      <c r="O1414" s="141">
        <v>1.911645155519095E-4</v>
      </c>
      <c r="P1414" s="141">
        <v>2.4928811291185424E-3</v>
      </c>
      <c r="Q1414" s="141">
        <v>-1.3594633993601325E-2</v>
      </c>
      <c r="R1414" s="6">
        <f t="shared" si="86"/>
        <v>31701.355818345684</v>
      </c>
      <c r="S1414" s="6">
        <f t="shared" si="87"/>
        <v>86699.377649293136</v>
      </c>
      <c r="T1414" s="6">
        <f t="shared" si="88"/>
        <v>-86699.377649293136</v>
      </c>
      <c r="V1414" s="23">
        <f t="array" aca="1" ref="V1414:Z1414" ca="1">MMULT(H1414:L1414,TRANSPOSE(racar))</f>
        <v>-1.2415685996162409E-2</v>
      </c>
      <c r="W1414" s="23">
        <f ca="1"/>
        <v>1.5851327318687309E-3</v>
      </c>
      <c r="X1414" s="23">
        <f ca="1"/>
        <v>6.5035463397722284E-4</v>
      </c>
      <c r="Y1414" s="23">
        <f ca="1"/>
        <v>7.7254402231844658E-4</v>
      </c>
      <c r="Z1414" s="23">
        <f ca="1"/>
        <v>-1.2942850952820443E-2</v>
      </c>
      <c r="AA1414" s="6">
        <f t="array" aca="1" ref="AA1414" ca="1">SUMPRODUCT($V$9:$Z$9,V1414:Z1414)</f>
        <v>11800.017442247103</v>
      </c>
      <c r="AB1414" s="6">
        <f t="shared" ca="1" si="89"/>
        <v>75222.059387140413</v>
      </c>
    </row>
    <row r="1415" spans="1:28" ht="13.8">
      <c r="A1415" s="4">
        <v>1405</v>
      </c>
      <c r="B1415" s="120">
        <v>0.3571101966163695</v>
      </c>
      <c r="C1415" s="120">
        <v>5.024E-2</v>
      </c>
      <c r="D1415" s="120">
        <v>0.79758433985839217</v>
      </c>
      <c r="E1415" s="120">
        <v>0.77692780547776796</v>
      </c>
      <c r="F1415" s="120">
        <v>0.10423304506144744</v>
      </c>
      <c r="H1415" s="142">
        <v>-0.36619390055329332</v>
      </c>
      <c r="I1415" s="142">
        <v>-1.6425310344157957</v>
      </c>
      <c r="J1415" s="142">
        <v>0.8330237758794341</v>
      </c>
      <c r="K1415" s="142">
        <v>0.76185862049776754</v>
      </c>
      <c r="L1415" s="142">
        <v>-1.2577944866793851</v>
      </c>
      <c r="M1415" s="141">
        <f t="array" ref="M1415:Q1415">MMULT(H1415:L1415,TRANSPOSE(chol))</f>
        <v>-2.1576830383985275E-3</v>
      </c>
      <c r="N1415" s="141">
        <v>-1.0267063660100302E-2</v>
      </c>
      <c r="O1415" s="141">
        <v>4.3155233194916535E-3</v>
      </c>
      <c r="P1415" s="141">
        <v>1.4571670974368039E-3</v>
      </c>
      <c r="Q1415" s="141">
        <v>-8.2516445390413886E-3</v>
      </c>
      <c r="R1415" s="6">
        <f t="shared" si="86"/>
        <v>104873.74999570833</v>
      </c>
      <c r="S1415" s="6">
        <f t="shared" si="87"/>
        <v>52368.726528692787</v>
      </c>
      <c r="T1415" s="6">
        <f t="shared" si="88"/>
        <v>-52368.726528692787</v>
      </c>
      <c r="V1415" s="23">
        <f t="array" aca="1" ref="V1415:Z1415" ca="1">MMULT(H1415:L1415,TRANSPOSE(racar))</f>
        <v>-4.8297210512722993E-3</v>
      </c>
      <c r="W1415" s="23">
        <f ca="1"/>
        <v>-1.0634067100099303E-2</v>
      </c>
      <c r="X1415" s="23">
        <f ca="1"/>
        <v>4.2033055221787413E-3</v>
      </c>
      <c r="Y1415" s="23">
        <f ca="1"/>
        <v>1.3083602726392048E-3</v>
      </c>
      <c r="Z1415" s="23">
        <f ca="1"/>
        <v>-8.7523301895489607E-3</v>
      </c>
      <c r="AA1415" s="6">
        <f t="array" aca="1" ref="AA1415" ca="1">SUMPRODUCT($V$9:$Z$9,V1415:Z1415)</f>
        <v>96305.431041570351</v>
      </c>
      <c r="AB1415" s="6">
        <f t="shared" ca="1" si="89"/>
        <v>54461.477333979208</v>
      </c>
    </row>
    <row r="1416" spans="1:28" ht="13.8">
      <c r="A1416" s="4">
        <v>1406</v>
      </c>
      <c r="B1416" s="120">
        <v>0.69044352994970271</v>
      </c>
      <c r="C1416" s="120">
        <v>0.25024000000000002</v>
      </c>
      <c r="D1416" s="120">
        <v>0.94044148271553507</v>
      </c>
      <c r="E1416" s="120">
        <v>0.86783689638685879</v>
      </c>
      <c r="F1416" s="120">
        <v>0.18115612198452438</v>
      </c>
      <c r="H1416" s="142">
        <v>0.49710793384028396</v>
      </c>
      <c r="I1416" s="142">
        <v>-0.67373469480383763</v>
      </c>
      <c r="J1416" s="142">
        <v>1.5584904311467005</v>
      </c>
      <c r="K1416" s="142">
        <v>1.1162241321583877</v>
      </c>
      <c r="L1416" s="142">
        <v>-0.91096798220445308</v>
      </c>
      <c r="M1416" s="141">
        <f t="array" ref="M1416:Q1416">MMULT(H1416:L1416,TRANSPOSE(chol))</f>
        <v>2.9290530385129095E-3</v>
      </c>
      <c r="N1416" s="141">
        <v>-2.6905733108967397E-3</v>
      </c>
      <c r="O1416" s="141">
        <v>1.044649807388909E-2</v>
      </c>
      <c r="P1416" s="141">
        <v>5.8068653824134616E-3</v>
      </c>
      <c r="Q1416" s="141">
        <v>-1.081348426376463E-3</v>
      </c>
      <c r="R1416" s="6">
        <f t="shared" si="86"/>
        <v>84619.511699038179</v>
      </c>
      <c r="S1416" s="6">
        <f t="shared" si="87"/>
        <v>32544.460866569883</v>
      </c>
      <c r="T1416" s="6">
        <f t="shared" si="88"/>
        <v>-32544.460866569883</v>
      </c>
      <c r="V1416" s="23">
        <f t="array" aca="1" ref="V1416:Z1416" ca="1">MMULT(H1416:L1416,TRANSPOSE(racar))</f>
        <v>1.9549581110968844E-3</v>
      </c>
      <c r="W1416" s="23">
        <f ca="1"/>
        <v>-3.1046387482190213E-3</v>
      </c>
      <c r="X1416" s="23">
        <f ca="1"/>
        <v>1.0014458060783332E-2</v>
      </c>
      <c r="Y1416" s="23">
        <f ca="1"/>
        <v>4.7332715716969032E-3</v>
      </c>
      <c r="Z1416" s="23">
        <f ca="1"/>
        <v>-3.5109371905985647E-3</v>
      </c>
      <c r="AA1416" s="6">
        <f t="array" aca="1" ref="AA1416" ca="1">SUMPRODUCT($V$9:$Z$9,V1416:Z1416)</f>
        <v>89766.342036791408</v>
      </c>
      <c r="AB1416" s="6">
        <f t="shared" ca="1" si="89"/>
        <v>41092.138389886633</v>
      </c>
    </row>
    <row r="1417" spans="1:28" ht="13.8">
      <c r="A1417" s="4">
        <v>1407</v>
      </c>
      <c r="B1417" s="120">
        <v>0.13488797439414721</v>
      </c>
      <c r="C1417" s="120">
        <v>0.45023999999999997</v>
      </c>
      <c r="D1417" s="120">
        <v>0.10370678883798416</v>
      </c>
      <c r="E1417" s="120">
        <v>0.95874598729594984</v>
      </c>
      <c r="F1417" s="120">
        <v>0.25807919890760128</v>
      </c>
      <c r="H1417" s="142">
        <v>-1.1035786684009918</v>
      </c>
      <c r="I1417" s="142">
        <v>-0.12505501053962995</v>
      </c>
      <c r="J1417" s="142">
        <v>-1.2607093675925438</v>
      </c>
      <c r="K1417" s="142">
        <v>1.7363157186029949</v>
      </c>
      <c r="L1417" s="142">
        <v>-0.6492784724112789</v>
      </c>
      <c r="M1417" s="141">
        <f t="array" ref="M1417:Q1417">MMULT(H1417:L1417,TRANSPOSE(chol))</f>
        <v>-6.5024921790053508E-3</v>
      </c>
      <c r="N1417" s="141">
        <v>-3.3089016012976115E-3</v>
      </c>
      <c r="O1417" s="141">
        <v>-9.6102995581607599E-3</v>
      </c>
      <c r="P1417" s="141">
        <v>6.8586009702137109E-3</v>
      </c>
      <c r="Q1417" s="141">
        <v>-4.7319596800000823E-3</v>
      </c>
      <c r="R1417" s="6">
        <f t="shared" si="86"/>
        <v>21541.534775752902</v>
      </c>
      <c r="S1417" s="6">
        <f t="shared" si="87"/>
        <v>57574.460970344859</v>
      </c>
      <c r="T1417" s="6">
        <f t="shared" si="88"/>
        <v>-57574.460970344859</v>
      </c>
      <c r="V1417" s="23">
        <f t="array" aca="1" ref="V1417:Z1417" ca="1">MMULT(H1417:L1417,TRANSPOSE(racar))</f>
        <v>-7.5633273374146647E-3</v>
      </c>
      <c r="W1417" s="23">
        <f ca="1"/>
        <v>-1.5108885143698964E-3</v>
      </c>
      <c r="X1417" s="23">
        <f ca="1"/>
        <v>-8.6202779543475914E-3</v>
      </c>
      <c r="Y1417" s="23">
        <f ca="1"/>
        <v>7.3274818047423763E-3</v>
      </c>
      <c r="Z1417" s="23">
        <f ca="1"/>
        <v>-4.5016619912997616E-3</v>
      </c>
      <c r="AA1417" s="6">
        <f t="array" aca="1" ref="AA1417" ca="1">SUMPRODUCT($V$9:$Z$9,V1417:Z1417)</f>
        <v>10794.56306537228</v>
      </c>
      <c r="AB1417" s="6">
        <f t="shared" ca="1" si="89"/>
        <v>58443.07123008612</v>
      </c>
    </row>
    <row r="1418" spans="1:28" ht="13.8">
      <c r="A1418" s="4">
        <v>1408</v>
      </c>
      <c r="B1418" s="120">
        <v>0.46822130772748061</v>
      </c>
      <c r="C1418" s="120">
        <v>0.65024000000000015</v>
      </c>
      <c r="D1418" s="120">
        <v>0.24656393169512703</v>
      </c>
      <c r="E1418" s="120">
        <v>5.7919541014957998E-2</v>
      </c>
      <c r="F1418" s="120">
        <v>0.33500227583067821</v>
      </c>
      <c r="H1418" s="142">
        <v>-7.9741797785678928E-2</v>
      </c>
      <c r="I1418" s="142">
        <v>0.38596849725846399</v>
      </c>
      <c r="J1418" s="142">
        <v>-0.68534242960698077</v>
      </c>
      <c r="K1418" s="142">
        <v>-1.5724808279419784</v>
      </c>
      <c r="L1418" s="142">
        <v>-0.42614176095350464</v>
      </c>
      <c r="M1418" s="141">
        <f t="array" ref="M1418:Q1418">MMULT(H1418:L1418,TRANSPOSE(chol))</f>
        <v>-4.6985360562695831E-4</v>
      </c>
      <c r="N1418" s="141">
        <v>2.0230900533642006E-3</v>
      </c>
      <c r="O1418" s="141">
        <v>-4.3783589475878707E-3</v>
      </c>
      <c r="P1418" s="141">
        <v>-7.6892720118618019E-3</v>
      </c>
      <c r="Q1418" s="141">
        <v>-5.4789228107124093E-3</v>
      </c>
      <c r="R1418" s="6">
        <f t="shared" si="86"/>
        <v>-27708.190459222391</v>
      </c>
      <c r="S1418" s="6">
        <f t="shared" si="87"/>
        <v>-4816.0616099971048</v>
      </c>
      <c r="T1418" s="6">
        <f t="shared" si="88"/>
        <v>4816.0616099971048</v>
      </c>
      <c r="V1418" s="23">
        <f t="array" aca="1" ref="V1418:Z1418" ca="1">MMULT(H1418:L1418,TRANSPOSE(racar))</f>
        <v>-1.2604112501358321E-3</v>
      </c>
      <c r="W1418" s="23">
        <f ca="1"/>
        <v>2.5870044185035237E-4</v>
      </c>
      <c r="X1418" s="23">
        <f ca="1"/>
        <v>-5.2403999223494622E-3</v>
      </c>
      <c r="Y1418" s="23">
        <f ca="1"/>
        <v>-8.4377649318871546E-3</v>
      </c>
      <c r="Z1418" s="23">
        <f ca="1"/>
        <v>-4.6347033735605597E-3</v>
      </c>
      <c r="AA1418" s="6">
        <f t="array" aca="1" ref="AA1418" ca="1">SUMPRODUCT($V$9:$Z$9,V1418:Z1418)</f>
        <v>-32546.353488855901</v>
      </c>
      <c r="AB1418" s="6">
        <f t="shared" ca="1" si="89"/>
        <v>-12914.992442543669</v>
      </c>
    </row>
    <row r="1419" spans="1:28" ht="13.8">
      <c r="A1419" s="4">
        <v>1409</v>
      </c>
      <c r="B1419" s="120">
        <v>0.80155464106081387</v>
      </c>
      <c r="C1419" s="120">
        <v>0.85024000000000011</v>
      </c>
      <c r="D1419" s="120">
        <v>0.38942107455226987</v>
      </c>
      <c r="E1419" s="120">
        <v>0.14882863192404891</v>
      </c>
      <c r="F1419" s="120">
        <v>0.41192535275375514</v>
      </c>
      <c r="H1419" s="142">
        <v>0.84718732387338769</v>
      </c>
      <c r="I1419" s="142">
        <v>1.0374632806252366</v>
      </c>
      <c r="J1419" s="142">
        <v>-0.28082823137077872</v>
      </c>
      <c r="K1419" s="142">
        <v>-1.041470443320387</v>
      </c>
      <c r="L1419" s="142">
        <v>-0.22259502921685745</v>
      </c>
      <c r="M1419" s="141">
        <f t="array" ref="M1419:Q1419">MMULT(H1419:L1419,TRANSPOSE(chol))</f>
        <v>4.9917863631970009E-3</v>
      </c>
      <c r="N1419" s="141">
        <v>7.9318854534404983E-3</v>
      </c>
      <c r="O1419" s="141">
        <v>-3.2650825215865863E-4</v>
      </c>
      <c r="P1419" s="141">
        <v>-3.0926349330077482E-3</v>
      </c>
      <c r="Q1419" s="141">
        <v>6.7899314920897408E-4</v>
      </c>
      <c r="R1419" s="6">
        <f t="shared" si="86"/>
        <v>-36022.722147295855</v>
      </c>
      <c r="S1419" s="6">
        <f t="shared" si="87"/>
        <v>-17903.593329634641</v>
      </c>
      <c r="T1419" s="6">
        <f t="shared" si="88"/>
        <v>17903.593329634641</v>
      </c>
      <c r="V1419" s="23">
        <f t="array" aca="1" ref="V1419:Z1419" ca="1">MMULT(H1419:L1419,TRANSPOSE(racar))</f>
        <v>5.2162810087788948E-3</v>
      </c>
      <c r="W1419" s="23">
        <f ca="1"/>
        <v>5.8731257848573231E-3</v>
      </c>
      <c r="X1419" s="23">
        <f ca="1"/>
        <v>-1.5953595457619174E-3</v>
      </c>
      <c r="Y1419" s="23">
        <f ca="1"/>
        <v>-4.6471962664048948E-3</v>
      </c>
      <c r="Z1419" s="23">
        <f ca="1"/>
        <v>-5.6249874632308583E-4</v>
      </c>
      <c r="AA1419" s="6">
        <f t="array" aca="1" ref="AA1419" ca="1">SUMPRODUCT($V$9:$Z$9,V1419:Z1419)</f>
        <v>-27819.832788818174</v>
      </c>
      <c r="AB1419" s="6">
        <f t="shared" ca="1" si="89"/>
        <v>-18136.148235904009</v>
      </c>
    </row>
    <row r="1420" spans="1:28" ht="13.8">
      <c r="A1420" s="4">
        <v>1410</v>
      </c>
      <c r="B1420" s="120">
        <v>0.24599908550525831</v>
      </c>
      <c r="C1420" s="120">
        <v>9.0240000000000001E-2</v>
      </c>
      <c r="D1420" s="120">
        <v>0.53227821740941261</v>
      </c>
      <c r="E1420" s="120">
        <v>0.23973772283313982</v>
      </c>
      <c r="F1420" s="120">
        <v>0.48884842967683206</v>
      </c>
      <c r="H1420" s="142">
        <v>-0.68713418946450866</v>
      </c>
      <c r="I1420" s="142">
        <v>-1.3392785776850429</v>
      </c>
      <c r="J1420" s="142">
        <v>8.0997972170322771E-2</v>
      </c>
      <c r="K1420" s="142">
        <v>-0.70714649335317015</v>
      </c>
      <c r="L1420" s="142">
        <v>-2.7956482686080846E-2</v>
      </c>
      <c r="M1420" s="141">
        <f t="array" ref="M1420:Q1420">MMULT(H1420:L1420,TRANSPOSE(chol))</f>
        <v>-4.0487233224561058E-3</v>
      </c>
      <c r="N1420" s="141">
        <v>-9.2843509722636622E-3</v>
      </c>
      <c r="O1420" s="141">
        <v>-8.4102256862494235E-4</v>
      </c>
      <c r="P1420" s="141">
        <v>-6.0689262726690641E-3</v>
      </c>
      <c r="Q1420" s="141">
        <v>-5.4837312628996009E-3</v>
      </c>
      <c r="R1420" s="6">
        <f t="shared" ref="R1420:R1483" si="90">SUMPRODUCT($M$9:$Q$9,M1420:Q1420)</f>
        <v>29130.532894492764</v>
      </c>
      <c r="S1420" s="6">
        <f t="shared" ref="S1420:S1483" si="91">P1420*$P$9+Q1420*$Q$9</f>
        <v>2620.4637369315387</v>
      </c>
      <c r="T1420" s="6">
        <f t="shared" ref="T1420:T1483" si="92">-S1420</f>
        <v>-2620.4637369315387</v>
      </c>
      <c r="V1420" s="23">
        <f t="array" aca="1" ref="V1420:Z1420" ca="1">MMULT(H1420:L1420,TRANSPOSE(racar))</f>
        <v>-5.3859212593867891E-3</v>
      </c>
      <c r="W1420" s="23">
        <f ca="1"/>
        <v>-9.2713933496616427E-3</v>
      </c>
      <c r="X1420" s="23">
        <f ca="1"/>
        <v>-5.0026884806788523E-4</v>
      </c>
      <c r="Y1420" s="23">
        <f ca="1"/>
        <v>-4.8343143644276549E-3</v>
      </c>
      <c r="Z1420" s="23">
        <f ca="1"/>
        <v>-3.2752115476754819E-3</v>
      </c>
      <c r="AA1420" s="6">
        <f t="array" aca="1" ref="AA1420" ca="1">SUMPRODUCT($V$9:$Z$9,V1420:Z1420)</f>
        <v>17160.894000973331</v>
      </c>
      <c r="AB1420" s="6">
        <f t="shared" ref="AB1420:AB1483" ca="1" si="93">Y1420*$Y$9+Z1420*$Z$9</f>
        <v>-3966.3930445598817</v>
      </c>
    </row>
    <row r="1421" spans="1:28" ht="13.8">
      <c r="A1421" s="4">
        <v>1411</v>
      </c>
      <c r="B1421" s="120">
        <v>0.57933241883859177</v>
      </c>
      <c r="C1421" s="120">
        <v>0.29024</v>
      </c>
      <c r="D1421" s="120">
        <v>0.67513536026655552</v>
      </c>
      <c r="E1421" s="120">
        <v>0.33064681374223071</v>
      </c>
      <c r="F1421" s="120">
        <v>0.56577150659990905</v>
      </c>
      <c r="H1421" s="142">
        <v>0.20018594069905915</v>
      </c>
      <c r="I1421" s="142">
        <v>-0.55268372445629099</v>
      </c>
      <c r="J1421" s="142">
        <v>0.4541383122674526</v>
      </c>
      <c r="K1421" s="142">
        <v>-0.43812782146160051</v>
      </c>
      <c r="L1421" s="142">
        <v>0.16561875496924772</v>
      </c>
      <c r="M1421" s="141">
        <f t="array" ref="M1421:Q1421">MMULT(H1421:L1421,TRANSPOSE(chol))</f>
        <v>1.1795330509863371E-3</v>
      </c>
      <c r="N1421" s="141">
        <v>-2.6948966356959117E-3</v>
      </c>
      <c r="O1421" s="141">
        <v>3.0008880016035213E-3</v>
      </c>
      <c r="P1421" s="141">
        <v>-2.6151036764780278E-3</v>
      </c>
      <c r="Q1421" s="141">
        <v>1.9216598552374248E-4</v>
      </c>
      <c r="R1421" s="6">
        <f t="shared" si="90"/>
        <v>13234.816734380809</v>
      </c>
      <c r="S1421" s="6">
        <f t="shared" si="91"/>
        <v>-13023.339677104726</v>
      </c>
      <c r="T1421" s="6">
        <f t="shared" si="92"/>
        <v>13023.339677104726</v>
      </c>
      <c r="V1421" s="23">
        <f t="array" aca="1" ref="V1421:Z1421" ca="1">MMULT(H1421:L1421,TRANSPOSE(racar))</f>
        <v>9.3259491513096875E-4</v>
      </c>
      <c r="W1421" s="23">
        <f ca="1"/>
        <v>-3.1323300886084452E-3</v>
      </c>
      <c r="X1421" s="23">
        <f ca="1"/>
        <v>2.854476974535526E-3</v>
      </c>
      <c r="Y1421" s="23">
        <f ca="1"/>
        <v>-2.2952376021771696E-3</v>
      </c>
      <c r="Z1421" s="23">
        <f ca="1"/>
        <v>5.0572878325357701E-4</v>
      </c>
      <c r="AA1421" s="6">
        <f t="array" aca="1" ref="AA1421" ca="1">SUMPRODUCT($V$9:$Z$9,V1421:Z1421)</f>
        <v>13696.642032885138</v>
      </c>
      <c r="AB1421" s="6">
        <f t="shared" ca="1" si="93"/>
        <v>-13297.37591423362</v>
      </c>
    </row>
    <row r="1422" spans="1:28" ht="13.8">
      <c r="A1422" s="4">
        <v>1412</v>
      </c>
      <c r="B1422" s="120">
        <v>0.91266575217192503</v>
      </c>
      <c r="C1422" s="120">
        <v>0.49024000000000001</v>
      </c>
      <c r="D1422" s="120">
        <v>0.81799250312369831</v>
      </c>
      <c r="E1422" s="120">
        <v>0.42155590465132164</v>
      </c>
      <c r="F1422" s="120">
        <v>0.64269458352298592</v>
      </c>
      <c r="H1422" s="142">
        <v>1.3573548225752843</v>
      </c>
      <c r="I1422" s="142">
        <v>-2.4467132911032009E-2</v>
      </c>
      <c r="J1422" s="142">
        <v>0.90774115695695079</v>
      </c>
      <c r="K1422" s="142">
        <v>-0.19791469160484196</v>
      </c>
      <c r="L1422" s="142">
        <v>0.36567067210302878</v>
      </c>
      <c r="M1422" s="141">
        <f t="array" ref="M1422:Q1422">MMULT(H1422:L1422,TRANSPOSE(chol))</f>
        <v>7.9977888035109544E-3</v>
      </c>
      <c r="N1422" s="141">
        <v>3.0488056209068892E-3</v>
      </c>
      <c r="O1422" s="141">
        <v>7.6355353337460271E-3</v>
      </c>
      <c r="P1422" s="141">
        <v>5.48758135762911E-4</v>
      </c>
      <c r="Q1422" s="141">
        <v>6.31171725747081E-3</v>
      </c>
      <c r="R1422" s="6">
        <f t="shared" si="90"/>
        <v>7033.9440425014036</v>
      </c>
      <c r="S1422" s="6">
        <f t="shared" si="91"/>
        <v>-32450.499279467665</v>
      </c>
      <c r="T1422" s="6">
        <f t="shared" si="92"/>
        <v>32450.499279467665</v>
      </c>
      <c r="V1422" s="23">
        <f t="array" aca="1" ref="V1422:Z1422" ca="1">MMULT(H1422:L1422,TRANSPOSE(racar))</f>
        <v>8.5437397564922992E-3</v>
      </c>
      <c r="W1422" s="23">
        <f ca="1"/>
        <v>1.7603712352178371E-3</v>
      </c>
      <c r="X1422" s="23">
        <f ca="1"/>
        <v>6.8025167964166069E-3</v>
      </c>
      <c r="Y1422" s="23">
        <f ca="1"/>
        <v>-3.1412282149944227E-5</v>
      </c>
      <c r="Z1422" s="23">
        <f ca="1"/>
        <v>4.4219922952663006E-3</v>
      </c>
      <c r="AA1422" s="6">
        <f t="array" aca="1" ref="AA1422" ca="1">SUMPRODUCT($V$9:$Z$9,V1422:Z1422)</f>
        <v>21893.231770565781</v>
      </c>
      <c r="AB1422" s="6">
        <f t="shared" ca="1" si="93"/>
        <v>-24636.634173043585</v>
      </c>
    </row>
    <row r="1423" spans="1:28" ht="13.8">
      <c r="A1423" s="4">
        <v>1413</v>
      </c>
      <c r="B1423" s="120">
        <v>6.0813900320073153E-2</v>
      </c>
      <c r="C1423" s="120">
        <v>0.69024000000000008</v>
      </c>
      <c r="D1423" s="120">
        <v>0.96084964598084122</v>
      </c>
      <c r="E1423" s="120">
        <v>0.51246499556041258</v>
      </c>
      <c r="F1423" s="120">
        <v>0.71961766044606279</v>
      </c>
      <c r="H1423" s="142">
        <v>-1.547977139188623</v>
      </c>
      <c r="I1423" s="142">
        <v>0.49653074676234965</v>
      </c>
      <c r="J1423" s="142">
        <v>1.7606320047094177</v>
      </c>
      <c r="K1423" s="142">
        <v>3.1250195928574954E-2</v>
      </c>
      <c r="L1423" s="142">
        <v>0.58170607461639556</v>
      </c>
      <c r="M1423" s="141">
        <f t="array" ref="M1423:Q1423">MMULT(H1423:L1423,TRANSPOSE(chol))</f>
        <v>-9.1209711904250614E-3</v>
      </c>
      <c r="N1423" s="141">
        <v>-7.9315008085785585E-4</v>
      </c>
      <c r="O1423" s="141">
        <v>9.3904451373229662E-3</v>
      </c>
      <c r="P1423" s="141">
        <v>7.7903332905532047E-4</v>
      </c>
      <c r="Q1423" s="141">
        <v>9.0617097316773951E-4</v>
      </c>
      <c r="R1423" s="6">
        <f t="shared" si="90"/>
        <v>-16793.65125783491</v>
      </c>
      <c r="S1423" s="6">
        <f t="shared" si="91"/>
        <v>-1456.6489953615701</v>
      </c>
      <c r="T1423" s="6">
        <f t="shared" si="92"/>
        <v>1456.6489953615701</v>
      </c>
      <c r="V1423" s="23">
        <f t="array" aca="1" ref="V1423:Z1423" ca="1">MMULT(H1423:L1423,TRANSPOSE(racar))</f>
        <v>-6.4402465197186407E-3</v>
      </c>
      <c r="W1423" s="23">
        <f ca="1"/>
        <v>2.4640707187597657E-3</v>
      </c>
      <c r="X1423" s="23">
        <f ca="1"/>
        <v>1.1108157297349229E-2</v>
      </c>
      <c r="Y1423" s="23">
        <f ca="1"/>
        <v>1.6037074281315923E-3</v>
      </c>
      <c r="Z1423" s="23">
        <f ca="1"/>
        <v>3.3709721846729556E-3</v>
      </c>
      <c r="AA1423" s="6">
        <f t="array" aca="1" ref="AA1423" ca="1">SUMPRODUCT($V$9:$Z$9,V1423:Z1423)</f>
        <v>-26791.308728265569</v>
      </c>
      <c r="AB1423" s="6">
        <f t="shared" ca="1" si="93"/>
        <v>-11337.682471106682</v>
      </c>
    </row>
    <row r="1424" spans="1:28" ht="13.8">
      <c r="A1424" s="4">
        <v>1414</v>
      </c>
      <c r="B1424" s="120">
        <v>0.39414723365340654</v>
      </c>
      <c r="C1424" s="120">
        <v>0.89024000000000003</v>
      </c>
      <c r="D1424" s="120">
        <v>0.12411495210329029</v>
      </c>
      <c r="E1424" s="120">
        <v>0.60337408646950341</v>
      </c>
      <c r="F1424" s="120">
        <v>0.79654073736913977</v>
      </c>
      <c r="H1424" s="142">
        <v>-0.26852599622361917</v>
      </c>
      <c r="I1424" s="142">
        <v>1.2278054747604068</v>
      </c>
      <c r="J1424" s="142">
        <v>-1.1546594669363779</v>
      </c>
      <c r="K1424" s="142">
        <v>0.26209029725694816</v>
      </c>
      <c r="L1424" s="142">
        <v>0.82932854043698634</v>
      </c>
      <c r="M1424" s="141">
        <f t="array" ref="M1424:Q1424">MMULT(H1424:L1424,TRANSPOSE(chol))</f>
        <v>-1.5822054560312075E-3</v>
      </c>
      <c r="N1424" s="141">
        <v>6.4007478619805044E-3</v>
      </c>
      <c r="O1424" s="141">
        <v>-7.3662398319415167E-3</v>
      </c>
      <c r="P1424" s="141">
        <v>2.3201759591721738E-3</v>
      </c>
      <c r="Q1424" s="141">
        <v>5.0946158800064291E-3</v>
      </c>
      <c r="R1424" s="6">
        <f t="shared" si="90"/>
        <v>-74954.319657552827</v>
      </c>
      <c r="S1424" s="6">
        <f t="shared" si="91"/>
        <v>-17608.344070237566</v>
      </c>
      <c r="T1424" s="6">
        <f t="shared" si="92"/>
        <v>17608.344070237566</v>
      </c>
      <c r="V1424" s="23">
        <f t="array" aca="1" ref="V1424:Z1424" ca="1">MMULT(H1424:L1424,TRANSPOSE(racar))</f>
        <v>2.7482171704349171E-4</v>
      </c>
      <c r="W1424" s="23">
        <f ca="1"/>
        <v>7.8019859239018222E-3</v>
      </c>
      <c r="X1424" s="23">
        <f ca="1"/>
        <v>-6.6637631250328414E-3</v>
      </c>
      <c r="Y1424" s="23">
        <f ca="1"/>
        <v>2.8348896208217956E-3</v>
      </c>
      <c r="Z1424" s="23">
        <f ca="1"/>
        <v>5.7416099018803863E-3</v>
      </c>
      <c r="AA1424" s="6">
        <f t="array" aca="1" ref="AA1424" ca="1">SUMPRODUCT($V$9:$Z$9,V1424:Z1424)</f>
        <v>-73093.990130706821</v>
      </c>
      <c r="AB1424" s="6">
        <f t="shared" ca="1" si="93"/>
        <v>-18838.179279289558</v>
      </c>
    </row>
    <row r="1425" spans="1:28" ht="13.8">
      <c r="A1425" s="4">
        <v>1415</v>
      </c>
      <c r="B1425" s="120">
        <v>0.72748056698673991</v>
      </c>
      <c r="C1425" s="120">
        <v>0.13023999999999999</v>
      </c>
      <c r="D1425" s="120">
        <v>0.26697209496043312</v>
      </c>
      <c r="E1425" s="120">
        <v>0.69428317737859435</v>
      </c>
      <c r="F1425" s="120">
        <v>0.87346381429221676</v>
      </c>
      <c r="H1425" s="142">
        <v>0.60521091242939795</v>
      </c>
      <c r="I1425" s="142">
        <v>-1.1252573432727908</v>
      </c>
      <c r="J1425" s="142">
        <v>-0.62199646885417903</v>
      </c>
      <c r="K1425" s="142">
        <v>0.50802808810235445</v>
      </c>
      <c r="L1425" s="142">
        <v>1.1429186428412228</v>
      </c>
      <c r="M1425" s="141">
        <f t="array" ref="M1425:Q1425">MMULT(H1425:L1425,TRANSPOSE(chol))</f>
        <v>3.5660160325706016E-3</v>
      </c>
      <c r="N1425" s="141">
        <v>-5.0224596337678888E-3</v>
      </c>
      <c r="O1425" s="141">
        <v>-3.5519197255935624E-3</v>
      </c>
      <c r="P1425" s="141">
        <v>8.8054031794408596E-4</v>
      </c>
      <c r="Q1425" s="141">
        <v>6.6517648730761835E-3</v>
      </c>
      <c r="R1425" s="6">
        <f t="shared" si="90"/>
        <v>511.91459879866306</v>
      </c>
      <c r="S1425" s="6">
        <f t="shared" si="91"/>
        <v>-32816.739609966411</v>
      </c>
      <c r="T1425" s="6">
        <f t="shared" si="92"/>
        <v>32816.739609966411</v>
      </c>
      <c r="V1425" s="23">
        <f t="array" aca="1" ref="V1425:Z1425" ca="1">MMULT(H1425:L1425,TRANSPOSE(racar))</f>
        <v>3.4617037490951232E-3</v>
      </c>
      <c r="W1425" s="23">
        <f ca="1"/>
        <v>-4.5718647153618619E-3</v>
      </c>
      <c r="X1425" s="23">
        <f ca="1"/>
        <v>-3.0799020886453548E-3</v>
      </c>
      <c r="Y1425" s="23">
        <f ca="1"/>
        <v>2.8498393004544632E-3</v>
      </c>
      <c r="Z1425" s="23">
        <f ca="1"/>
        <v>6.9623571280237832E-3</v>
      </c>
      <c r="AA1425" s="6">
        <f t="array" aca="1" ref="AA1425" ca="1">SUMPRODUCT($V$9:$Z$9,V1425:Z1425)</f>
        <v>6162.8831111381805</v>
      </c>
      <c r="AB1425" s="6">
        <f t="shared" ca="1" si="93"/>
        <v>-25531.413966798616</v>
      </c>
    </row>
    <row r="1426" spans="1:28" ht="13.8">
      <c r="A1426" s="4">
        <v>1416</v>
      </c>
      <c r="B1426" s="120">
        <v>0.17192501143118424</v>
      </c>
      <c r="C1426" s="120">
        <v>0.33023999999999998</v>
      </c>
      <c r="D1426" s="120">
        <v>0.40982923781757596</v>
      </c>
      <c r="E1426" s="120">
        <v>0.78519226828768529</v>
      </c>
      <c r="F1426" s="120">
        <v>0.95038689121529363</v>
      </c>
      <c r="H1426" s="142">
        <v>-0.9465855247992222</v>
      </c>
      <c r="I1426" s="142">
        <v>-0.43925055103853233</v>
      </c>
      <c r="J1426" s="142">
        <v>-0.22798426179006842</v>
      </c>
      <c r="K1426" s="142">
        <v>0.78984984801099234</v>
      </c>
      <c r="L1426" s="142">
        <v>1.6486165423161014</v>
      </c>
      <c r="M1426" s="141">
        <f t="array" ref="M1426:Q1426">MMULT(H1426:L1426,TRANSPOSE(chol))</f>
        <v>-5.577459177137793E-3</v>
      </c>
      <c r="N1426" s="141">
        <v>-4.7394575494225594E-3</v>
      </c>
      <c r="O1426" s="141">
        <v>-2.8753376392236397E-3</v>
      </c>
      <c r="P1426" s="141">
        <v>2.3917831297422822E-3</v>
      </c>
      <c r="Q1426" s="141">
        <v>6.7460683003407367E-3</v>
      </c>
      <c r="R1426" s="6">
        <f t="shared" si="90"/>
        <v>-34848.000038234786</v>
      </c>
      <c r="S1426" s="6">
        <f t="shared" si="91"/>
        <v>-26428.116417337638</v>
      </c>
      <c r="T1426" s="6">
        <f t="shared" si="92"/>
        <v>26428.116417337638</v>
      </c>
      <c r="V1426" s="23">
        <f t="array" aca="1" ref="V1426:Z1426" ca="1">MMULT(H1426:L1426,TRANSPOSE(racar))</f>
        <v>-3.6086089197995635E-3</v>
      </c>
      <c r="W1426" s="23">
        <f ca="1"/>
        <v>-1.2387955321235119E-3</v>
      </c>
      <c r="X1426" s="23">
        <f ca="1"/>
        <v>-7.5215713492022065E-4</v>
      </c>
      <c r="Y1426" s="23">
        <f ca="1"/>
        <v>5.2987048520978207E-3</v>
      </c>
      <c r="Z1426" s="23">
        <f ca="1"/>
        <v>9.4434041569485486E-3</v>
      </c>
      <c r="AA1426" s="6">
        <f t="array" aca="1" ref="AA1426" ca="1">SUMPRODUCT($V$9:$Z$9,V1426:Z1426)</f>
        <v>-40140.662528823406</v>
      </c>
      <c r="AB1426" s="6">
        <f t="shared" ca="1" si="93"/>
        <v>-28074.953077571638</v>
      </c>
    </row>
    <row r="1427" spans="1:28" ht="13.8">
      <c r="A1427" s="4">
        <v>1417</v>
      </c>
      <c r="B1427" s="120">
        <v>0.50525834476451759</v>
      </c>
      <c r="C1427" s="120">
        <v>0.53024000000000004</v>
      </c>
      <c r="D1427" s="120">
        <v>0.55268638067471876</v>
      </c>
      <c r="E1427" s="120">
        <v>0.87610135919677623</v>
      </c>
      <c r="F1427" s="120">
        <v>3.3227127901684118E-2</v>
      </c>
      <c r="H1427" s="142">
        <v>1.318109733810797E-2</v>
      </c>
      <c r="I1427" s="142">
        <v>7.5873173208687958E-2</v>
      </c>
      <c r="J1427" s="142">
        <v>0.13245142881002492</v>
      </c>
      <c r="K1427" s="142">
        <v>1.1557161462280012</v>
      </c>
      <c r="L1427" s="142">
        <v>-1.8353472396388317</v>
      </c>
      <c r="M1427" s="141">
        <f t="array" ref="M1427:Q1427">MMULT(H1427:L1427,TRANSPOSE(chol))</f>
        <v>7.7665493911678344E-5</v>
      </c>
      <c r="N1427" s="141">
        <v>4.6549125078532627E-4</v>
      </c>
      <c r="O1427" s="141">
        <v>8.9270642216527653E-4</v>
      </c>
      <c r="P1427" s="141">
        <v>5.95482097744599E-3</v>
      </c>
      <c r="Q1427" s="141">
        <v>-7.4705670561419557E-3</v>
      </c>
      <c r="R1427" s="6">
        <f t="shared" si="90"/>
        <v>68741.571737238788</v>
      </c>
      <c r="S1427" s="6">
        <f t="shared" si="91"/>
        <v>68610.326407130458</v>
      </c>
      <c r="T1427" s="6">
        <f t="shared" si="92"/>
        <v>-68610.326407130458</v>
      </c>
      <c r="V1427" s="23">
        <f t="array" aca="1" ref="V1427:Z1427" ca="1">MMULT(H1427:L1427,TRANSPOSE(racar))</f>
        <v>-1.9643124766110069E-3</v>
      </c>
      <c r="W1427" s="23">
        <f ca="1"/>
        <v>-5.157745972030137E-4</v>
      </c>
      <c r="X1427" s="23">
        <f ca="1"/>
        <v>1.0443065234731525E-4</v>
      </c>
      <c r="Y1427" s="23">
        <f ca="1"/>
        <v>3.8842955438339556E-3</v>
      </c>
      <c r="Z1427" s="23">
        <f ca="1"/>
        <v>-1.0056585851204676E-2</v>
      </c>
      <c r="AA1427" s="6">
        <f t="array" aca="1" ref="AA1427" ca="1">SUMPRODUCT($V$9:$Z$9,V1427:Z1427)</f>
        <v>67322.969179974316</v>
      </c>
      <c r="AB1427" s="6">
        <f t="shared" ca="1" si="93"/>
        <v>73465.455116676851</v>
      </c>
    </row>
    <row r="1428" spans="1:28" ht="13.8">
      <c r="A1428" s="4">
        <v>1418</v>
      </c>
      <c r="B1428" s="120">
        <v>0.83859167809785085</v>
      </c>
      <c r="C1428" s="120">
        <v>0.73024000000000011</v>
      </c>
      <c r="D1428" s="120">
        <v>0.69554352353186166</v>
      </c>
      <c r="E1428" s="120">
        <v>0.96701045010586717</v>
      </c>
      <c r="F1428" s="120">
        <v>0.11015020482476104</v>
      </c>
      <c r="H1428" s="142">
        <v>0.9886863081210594</v>
      </c>
      <c r="I1428" s="142">
        <v>0.61353900543355266</v>
      </c>
      <c r="J1428" s="142">
        <v>0.51162576052378228</v>
      </c>
      <c r="K1428" s="142">
        <v>1.8385656344443251</v>
      </c>
      <c r="L1428" s="142">
        <v>-1.2257297003094387</v>
      </c>
      <c r="M1428" s="141">
        <f t="array" ref="M1428:Q1428">MMULT(H1428:L1428,TRANSPOSE(chol))</f>
        <v>5.8255248765925541E-3</v>
      </c>
      <c r="N1428" s="141">
        <v>5.8365139671652921E-3</v>
      </c>
      <c r="O1428" s="141">
        <v>4.8095106839839263E-3</v>
      </c>
      <c r="P1428" s="141">
        <v>1.1152695635028458E-2</v>
      </c>
      <c r="Q1428" s="141">
        <v>1.1123388126505389E-3</v>
      </c>
      <c r="R1428" s="6">
        <f t="shared" si="90"/>
        <v>53461.771684430852</v>
      </c>
      <c r="S1428" s="6">
        <f t="shared" si="91"/>
        <v>44840.489937881335</v>
      </c>
      <c r="T1428" s="6">
        <f t="shared" si="92"/>
        <v>-44840.489937881335</v>
      </c>
      <c r="V1428" s="23">
        <f t="array" aca="1" ref="V1428:Z1428" ca="1">MMULT(H1428:L1428,TRANSPOSE(racar))</f>
        <v>5.2099211288414039E-3</v>
      </c>
      <c r="W1428" s="23">
        <f ca="1"/>
        <v>5.0289455674126359E-3</v>
      </c>
      <c r="X1428" s="23">
        <f ca="1"/>
        <v>3.9023903020464932E-3</v>
      </c>
      <c r="Y1428" s="23">
        <f ca="1"/>
        <v>8.8198812955677195E-3</v>
      </c>
      <c r="Z1428" s="23">
        <f ca="1"/>
        <v>-3.3250874443194259E-3</v>
      </c>
      <c r="AA1428" s="6">
        <f t="array" aca="1" ref="AA1428" ca="1">SUMPRODUCT($V$9:$Z$9,V1428:Z1428)</f>
        <v>66474.490432878141</v>
      </c>
      <c r="AB1428" s="6">
        <f t="shared" ca="1" si="93"/>
        <v>58750.928957627148</v>
      </c>
    </row>
    <row r="1429" spans="1:28" ht="13.8">
      <c r="A1429" s="4">
        <v>1419</v>
      </c>
      <c r="B1429" s="120">
        <v>0.28303612254229543</v>
      </c>
      <c r="C1429" s="120">
        <v>0.93024000000000007</v>
      </c>
      <c r="D1429" s="120">
        <v>0.83840066638900446</v>
      </c>
      <c r="E1429" s="120">
        <v>6.6184003824875354E-2</v>
      </c>
      <c r="F1429" s="120">
        <v>0.18707328174783799</v>
      </c>
      <c r="H1429" s="142">
        <v>-0.57384566365295553</v>
      </c>
      <c r="I1429" s="142">
        <v>1.4775808618784425</v>
      </c>
      <c r="J1429" s="142">
        <v>0.98790603974955826</v>
      </c>
      <c r="K1429" s="142">
        <v>-1.5048291487132681</v>
      </c>
      <c r="L1429" s="142">
        <v>-0.88873305181274187</v>
      </c>
      <c r="M1429" s="141">
        <f t="array" ref="M1429:Q1429">MMULT(H1429:L1429,TRANSPOSE(chol))</f>
        <v>-3.3812061130776062E-3</v>
      </c>
      <c r="N1429" s="141">
        <v>7.1138971741064923E-3</v>
      </c>
      <c r="O1429" s="141">
        <v>6.0583115416413136E-3</v>
      </c>
      <c r="P1429" s="141">
        <v>-5.0541887749124947E-3</v>
      </c>
      <c r="Q1429" s="141">
        <v>-6.2130424150676194E-3</v>
      </c>
      <c r="R1429" s="6">
        <f t="shared" si="90"/>
        <v>-25791.162478687183</v>
      </c>
      <c r="S1429" s="6">
        <f t="shared" si="91"/>
        <v>11300.473555863337</v>
      </c>
      <c r="T1429" s="6">
        <f t="shared" si="92"/>
        <v>-11300.473555863337</v>
      </c>
      <c r="V1429" s="23">
        <f t="array" aca="1" ref="V1429:Z1429" ca="1">MMULT(H1429:L1429,TRANSPOSE(racar))</f>
        <v>-2.5609721474403476E-3</v>
      </c>
      <c r="W1429" s="23">
        <f ca="1"/>
        <v>6.2470946125790959E-3</v>
      </c>
      <c r="X1429" s="23">
        <f ca="1"/>
        <v>5.3733892385412294E-3</v>
      </c>
      <c r="Y1429" s="23">
        <f ca="1"/>
        <v>-7.1994215527161377E-3</v>
      </c>
      <c r="Z1429" s="23">
        <f ca="1"/>
        <v>-5.8458934758935559E-3</v>
      </c>
      <c r="AA1429" s="6">
        <f t="array" aca="1" ref="AA1429" ca="1">SUMPRODUCT($V$9:$Z$9,V1429:Z1429)</f>
        <v>-31115.838843948091</v>
      </c>
      <c r="AB1429" s="6">
        <f t="shared" ca="1" si="93"/>
        <v>-543.34533485146676</v>
      </c>
    </row>
    <row r="1430" spans="1:28" ht="13.8">
      <c r="A1430" s="4">
        <v>1420</v>
      </c>
      <c r="B1430" s="120">
        <v>0.61636945587562875</v>
      </c>
      <c r="C1430" s="120">
        <v>0.17024</v>
      </c>
      <c r="D1430" s="120">
        <v>0.98125780924614736</v>
      </c>
      <c r="E1430" s="120">
        <v>0.15709309473396627</v>
      </c>
      <c r="F1430" s="120">
        <v>0.26399635867091487</v>
      </c>
      <c r="H1430" s="142">
        <v>0.29595939863958481</v>
      </c>
      <c r="I1430" s="142">
        <v>-0.95321726597542789</v>
      </c>
      <c r="J1430" s="142">
        <v>2.080448861867378</v>
      </c>
      <c r="K1430" s="142">
        <v>-1.0064769596523027</v>
      </c>
      <c r="L1430" s="142">
        <v>-0.63107311759103457</v>
      </c>
      <c r="M1430" s="141">
        <f t="array" ref="M1430:Q1430">MMULT(H1430:L1430,TRANSPOSE(chol))</f>
        <v>1.7438482004599224E-3</v>
      </c>
      <c r="N1430" s="141">
        <v>-4.7637360771126385E-3</v>
      </c>
      <c r="O1430" s="141">
        <v>1.3435149700764138E-2</v>
      </c>
      <c r="P1430" s="141">
        <v>-5.0318310020452941E-3</v>
      </c>
      <c r="Q1430" s="141">
        <v>-4.1418269325345708E-3</v>
      </c>
      <c r="R1430" s="6">
        <f t="shared" si="90"/>
        <v>64236.263210367382</v>
      </c>
      <c r="S1430" s="6">
        <f t="shared" si="91"/>
        <v>-69.544564686606464</v>
      </c>
      <c r="T1430" s="6">
        <f t="shared" si="92"/>
        <v>69.544564686606464</v>
      </c>
      <c r="V1430" s="23">
        <f t="array" aca="1" ref="V1430:Z1430" ca="1">MMULT(H1430:L1430,TRANSPOSE(racar))</f>
        <v>8.0309265634371672E-4</v>
      </c>
      <c r="W1430" s="23">
        <f ca="1"/>
        <v>-6.2887621954866406E-3</v>
      </c>
      <c r="X1430" s="23">
        <f ca="1"/>
        <v>1.2623793240496053E-2</v>
      </c>
      <c r="Y1430" s="23">
        <f ca="1"/>
        <v>-5.8249041671970467E-3</v>
      </c>
      <c r="Z1430" s="23">
        <f ca="1"/>
        <v>-4.4084285690800633E-3</v>
      </c>
      <c r="AA1430" s="6">
        <f t="array" aca="1" ref="AA1430" ca="1">SUMPRODUCT($V$9:$Z$9,V1430:Z1430)</f>
        <v>63565.386413509135</v>
      </c>
      <c r="AB1430" s="6">
        <f t="shared" ca="1" si="93"/>
        <v>-2219.6124700691216</v>
      </c>
    </row>
    <row r="1431" spans="1:28" ht="13.8">
      <c r="A1431" s="4">
        <v>1421</v>
      </c>
      <c r="B1431" s="120">
        <v>0.94970278920896201</v>
      </c>
      <c r="C1431" s="120">
        <v>0.37023999999999996</v>
      </c>
      <c r="D1431" s="120">
        <v>4.581424406497293E-3</v>
      </c>
      <c r="E1431" s="120">
        <v>0.24800218564305718</v>
      </c>
      <c r="F1431" s="120">
        <v>0.34091943559399179</v>
      </c>
      <c r="H1431" s="142">
        <v>1.6419786846062399</v>
      </c>
      <c r="I1431" s="142">
        <v>-0.3312177680788006</v>
      </c>
      <c r="J1431" s="142">
        <v>-2.6059176512819904</v>
      </c>
      <c r="K1431" s="142">
        <v>-0.68079001139777029</v>
      </c>
      <c r="L1431" s="142">
        <v>-0.40995511861169465</v>
      </c>
      <c r="M1431" s="141">
        <f t="array" ref="M1431:Q1431">MMULT(H1431:L1431,TRANSPOSE(chol))</f>
        <v>9.674845899491448E-3</v>
      </c>
      <c r="N1431" s="141">
        <v>1.9607382283557541E-3</v>
      </c>
      <c r="O1431" s="141">
        <v>-1.4635294526820917E-2</v>
      </c>
      <c r="P1431" s="141">
        <v>-4.1802380873522177E-3</v>
      </c>
      <c r="Q1431" s="141">
        <v>-1.3839010911665163E-3</v>
      </c>
      <c r="R1431" s="6">
        <f t="shared" si="90"/>
        <v>-12045.587800741767</v>
      </c>
      <c r="S1431" s="6">
        <f t="shared" si="91"/>
        <v>-11451.066241637072</v>
      </c>
      <c r="T1431" s="6">
        <f t="shared" si="92"/>
        <v>11451.066241637072</v>
      </c>
      <c r="V1431" s="23">
        <f t="array" aca="1" ref="V1431:Z1431" ca="1">MMULT(H1431:L1431,TRANSPOSE(racar))</f>
        <v>6.7837418334982264E-3</v>
      </c>
      <c r="W1431" s="23">
        <f ca="1"/>
        <v>-1.9705846082225475E-3</v>
      </c>
      <c r="X1431" s="23">
        <f ca="1"/>
        <v>-1.6622596303351035E-2</v>
      </c>
      <c r="Y1431" s="23">
        <f ca="1"/>
        <v>-4.8665867411574722E-3</v>
      </c>
      <c r="Z1431" s="23">
        <f ca="1"/>
        <v>-3.2897714242791608E-3</v>
      </c>
      <c r="AA1431" s="6">
        <f t="array" aca="1" ref="AA1431" ca="1">SUMPRODUCT($V$9:$Z$9,V1431:Z1431)</f>
        <v>-2702.0683076097048</v>
      </c>
      <c r="AB1431" s="6">
        <f t="shared" ca="1" si="93"/>
        <v>-4033.3298947538133</v>
      </c>
    </row>
    <row r="1432" spans="1:28" ht="13.8">
      <c r="A1432" s="4">
        <v>1422</v>
      </c>
      <c r="B1432" s="120">
        <v>9.7850937357110188E-2</v>
      </c>
      <c r="C1432" s="120">
        <v>0.57024000000000008</v>
      </c>
      <c r="D1432" s="120">
        <v>0.14743856726364013</v>
      </c>
      <c r="E1432" s="120">
        <v>0.33891127655214803</v>
      </c>
      <c r="F1432" s="120">
        <v>0.41784251251706872</v>
      </c>
      <c r="H1432" s="142">
        <v>-1.2938944705882172</v>
      </c>
      <c r="I1432" s="142">
        <v>0.17698521877682286</v>
      </c>
      <c r="J1432" s="142">
        <v>-1.0474824234728497</v>
      </c>
      <c r="K1432" s="142">
        <v>-0.41543627908926722</v>
      </c>
      <c r="L1432" s="142">
        <v>-0.20741595270618432</v>
      </c>
      <c r="M1432" s="141">
        <f t="array" ref="M1432:Q1432">MMULT(H1432:L1432,TRANSPOSE(chol))</f>
        <v>-7.6238685255205036E-3</v>
      </c>
      <c r="N1432" s="141">
        <v>-2.0262460963976657E-3</v>
      </c>
      <c r="O1432" s="141">
        <v>-8.3972377143192913E-3</v>
      </c>
      <c r="P1432" s="141">
        <v>-3.3975806897491622E-3</v>
      </c>
      <c r="Q1432" s="141">
        <v>-6.3085547415012641E-3</v>
      </c>
      <c r="R1432" s="6">
        <f t="shared" si="90"/>
        <v>-25373.366700822553</v>
      </c>
      <c r="S1432" s="6">
        <f t="shared" si="91"/>
        <v>19405.227675323848</v>
      </c>
      <c r="T1432" s="6">
        <f t="shared" si="92"/>
        <v>-19405.227675323848</v>
      </c>
      <c r="V1432" s="23">
        <f t="array" aca="1" ref="V1432:Z1432" ca="1">MMULT(H1432:L1432,TRANSPOSE(racar))</f>
        <v>-8.007542152653627E-3</v>
      </c>
      <c r="W1432" s="23">
        <f ca="1"/>
        <v>-1.1641206557834436E-3</v>
      </c>
      <c r="X1432" s="23">
        <f ca="1"/>
        <v>-7.7524764813794514E-3</v>
      </c>
      <c r="Y1432" s="23">
        <f ca="1"/>
        <v>-2.8213426291864114E-3</v>
      </c>
      <c r="Z1432" s="23">
        <f ca="1"/>
        <v>-3.9744685514968969E-3</v>
      </c>
      <c r="AA1432" s="6">
        <f t="array" aca="1" ref="AA1432" ca="1">SUMPRODUCT($V$9:$Z$9,V1432:Z1432)</f>
        <v>-40255.934620974484</v>
      </c>
      <c r="AB1432" s="6">
        <f t="shared" ca="1" si="93"/>
        <v>9112.1061953348253</v>
      </c>
    </row>
    <row r="1433" spans="1:28" ht="13.8">
      <c r="A1433" s="4">
        <v>1423</v>
      </c>
      <c r="B1433" s="120">
        <v>0.43118427069044357</v>
      </c>
      <c r="C1433" s="120">
        <v>0.77024000000000015</v>
      </c>
      <c r="D1433" s="120">
        <v>0.29029571012078298</v>
      </c>
      <c r="E1433" s="120">
        <v>0.42982036746123897</v>
      </c>
      <c r="F1433" s="120">
        <v>0.49476558944014565</v>
      </c>
      <c r="H1433" s="142">
        <v>-0.17335990202787432</v>
      </c>
      <c r="I1433" s="142">
        <v>0.73963746879416359</v>
      </c>
      <c r="J1433" s="142">
        <v>-0.55252104445910799</v>
      </c>
      <c r="K1433" s="142">
        <v>-0.17683151348834705</v>
      </c>
      <c r="L1433" s="142">
        <v>-1.3121097995699407E-2</v>
      </c>
      <c r="M1433" s="141">
        <f t="array" ref="M1433:Q1433">MMULT(H1433:L1433,TRANSPOSE(chol))</f>
        <v>-1.0214690074815634E-3</v>
      </c>
      <c r="N1433" s="141">
        <v>3.8286008650456763E-3</v>
      </c>
      <c r="O1433" s="141">
        <v>-3.534871113530741E-3</v>
      </c>
      <c r="P1433" s="141">
        <v>-1.9201339050691597E-4</v>
      </c>
      <c r="Q1433" s="141">
        <v>-2.4285724785563442E-4</v>
      </c>
      <c r="R1433" s="6">
        <f t="shared" si="90"/>
        <v>-32093.992652868419</v>
      </c>
      <c r="S1433" s="6">
        <f t="shared" si="91"/>
        <v>467.07940592913553</v>
      </c>
      <c r="T1433" s="6">
        <f t="shared" si="92"/>
        <v>-467.07940592913553</v>
      </c>
      <c r="V1433" s="23">
        <f t="array" aca="1" ref="V1433:Z1433" ca="1">MMULT(H1433:L1433,TRANSPOSE(racar))</f>
        <v>-5.5110831216528583E-4</v>
      </c>
      <c r="W1433" s="23">
        <f ca="1"/>
        <v>3.8986343521266197E-3</v>
      </c>
      <c r="X1433" s="23">
        <f ca="1"/>
        <v>-3.5509545859890943E-3</v>
      </c>
      <c r="Y1433" s="23">
        <f ca="1"/>
        <v>-5.3529285700579265E-4</v>
      </c>
      <c r="Z1433" s="23">
        <f ca="1"/>
        <v>-8.0024265960708106E-5</v>
      </c>
      <c r="AA1433" s="6">
        <f t="array" aca="1" ref="AA1433" ca="1">SUMPRODUCT($V$9:$Z$9,V1433:Z1433)</f>
        <v>-32802.349503586258</v>
      </c>
      <c r="AB1433" s="6">
        <f t="shared" ca="1" si="93"/>
        <v>-2004.6643766728935</v>
      </c>
    </row>
    <row r="1434" spans="1:28" ht="13.8">
      <c r="A1434" s="4">
        <v>1424</v>
      </c>
      <c r="B1434" s="120">
        <v>0.76451760402377689</v>
      </c>
      <c r="C1434" s="120">
        <v>0.9702400000000001</v>
      </c>
      <c r="D1434" s="120">
        <v>0.43315285297792583</v>
      </c>
      <c r="E1434" s="120">
        <v>0.52072945837032991</v>
      </c>
      <c r="F1434" s="120">
        <v>0.57168866636322269</v>
      </c>
      <c r="H1434" s="142">
        <v>0.72091015910962197</v>
      </c>
      <c r="I1434" s="142">
        <v>1.8843326030972565</v>
      </c>
      <c r="J1434" s="142">
        <v>-0.16835284095979811</v>
      </c>
      <c r="K1434" s="142">
        <v>5.1984450631215644E-2</v>
      </c>
      <c r="L1434" s="142">
        <v>0.18067501994204174</v>
      </c>
      <c r="M1434" s="141">
        <f t="array" ref="M1434:Q1434">MMULT(H1434:L1434,TRANSPOSE(chol))</f>
        <v>4.2477376607577841E-3</v>
      </c>
      <c r="N1434" s="141">
        <v>1.2485215523572336E-2</v>
      </c>
      <c r="O1434" s="141">
        <v>5.0497161159245713E-4</v>
      </c>
      <c r="P1434" s="141">
        <v>3.6281874269779991E-3</v>
      </c>
      <c r="Q1434" s="141">
        <v>5.9378285433740186E-3</v>
      </c>
      <c r="R1434" s="6">
        <f t="shared" si="90"/>
        <v>-58933.389050093887</v>
      </c>
      <c r="S1434" s="6">
        <f t="shared" si="91"/>
        <v>-16297.239526059315</v>
      </c>
      <c r="T1434" s="6">
        <f t="shared" si="92"/>
        <v>16297.239526059315</v>
      </c>
      <c r="V1434" s="23">
        <f t="array" aca="1" ref="V1434:Z1434" ca="1">MMULT(H1434:L1434,TRANSPOSE(racar))</f>
        <v>6.1815212417542101E-3</v>
      </c>
      <c r="W1434" s="23">
        <f ca="1"/>
        <v>1.2142472361563721E-2</v>
      </c>
      <c r="X1434" s="23">
        <f ca="1"/>
        <v>-3.6146812818715088E-5</v>
      </c>
      <c r="Y1434" s="23">
        <f ca="1"/>
        <v>2.1013164244741882E-3</v>
      </c>
      <c r="Z1434" s="23">
        <f ca="1"/>
        <v>4.0576084948997313E-3</v>
      </c>
      <c r="AA1434" s="6">
        <f t="array" aca="1" ref="AA1434" ca="1">SUMPRODUCT($V$9:$Z$9,V1434:Z1434)</f>
        <v>-46189.495625207099</v>
      </c>
      <c r="AB1434" s="6">
        <f t="shared" ca="1" si="93"/>
        <v>-12865.312625991804</v>
      </c>
    </row>
    <row r="1435" spans="1:28" ht="13.8">
      <c r="A1435" s="4">
        <v>1425</v>
      </c>
      <c r="B1435" s="120">
        <v>0.20896204846822128</v>
      </c>
      <c r="C1435" s="120">
        <v>1.8240000000000003E-2</v>
      </c>
      <c r="D1435" s="120">
        <v>0.57600999583506862</v>
      </c>
      <c r="E1435" s="120">
        <v>0.61163854927942074</v>
      </c>
      <c r="F1435" s="120">
        <v>0.64861174328629956</v>
      </c>
      <c r="H1435" s="142">
        <v>-0.81002797621647771</v>
      </c>
      <c r="I1435" s="142">
        <v>-2.0915364781200463</v>
      </c>
      <c r="J1435" s="142">
        <v>0.1916964226542188</v>
      </c>
      <c r="K1435" s="142">
        <v>0.28359221809010426</v>
      </c>
      <c r="L1435" s="142">
        <v>0.38157515809019571</v>
      </c>
      <c r="M1435" s="141">
        <f t="array" ref="M1435:Q1435">MMULT(H1435:L1435,TRANSPOSE(chol))</f>
        <v>-4.772836528051945E-3</v>
      </c>
      <c r="N1435" s="141">
        <v>-1.3881238221440587E-2</v>
      </c>
      <c r="O1435" s="141">
        <v>-5.4267543622246533E-4</v>
      </c>
      <c r="P1435" s="141">
        <v>-2.3340179850721652E-3</v>
      </c>
      <c r="Q1435" s="141">
        <v>-2.8299034318380761E-3</v>
      </c>
      <c r="R1435" s="6">
        <f t="shared" si="90"/>
        <v>52219.427019242445</v>
      </c>
      <c r="S1435" s="6">
        <f t="shared" si="91"/>
        <v>5001.0222816279893</v>
      </c>
      <c r="T1435" s="6">
        <f t="shared" si="92"/>
        <v>-5001.0222816279893</v>
      </c>
      <c r="V1435" s="23">
        <f t="array" aca="1" ref="V1435:Z1435" ca="1">MMULT(H1435:L1435,TRANSPOSE(racar))</f>
        <v>-6.0916708350518527E-3</v>
      </c>
      <c r="W1435" s="23">
        <f ca="1"/>
        <v>-1.2577798669843413E-2</v>
      </c>
      <c r="X1435" s="23">
        <f ca="1"/>
        <v>5.7304607736882707E-4</v>
      </c>
      <c r="Y1435" s="23">
        <f ca="1"/>
        <v>7.4095479269139879E-5</v>
      </c>
      <c r="Z1435" s="23">
        <f ca="1"/>
        <v>-4.507154570072224E-4</v>
      </c>
      <c r="AA1435" s="6">
        <f t="array" aca="1" ref="AA1435" ca="1">SUMPRODUCT($V$9:$Z$9,V1435:Z1435)</f>
        <v>40064.175281047465</v>
      </c>
      <c r="AB1435" s="6">
        <f t="shared" ca="1" si="93"/>
        <v>2835.3099838771882</v>
      </c>
    </row>
    <row r="1436" spans="1:28" ht="13.8">
      <c r="A1436" s="4">
        <v>1426</v>
      </c>
      <c r="B1436" s="120">
        <v>0.54229538180155457</v>
      </c>
      <c r="C1436" s="120">
        <v>0.21824000000000002</v>
      </c>
      <c r="D1436" s="120">
        <v>0.71886713869221142</v>
      </c>
      <c r="E1436" s="120">
        <v>0.70254764018851168</v>
      </c>
      <c r="F1436" s="120">
        <v>0.72553482020937643</v>
      </c>
      <c r="H1436" s="142">
        <v>0.10621819335157866</v>
      </c>
      <c r="I1436" s="142">
        <v>-0.77815099956078437</v>
      </c>
      <c r="J1436" s="142">
        <v>0.5794794295468727</v>
      </c>
      <c r="K1436" s="142">
        <v>0.53174196941910212</v>
      </c>
      <c r="L1436" s="142">
        <v>0.59936372771748192</v>
      </c>
      <c r="M1436" s="141">
        <f t="array" ref="M1436:Q1436">MMULT(H1436:L1436,TRANSPOSE(chol))</f>
        <v>6.2585748647848505E-4</v>
      </c>
      <c r="N1436" s="141">
        <v>-4.2069076999703284E-3</v>
      </c>
      <c r="O1436" s="141">
        <v>3.6053098478287058E-3</v>
      </c>
      <c r="P1436" s="141">
        <v>1.8625144906289858E-3</v>
      </c>
      <c r="Q1436" s="141">
        <v>3.8431009765421817E-3</v>
      </c>
      <c r="R1436" s="6">
        <f t="shared" si="90"/>
        <v>20064.870928885182</v>
      </c>
      <c r="S1436" s="6">
        <f t="shared" si="91"/>
        <v>-12769.225085419068</v>
      </c>
      <c r="T1436" s="6">
        <f t="shared" si="92"/>
        <v>12769.225085419068</v>
      </c>
      <c r="V1436" s="23">
        <f t="array" aca="1" ref="V1436:Z1436" ca="1">MMULT(H1436:L1436,TRANSPOSE(racar))</f>
        <v>9.7835544765332932E-4</v>
      </c>
      <c r="W1436" s="23">
        <f ca="1"/>
        <v>-3.2658717302541033E-3</v>
      </c>
      <c r="X1436" s="23">
        <f ca="1"/>
        <v>4.1929678618281103E-3</v>
      </c>
      <c r="Y1436" s="23">
        <f ca="1"/>
        <v>2.9816894769034959E-3</v>
      </c>
      <c r="Z1436" s="23">
        <f ca="1"/>
        <v>4.0729865455745662E-3</v>
      </c>
      <c r="AA1436" s="6">
        <f t="array" aca="1" ref="AA1436" ca="1">SUMPRODUCT($V$9:$Z$9,V1436:Z1436)</f>
        <v>22159.356715471065</v>
      </c>
      <c r="AB1436" s="6">
        <f t="shared" ca="1" si="93"/>
        <v>-8924.5166183014298</v>
      </c>
    </row>
    <row r="1437" spans="1:28" ht="13.8">
      <c r="A1437" s="4">
        <v>1427</v>
      </c>
      <c r="B1437" s="120">
        <v>0.87562871513488783</v>
      </c>
      <c r="C1437" s="120">
        <v>0.41824</v>
      </c>
      <c r="D1437" s="120">
        <v>0.86172428154935432</v>
      </c>
      <c r="E1437" s="120">
        <v>0.79345673109760262</v>
      </c>
      <c r="F1437" s="120">
        <v>0.80245789713245341</v>
      </c>
      <c r="H1437" s="142">
        <v>1.1534089498174263</v>
      </c>
      <c r="I1437" s="142">
        <v>-0.2063980422105767</v>
      </c>
      <c r="J1437" s="142">
        <v>1.0880989280706976</v>
      </c>
      <c r="K1437" s="142">
        <v>0.81847407796811356</v>
      </c>
      <c r="L1437" s="142">
        <v>0.85043334169516283</v>
      </c>
      <c r="M1437" s="141">
        <f t="array" ref="M1437:Q1437">MMULT(H1437:L1437,TRANSPOSE(chol))</f>
        <v>6.7961015287198428E-3</v>
      </c>
      <c r="N1437" s="141">
        <v>1.5277470776090378E-3</v>
      </c>
      <c r="O1437" s="141">
        <v>8.4601170256926525E-3</v>
      </c>
      <c r="P1437" s="141">
        <v>5.2736205707808572E-3</v>
      </c>
      <c r="Q1437" s="141">
        <v>1.0116286102335368E-2</v>
      </c>
      <c r="R1437" s="6">
        <f t="shared" si="90"/>
        <v>11744.580557154557</v>
      </c>
      <c r="S1437" s="6">
        <f t="shared" si="91"/>
        <v>-31916.691868930306</v>
      </c>
      <c r="T1437" s="6">
        <f t="shared" si="92"/>
        <v>31916.691868930306</v>
      </c>
      <c r="V1437" s="23">
        <f t="array" aca="1" ref="V1437:Z1437" ca="1">MMULT(H1437:L1437,TRANSPOSE(racar))</f>
        <v>8.1226270038474522E-3</v>
      </c>
      <c r="W1437" s="23">
        <f ca="1"/>
        <v>1.8786742556684962E-3</v>
      </c>
      <c r="X1437" s="23">
        <f ca="1"/>
        <v>8.5001208678750721E-3</v>
      </c>
      <c r="Y1437" s="23">
        <f ca="1"/>
        <v>5.5773073644827921E-3</v>
      </c>
      <c r="Z1437" s="23">
        <f ca="1"/>
        <v>8.3036461184788062E-3</v>
      </c>
      <c r="AA1437" s="6">
        <f t="array" aca="1" ref="AA1437" ca="1">SUMPRODUCT($V$9:$Z$9,V1437:Z1437)</f>
        <v>27572.672055084928</v>
      </c>
      <c r="AB1437" s="6">
        <f t="shared" ca="1" si="93"/>
        <v>-20487.886250714488</v>
      </c>
    </row>
    <row r="1438" spans="1:28" ht="13.8">
      <c r="A1438" s="4">
        <v>1428</v>
      </c>
      <c r="B1438" s="120">
        <v>0.32007315957933247</v>
      </c>
      <c r="C1438" s="120">
        <v>0.61824000000000012</v>
      </c>
      <c r="D1438" s="120">
        <v>2.4989587671803416E-2</v>
      </c>
      <c r="E1438" s="120">
        <v>0.88436582200669356</v>
      </c>
      <c r="F1438" s="120">
        <v>0.8793809740555304</v>
      </c>
      <c r="H1438" s="142">
        <v>-0.4674942302103523</v>
      </c>
      <c r="I1438" s="142">
        <v>0.30086164347091005</v>
      </c>
      <c r="J1438" s="142">
        <v>-1.9601421714528708</v>
      </c>
      <c r="K1438" s="142">
        <v>1.1970980088357011</v>
      </c>
      <c r="L1438" s="142">
        <v>1.1718978960303443</v>
      </c>
      <c r="M1438" s="141">
        <f t="array" ref="M1438:Q1438">MMULT(H1438:L1438,TRANSPOSE(chol))</f>
        <v>-2.7545635510312213E-3</v>
      </c>
      <c r="N1438" s="141">
        <v>6.2471115820170934E-4</v>
      </c>
      <c r="O1438" s="141">
        <v>-1.3107393427248379E-2</v>
      </c>
      <c r="P1438" s="141">
        <v>4.9096782779350394E-3</v>
      </c>
      <c r="Q1438" s="141">
        <v>6.0182408063796603E-3</v>
      </c>
      <c r="R1438" s="6">
        <f t="shared" si="90"/>
        <v>-58046.062653530476</v>
      </c>
      <c r="S1438" s="6">
        <f t="shared" si="91"/>
        <v>-10882.337437431164</v>
      </c>
      <c r="T1438" s="6">
        <f t="shared" si="92"/>
        <v>10882.337437431164</v>
      </c>
      <c r="V1438" s="23">
        <f t="array" aca="1" ref="V1438:Z1438" ca="1">MMULT(H1438:L1438,TRANSPOSE(racar))</f>
        <v>-1.6442731359273227E-3</v>
      </c>
      <c r="W1438" s="23">
        <f ca="1"/>
        <v>3.005995509244009E-3</v>
      </c>
      <c r="X1438" s="23">
        <f ca="1"/>
        <v>-1.1693085096226883E-2</v>
      </c>
      <c r="Y1438" s="23">
        <f ca="1"/>
        <v>6.8898216466576866E-3</v>
      </c>
      <c r="Z1438" s="23">
        <f ca="1"/>
        <v>7.1906249731087035E-3</v>
      </c>
      <c r="AA1438" s="6">
        <f t="array" aca="1" ref="AA1438" ca="1">SUMPRODUCT($V$9:$Z$9,V1438:Z1438)</f>
        <v>-59086.426680010918</v>
      </c>
      <c r="AB1438" s="6">
        <f t="shared" ca="1" si="93"/>
        <v>-8320.8015767345678</v>
      </c>
    </row>
    <row r="1439" spans="1:28" ht="13.8">
      <c r="A1439" s="4">
        <v>1429</v>
      </c>
      <c r="B1439" s="120">
        <v>0.65340649291266573</v>
      </c>
      <c r="C1439" s="120">
        <v>0.81824000000000008</v>
      </c>
      <c r="D1439" s="120">
        <v>0.16784673052894625</v>
      </c>
      <c r="E1439" s="120">
        <v>0.9752749129157845</v>
      </c>
      <c r="F1439" s="120">
        <v>0.95630405097860727</v>
      </c>
      <c r="H1439" s="142">
        <v>0.39453375079779507</v>
      </c>
      <c r="I1439" s="142">
        <v>0.90867822783523133</v>
      </c>
      <c r="J1439" s="142">
        <v>-0.96270923473511938</v>
      </c>
      <c r="K1439" s="142">
        <v>1.9646896018545488</v>
      </c>
      <c r="L1439" s="142">
        <v>1.7093188794745695</v>
      </c>
      <c r="M1439" s="141">
        <f t="array" ref="M1439:Q1439">MMULT(H1439:L1439,TRANSPOSE(chol))</f>
        <v>2.3246667431814985E-3</v>
      </c>
      <c r="N1439" s="141">
        <v>6.1308857056788426E-3</v>
      </c>
      <c r="O1439" s="141">
        <v>-5.3514127457130927E-3</v>
      </c>
      <c r="P1439" s="141">
        <v>1.0915180474449525E-2</v>
      </c>
      <c r="Q1439" s="141">
        <v>1.4666794962355355E-2</v>
      </c>
      <c r="R1439" s="6">
        <f t="shared" si="90"/>
        <v>-64561.797936640549</v>
      </c>
      <c r="S1439" s="6">
        <f t="shared" si="91"/>
        <v>-31322.487355869744</v>
      </c>
      <c r="T1439" s="6">
        <f t="shared" si="92"/>
        <v>31322.487355869744</v>
      </c>
      <c r="V1439" s="23">
        <f t="array" aca="1" ref="V1439:Z1439" ca="1">MMULT(H1439:L1439,TRANSPOSE(racar))</f>
        <v>5.2276327386258335E-3</v>
      </c>
      <c r="W1439" s="23">
        <f ca="1"/>
        <v>9.0120973935738664E-3</v>
      </c>
      <c r="X1439" s="23">
        <f ca="1"/>
        <v>-3.9408970189596885E-3</v>
      </c>
      <c r="Y1439" s="23">
        <f ca="1"/>
        <v>1.2437036374184789E-2</v>
      </c>
      <c r="Z1439" s="23">
        <f ca="1"/>
        <v>1.3897676789454281E-2</v>
      </c>
      <c r="AA1439" s="6">
        <f t="array" aca="1" ref="AA1439" ca="1">SUMPRODUCT($V$9:$Z$9,V1439:Z1439)</f>
        <v>-51267.596003761835</v>
      </c>
      <c r="AB1439" s="6">
        <f t="shared" ca="1" si="93"/>
        <v>-20102.921994348137</v>
      </c>
    </row>
    <row r="1440" spans="1:28" ht="13.8">
      <c r="A1440" s="4">
        <v>1430</v>
      </c>
      <c r="B1440" s="120">
        <v>0.98673982624599899</v>
      </c>
      <c r="C1440" s="120">
        <v>5.824E-2</v>
      </c>
      <c r="D1440" s="120">
        <v>0.31070387338608912</v>
      </c>
      <c r="E1440" s="120">
        <v>7.4448466634792709E-2</v>
      </c>
      <c r="F1440" s="120">
        <v>3.9144287664997723E-2</v>
      </c>
      <c r="H1440" s="142">
        <v>2.2185060504459213</v>
      </c>
      <c r="I1440" s="142">
        <v>-1.5697211437815752</v>
      </c>
      <c r="J1440" s="142">
        <v>-0.49385618966137212</v>
      </c>
      <c r="K1440" s="142">
        <v>-1.4434386846695493</v>
      </c>
      <c r="L1440" s="142">
        <v>-1.760703646023549</v>
      </c>
      <c r="M1440" s="141">
        <f t="array" ref="M1440:Q1440">MMULT(H1440:L1440,TRANSPOSE(chol))</f>
        <v>1.3071853104049803E-2</v>
      </c>
      <c r="N1440" s="141">
        <v>-3.7776671769402343E-3</v>
      </c>
      <c r="O1440" s="141">
        <v>-7.1543287716572396E-4</v>
      </c>
      <c r="P1440" s="141">
        <v>-8.2080311096176285E-3</v>
      </c>
      <c r="Q1440" s="141">
        <v>-8.5416967179064301E-3</v>
      </c>
      <c r="R1440" s="6">
        <f t="shared" si="90"/>
        <v>87172.016172572185</v>
      </c>
      <c r="S1440" s="6">
        <f t="shared" si="91"/>
        <v>9776.0432911630705</v>
      </c>
      <c r="T1440" s="6">
        <f t="shared" si="92"/>
        <v>-9776.0432911630705</v>
      </c>
      <c r="V1440" s="23">
        <f t="array" aca="1" ref="V1440:Z1440" ca="1">MMULT(H1440:L1440,TRANSPOSE(racar))</f>
        <v>7.9844397600131647E-3</v>
      </c>
      <c r="W1440" s="23">
        <f ca="1"/>
        <v>-1.0223159598502585E-2</v>
      </c>
      <c r="X1440" s="23">
        <f ca="1"/>
        <v>-4.1016784641918951E-3</v>
      </c>
      <c r="Y1440" s="23">
        <f ca="1"/>
        <v>-1.0452649232792054E-2</v>
      </c>
      <c r="Z1440" s="23">
        <f ca="1"/>
        <v>-1.1874659164908999E-2</v>
      </c>
      <c r="AA1440" s="6">
        <f t="array" aca="1" ref="AA1440" ca="1">SUMPRODUCT($V$9:$Z$9,V1440:Z1440)</f>
        <v>96626.205860981077</v>
      </c>
      <c r="AB1440" s="6">
        <f t="shared" ca="1" si="93"/>
        <v>17972.28885036891</v>
      </c>
    </row>
    <row r="1441" spans="1:28" ht="13.8">
      <c r="A1441" s="4">
        <v>1431</v>
      </c>
      <c r="B1441" s="120">
        <v>3.6122542295381796E-2</v>
      </c>
      <c r="C1441" s="120">
        <v>0.25823999999999997</v>
      </c>
      <c r="D1441" s="120">
        <v>0.45356101624323197</v>
      </c>
      <c r="E1441" s="120">
        <v>0.16535755754388362</v>
      </c>
      <c r="F1441" s="120">
        <v>0.11606736458807465</v>
      </c>
      <c r="H1441" s="142">
        <v>-1.797570576305539</v>
      </c>
      <c r="I1441" s="142">
        <v>-0.64878090728328452</v>
      </c>
      <c r="J1441" s="142">
        <v>-0.11666940935213424</v>
      </c>
      <c r="K1441" s="142">
        <v>-0.97267447515815064</v>
      </c>
      <c r="L1441" s="142">
        <v>-1.1948779241456962</v>
      </c>
      <c r="M1441" s="141">
        <f t="array" ref="M1441:Q1441">MMULT(H1441:L1441,TRANSPOSE(chol))</f>
        <v>-1.059162246274024E-2</v>
      </c>
      <c r="N1441" s="141">
        <v>-7.9387117809392171E-3</v>
      </c>
      <c r="O1441" s="141">
        <v>-3.3694033329247268E-3</v>
      </c>
      <c r="P1441" s="141">
        <v>-7.2849557487980766E-3</v>
      </c>
      <c r="Q1441" s="141">
        <v>-1.4649195420653478E-2</v>
      </c>
      <c r="R1441" s="6">
        <f t="shared" si="90"/>
        <v>31455.587356578384</v>
      </c>
      <c r="S1441" s="6">
        <f t="shared" si="91"/>
        <v>47826.136540591746</v>
      </c>
      <c r="T1441" s="6">
        <f t="shared" si="92"/>
        <v>-47826.136540591746</v>
      </c>
      <c r="V1441" s="23">
        <f t="array" aca="1" ref="V1441:Z1441" ca="1">MMULT(H1441:L1441,TRANSPOSE(racar))</f>
        <v>-1.258233591984201E-2</v>
      </c>
      <c r="W1441" s="23">
        <f ca="1"/>
        <v>-7.8647776704181618E-3</v>
      </c>
      <c r="X1441" s="23">
        <f ca="1"/>
        <v>-3.0678607705057234E-3</v>
      </c>
      <c r="Y1441" s="23">
        <f ca="1"/>
        <v>-7.2278032823406358E-3</v>
      </c>
      <c r="Z1441" s="23">
        <f ca="1"/>
        <v>-1.1776449774398704E-2</v>
      </c>
      <c r="AA1441" s="6">
        <f t="array" aca="1" ref="AA1441" ca="1">SUMPRODUCT($V$9:$Z$9,V1441:Z1441)</f>
        <v>7022.1857917576635</v>
      </c>
      <c r="AB1441" s="6">
        <f t="shared" ca="1" si="93"/>
        <v>32175.638098853589</v>
      </c>
    </row>
    <row r="1442" spans="1:28" ht="13.8">
      <c r="A1442" s="4">
        <v>1432</v>
      </c>
      <c r="B1442" s="120">
        <v>0.36945587562871518</v>
      </c>
      <c r="C1442" s="120">
        <v>0.45823999999999998</v>
      </c>
      <c r="D1442" s="120">
        <v>0.59641815910037477</v>
      </c>
      <c r="E1442" s="120">
        <v>0.25626664845297453</v>
      </c>
      <c r="F1442" s="120">
        <v>0.19299044151115161</v>
      </c>
      <c r="H1442" s="142">
        <v>-0.33329481717103354</v>
      </c>
      <c r="I1442" s="142">
        <v>-0.10486869466706365</v>
      </c>
      <c r="J1442" s="142">
        <v>0.24408668855813101</v>
      </c>
      <c r="K1442" s="142">
        <v>-0.65489820361495532</v>
      </c>
      <c r="L1442" s="142">
        <v>-0.86692905439631274</v>
      </c>
      <c r="M1442" s="141">
        <f t="array" ref="M1442:Q1442">MMULT(H1442:L1442,TRANSPOSE(chol))</f>
        <v>-1.9638354781701724E-3</v>
      </c>
      <c r="N1442" s="141">
        <v>-1.3836134459623249E-3</v>
      </c>
      <c r="O1442" s="141">
        <v>1.0857516206114039E-3</v>
      </c>
      <c r="P1442" s="141">
        <v>-3.5310753658212785E-3</v>
      </c>
      <c r="Q1442" s="141">
        <v>-6.8464359234871475E-3</v>
      </c>
      <c r="R1442" s="6">
        <f t="shared" si="90"/>
        <v>22383.433234146676</v>
      </c>
      <c r="S1442" s="6">
        <f t="shared" si="91"/>
        <v>21774.023843866824</v>
      </c>
      <c r="T1442" s="6">
        <f t="shared" si="92"/>
        <v>-21774.023843866824</v>
      </c>
      <c r="V1442" s="23">
        <f t="array" aca="1" ref="V1442:Z1442" ca="1">MMULT(H1442:L1442,TRANSPOSE(racar))</f>
        <v>-3.0991873644088137E-3</v>
      </c>
      <c r="W1442" s="23">
        <f ca="1"/>
        <v>-2.3803214949225308E-3</v>
      </c>
      <c r="X1442" s="23">
        <f ca="1"/>
        <v>5.6334666982037153E-4</v>
      </c>
      <c r="Y1442" s="23">
        <f ca="1"/>
        <v>-4.3877917902423709E-3</v>
      </c>
      <c r="Z1442" s="23">
        <f ca="1"/>
        <v>-6.6072952940600602E-3</v>
      </c>
      <c r="AA1442" s="6">
        <f t="array" aca="1" ref="AA1442" ca="1">SUMPRODUCT($V$9:$Z$9,V1442:Z1442)</f>
        <v>15739.61481408649</v>
      </c>
      <c r="AB1442" s="6">
        <f t="shared" ca="1" si="93"/>
        <v>16531.656146166053</v>
      </c>
    </row>
    <row r="1443" spans="1:28" ht="13.8">
      <c r="A1443" s="4">
        <v>1433</v>
      </c>
      <c r="B1443" s="120">
        <v>0.70278920896204844</v>
      </c>
      <c r="C1443" s="120">
        <v>0.65824000000000016</v>
      </c>
      <c r="D1443" s="120">
        <v>0.73927530195751756</v>
      </c>
      <c r="E1443" s="120">
        <v>0.34717573936206536</v>
      </c>
      <c r="F1443" s="120">
        <v>0.26991351843422851</v>
      </c>
      <c r="H1443" s="142">
        <v>0.53243957442721157</v>
      </c>
      <c r="I1443" s="142">
        <v>0.40766450497444273</v>
      </c>
      <c r="J1443" s="142">
        <v>0.64111280374749569</v>
      </c>
      <c r="K1443" s="142">
        <v>-0.39295667802335099</v>
      </c>
      <c r="L1443" s="142">
        <v>-0.61307456570331054</v>
      </c>
      <c r="M1443" s="141">
        <f t="array" ref="M1443:Q1443">MMULT(H1443:L1443,TRANSPOSE(chol))</f>
        <v>3.1372336813308859E-3</v>
      </c>
      <c r="N1443" s="141">
        <v>3.5855830001795281E-3</v>
      </c>
      <c r="O1443" s="141">
        <v>4.9618670783780506E-3</v>
      </c>
      <c r="P1443" s="141">
        <v>-5.3930154225427821E-4</v>
      </c>
      <c r="Q1443" s="141">
        <v>-1.3220745314837935E-3</v>
      </c>
      <c r="R1443" s="6">
        <f t="shared" si="90"/>
        <v>12930.550352981116</v>
      </c>
      <c r="S1443" s="6">
        <f t="shared" si="91"/>
        <v>4856.5992818981376</v>
      </c>
      <c r="T1443" s="6">
        <f t="shared" si="92"/>
        <v>-4856.5992818981376</v>
      </c>
      <c r="V1443" s="23">
        <f t="array" aca="1" ref="V1443:Z1443" ca="1">MMULT(H1443:L1443,TRANSPOSE(racar))</f>
        <v>2.901017625569578E-3</v>
      </c>
      <c r="W1443" s="23">
        <f ca="1"/>
        <v>2.1734676677756387E-3</v>
      </c>
      <c r="X1443" s="23">
        <f ca="1"/>
        <v>4.0223843671790558E-3</v>
      </c>
      <c r="Y1443" s="23">
        <f ca="1"/>
        <v>-2.0375598386203563E-3</v>
      </c>
      <c r="Z1443" s="23">
        <f ca="1"/>
        <v>-2.7617727680920925E-3</v>
      </c>
      <c r="AA1443" s="6">
        <f t="array" aca="1" ref="AA1443" ca="1">SUMPRODUCT($V$9:$Z$9,V1443:Z1443)</f>
        <v>17884.277682361393</v>
      </c>
      <c r="AB1443" s="6">
        <f t="shared" ca="1" si="93"/>
        <v>5979.3655537910381</v>
      </c>
    </row>
    <row r="1444" spans="1:28" ht="13.8">
      <c r="A1444" s="4">
        <v>1434</v>
      </c>
      <c r="B1444" s="120">
        <v>0.14723365340649289</v>
      </c>
      <c r="C1444" s="120">
        <v>0.85824000000000011</v>
      </c>
      <c r="D1444" s="120">
        <v>0.88213244481466047</v>
      </c>
      <c r="E1444" s="120">
        <v>0.4380848302711563</v>
      </c>
      <c r="F1444" s="120">
        <v>0.34683659535730543</v>
      </c>
      <c r="H1444" s="142">
        <v>-1.0483718739817125</v>
      </c>
      <c r="I1444" s="142">
        <v>1.0724454567646635</v>
      </c>
      <c r="J1444" s="142">
        <v>1.1857143885024928</v>
      </c>
      <c r="K1444" s="142">
        <v>-0.15582665382658381</v>
      </c>
      <c r="L1444" s="142">
        <v>-0.39387518676399974</v>
      </c>
      <c r="M1444" s="141">
        <f t="array" ref="M1444:Q1444">MMULT(H1444:L1444,TRANSPOSE(chol))</f>
        <v>-6.1772034078301525E-3</v>
      </c>
      <c r="N1444" s="141">
        <v>3.6788581779389402E-3</v>
      </c>
      <c r="O1444" s="141">
        <v>6.5591081731944346E-3</v>
      </c>
      <c r="P1444" s="141">
        <v>7.8326851042330046E-4</v>
      </c>
      <c r="Q1444" s="141">
        <v>-2.8497336834378923E-3</v>
      </c>
      <c r="R1444" s="6">
        <f t="shared" si="90"/>
        <v>-11927.112245555207</v>
      </c>
      <c r="S1444" s="6">
        <f t="shared" si="91"/>
        <v>19366.308860884445</v>
      </c>
      <c r="T1444" s="6">
        <f t="shared" si="92"/>
        <v>-19366.308860884445</v>
      </c>
      <c r="V1444" s="23">
        <f t="array" aca="1" ref="V1444:Z1444" ca="1">MMULT(H1444:L1444,TRANSPOSE(racar))</f>
        <v>-4.6541133063772826E-3</v>
      </c>
      <c r="W1444" s="23">
        <f ca="1"/>
        <v>5.0464694171159161E-3</v>
      </c>
      <c r="X1444" s="23">
        <f ca="1"/>
        <v>7.1013937268722136E-3</v>
      </c>
      <c r="Y1444" s="23">
        <f ca="1"/>
        <v>-1.1349881539876936E-4</v>
      </c>
      <c r="Z1444" s="23">
        <f ca="1"/>
        <v>-2.1003191472580432E-3</v>
      </c>
      <c r="AA1444" s="6">
        <f t="array" aca="1" ref="AA1444" ca="1">SUMPRODUCT($V$9:$Z$9,V1444:Z1444)</f>
        <v>-18833.008812062522</v>
      </c>
      <c r="AB1444" s="6">
        <f t="shared" ca="1" si="93"/>
        <v>11114.429644968226</v>
      </c>
    </row>
    <row r="1445" spans="1:28" ht="13.8">
      <c r="A1445" s="4">
        <v>1435</v>
      </c>
      <c r="B1445" s="120">
        <v>0.48056698673982629</v>
      </c>
      <c r="C1445" s="120">
        <v>9.8240000000000008E-2</v>
      </c>
      <c r="D1445" s="120">
        <v>4.5397750937109536E-2</v>
      </c>
      <c r="E1445" s="120">
        <v>0.52899392118024724</v>
      </c>
      <c r="F1445" s="120">
        <v>0.42375967228038236</v>
      </c>
      <c r="H1445" s="142">
        <v>-4.8730620182075267E-2</v>
      </c>
      <c r="I1445" s="142">
        <v>-1.2916453248250646</v>
      </c>
      <c r="J1445" s="142">
        <v>-1.691216284797376</v>
      </c>
      <c r="K1445" s="142">
        <v>7.2741080460301838E-2</v>
      </c>
      <c r="L1445" s="142">
        <v>-0.19228451851468525</v>
      </c>
      <c r="M1445" s="141">
        <f t="array" ref="M1445:Q1445">MMULT(H1445:L1445,TRANSPOSE(chol))</f>
        <v>-2.8712993979047077E-4</v>
      </c>
      <c r="N1445" s="141">
        <v>-7.5117103616438169E-3</v>
      </c>
      <c r="O1445" s="141">
        <v>-1.1344720170151116E-2</v>
      </c>
      <c r="P1445" s="141">
        <v>-2.6716131146978569E-3</v>
      </c>
      <c r="Q1445" s="141">
        <v>-4.4526948153035817E-3</v>
      </c>
      <c r="R1445" s="6">
        <f t="shared" si="90"/>
        <v>22082.911062686813</v>
      </c>
      <c r="S1445" s="6">
        <f t="shared" si="91"/>
        <v>12445.672670938879</v>
      </c>
      <c r="T1445" s="6">
        <f t="shared" si="92"/>
        <v>-12445.672670938879</v>
      </c>
      <c r="V1445" s="23">
        <f t="array" aca="1" ref="V1445:Z1445" ca="1">MMULT(H1445:L1445,TRANSPOSE(racar))</f>
        <v>-2.8001350568225749E-3</v>
      </c>
      <c r="W1445" s="23">
        <f ca="1"/>
        <v>-8.3398037722436716E-3</v>
      </c>
      <c r="X1445" s="23">
        <f ca="1"/>
        <v>-1.1463963672274256E-2</v>
      </c>
      <c r="Y1445" s="23">
        <f ca="1"/>
        <v>-1.5469567931811648E-3</v>
      </c>
      <c r="Z1445" s="23">
        <f ca="1"/>
        <v>-3.6927706155989951E-3</v>
      </c>
      <c r="AA1445" s="6">
        <f t="array" aca="1" ref="AA1445" ca="1">SUMPRODUCT($V$9:$Z$9,V1445:Z1445)</f>
        <v>15406.931597314655</v>
      </c>
      <c r="AB1445" s="6">
        <f t="shared" ca="1" si="93"/>
        <v>13379.615082017783</v>
      </c>
    </row>
    <row r="1446" spans="1:28" ht="13.8">
      <c r="A1446" s="4">
        <v>1436</v>
      </c>
      <c r="B1446" s="120">
        <v>0.81390032007315949</v>
      </c>
      <c r="C1446" s="120">
        <v>0.29824000000000001</v>
      </c>
      <c r="D1446" s="120">
        <v>0.18825489379425236</v>
      </c>
      <c r="E1446" s="120">
        <v>0.61990301208933807</v>
      </c>
      <c r="F1446" s="120">
        <v>0.50068274920345934</v>
      </c>
      <c r="H1446" s="142">
        <v>0.89236120179751333</v>
      </c>
      <c r="I1446" s="142">
        <v>-0.52946920720525958</v>
      </c>
      <c r="J1446" s="142">
        <v>-0.88434539972746384</v>
      </c>
      <c r="K1446" s="142">
        <v>0.30522607310964567</v>
      </c>
      <c r="L1446" s="142">
        <v>1.7113992932886273E-3</v>
      </c>
      <c r="M1446" s="141">
        <f t="array" ref="M1446:Q1446">MMULT(H1446:L1446,TRANSPOSE(chol))</f>
        <v>5.2579593115402142E-3</v>
      </c>
      <c r="N1446" s="141">
        <v>-9.3577199643646997E-4</v>
      </c>
      <c r="O1446" s="141">
        <v>-4.6551143931985554E-3</v>
      </c>
      <c r="P1446" s="141">
        <v>8.5914277651434633E-4</v>
      </c>
      <c r="Q1446" s="141">
        <v>1.6427221469311904E-3</v>
      </c>
      <c r="R1446" s="6">
        <f t="shared" si="90"/>
        <v>12550.717548859782</v>
      </c>
      <c r="S1446" s="6">
        <f t="shared" si="91"/>
        <v>-5169.9912289109961</v>
      </c>
      <c r="T1446" s="6">
        <f t="shared" si="92"/>
        <v>5169.9912289109961</v>
      </c>
      <c r="V1446" s="23">
        <f t="array" aca="1" ref="V1446:Z1446" ca="1">MMULT(H1446:L1446,TRANSPOSE(racar))</f>
        <v>4.0279177267485084E-3</v>
      </c>
      <c r="W1446" s="23">
        <f ca="1"/>
        <v>-2.1990600172620313E-3</v>
      </c>
      <c r="X1446" s="23">
        <f ca="1"/>
        <v>-5.2835532035998304E-3</v>
      </c>
      <c r="Y1446" s="23">
        <f ca="1"/>
        <v>9.5445595935702665E-4</v>
      </c>
      <c r="Z1446" s="23">
        <f ca="1"/>
        <v>3.7773424651020928E-4</v>
      </c>
      <c r="AA1446" s="6">
        <f t="array" aca="1" ref="AA1446" ca="1">SUMPRODUCT($V$9:$Z$9,V1446:Z1446)</f>
        <v>19255.905620992875</v>
      </c>
      <c r="AB1446" s="6">
        <f t="shared" ca="1" si="93"/>
        <v>2272.5237688314078</v>
      </c>
    </row>
    <row r="1447" spans="1:28" ht="13.8">
      <c r="A1447" s="4">
        <v>1437</v>
      </c>
      <c r="B1447" s="120">
        <v>0.25834476451760408</v>
      </c>
      <c r="C1447" s="120">
        <v>0.49824000000000002</v>
      </c>
      <c r="D1447" s="120">
        <v>0.33111203665139521</v>
      </c>
      <c r="E1447" s="120">
        <v>0.71081210299842901</v>
      </c>
      <c r="F1447" s="120">
        <v>0.57760582612653621</v>
      </c>
      <c r="H1447" s="142">
        <v>-0.64845682193764187</v>
      </c>
      <c r="I1447" s="142">
        <v>-4.4116800740055901E-3</v>
      </c>
      <c r="J1447" s="142">
        <v>-0.43684457000094673</v>
      </c>
      <c r="K1447" s="142">
        <v>0.55575874139714332</v>
      </c>
      <c r="L1447" s="142">
        <v>0.19577235642233665</v>
      </c>
      <c r="M1447" s="141">
        <f t="array" ref="M1447:Q1447">MMULT(H1447:L1447,TRANSPOSE(chol))</f>
        <v>-3.8208290299609707E-3</v>
      </c>
      <c r="N1447" s="141">
        <v>-1.5487304298344418E-3</v>
      </c>
      <c r="O1447" s="141">
        <v>-3.6735029059198096E-3</v>
      </c>
      <c r="P1447" s="141">
        <v>2.0053650381799655E-3</v>
      </c>
      <c r="Q1447" s="141">
        <v>-1.7446513326601666E-4</v>
      </c>
      <c r="R1447" s="6">
        <f t="shared" si="90"/>
        <v>-8320.091014369882</v>
      </c>
      <c r="S1447" s="6">
        <f t="shared" si="91"/>
        <v>10136.942495837684</v>
      </c>
      <c r="T1447" s="6">
        <f t="shared" si="92"/>
        <v>-10136.942495837684</v>
      </c>
      <c r="V1447" s="23">
        <f t="array" aca="1" ref="V1447:Z1447" ca="1">MMULT(H1447:L1447,TRANSPOSE(racar))</f>
        <v>-3.53314070116926E-3</v>
      </c>
      <c r="W1447" s="23">
        <f ca="1"/>
        <v>-1.5700620887184536E-4</v>
      </c>
      <c r="X1447" s="23">
        <f ca="1"/>
        <v>-2.8632090145167366E-3</v>
      </c>
      <c r="Y1447" s="23">
        <f ca="1"/>
        <v>2.7738287448790858E-3</v>
      </c>
      <c r="Z1447" s="23">
        <f ca="1"/>
        <v>7.3429283272623692E-4</v>
      </c>
      <c r="AA1447" s="6">
        <f t="array" aca="1" ref="AA1447" ca="1">SUMPRODUCT($V$9:$Z$9,V1447:Z1447)</f>
        <v>-13640.007070471056</v>
      </c>
      <c r="AB1447" s="6">
        <f t="shared" ca="1" si="93"/>
        <v>8617.6291851061578</v>
      </c>
    </row>
    <row r="1448" spans="1:28" ht="13.8">
      <c r="A1448" s="4">
        <v>1438</v>
      </c>
      <c r="B1448" s="120">
        <v>0.59167809785093739</v>
      </c>
      <c r="C1448" s="120">
        <v>0.69824000000000008</v>
      </c>
      <c r="D1448" s="120">
        <v>0.47396917950853806</v>
      </c>
      <c r="E1448" s="120">
        <v>0.80172119390751995</v>
      </c>
      <c r="F1448" s="120">
        <v>0.65452890304961309</v>
      </c>
      <c r="H1448" s="142">
        <v>0.2318637967516349</v>
      </c>
      <c r="I1448" s="142">
        <v>0.51934525531035391</v>
      </c>
      <c r="J1448" s="142">
        <v>-6.5295959896791614E-2</v>
      </c>
      <c r="K1448" s="142">
        <v>0.84778519048534939</v>
      </c>
      <c r="L1448" s="142">
        <v>0.39757676038812151</v>
      </c>
      <c r="M1448" s="141">
        <f t="array" ref="M1448:Q1448">MMULT(H1448:L1448,TRANSPOSE(chol))</f>
        <v>1.366184911091597E-3</v>
      </c>
      <c r="N1448" s="141">
        <v>3.5190125424479739E-3</v>
      </c>
      <c r="O1448" s="141">
        <v>6.2321182645719026E-5</v>
      </c>
      <c r="P1448" s="141">
        <v>5.1603175756129212E-3</v>
      </c>
      <c r="Q1448" s="141">
        <v>5.1639302722007478E-3</v>
      </c>
      <c r="R1448" s="6">
        <f t="shared" si="90"/>
        <v>-16438.068767347446</v>
      </c>
      <c r="S1448" s="6">
        <f t="shared" si="91"/>
        <v>-5004.2132036663497</v>
      </c>
      <c r="T1448" s="6">
        <f t="shared" si="92"/>
        <v>5004.2132036663497</v>
      </c>
      <c r="V1448" s="23">
        <f t="array" aca="1" ref="V1448:Z1448" ca="1">MMULT(H1448:L1448,TRANSPOSE(racar))</f>
        <v>2.4841409707273177E-3</v>
      </c>
      <c r="W1448" s="23">
        <f ca="1"/>
        <v>4.440648091375691E-3</v>
      </c>
      <c r="X1448" s="23">
        <f ca="1"/>
        <v>4.1836297524787809E-4</v>
      </c>
      <c r="Y1448" s="23">
        <f ca="1"/>
        <v>5.2199217641951279E-3</v>
      </c>
      <c r="Z1448" s="23">
        <f ca="1"/>
        <v>4.3006488135675265E-3</v>
      </c>
      <c r="AA1448" s="6">
        <f t="array" aca="1" ref="AA1448" ca="1">SUMPRODUCT($V$9:$Z$9,V1448:Z1448)</f>
        <v>-10079.492551956426</v>
      </c>
      <c r="AB1448" s="6">
        <f t="shared" ca="1" si="93"/>
        <v>49.990572084465384</v>
      </c>
    </row>
    <row r="1449" spans="1:28" ht="13.8">
      <c r="A1449" s="4">
        <v>1439</v>
      </c>
      <c r="B1449" s="120">
        <v>0.92501143118427065</v>
      </c>
      <c r="C1449" s="120">
        <v>0.89824000000000004</v>
      </c>
      <c r="D1449" s="120">
        <v>0.61682632236568091</v>
      </c>
      <c r="E1449" s="120">
        <v>0.89263028481661089</v>
      </c>
      <c r="F1449" s="120">
        <v>0.73145197997268996</v>
      </c>
      <c r="H1449" s="142">
        <v>1.4396122297576561</v>
      </c>
      <c r="I1449" s="142">
        <v>1.2715867133497158</v>
      </c>
      <c r="J1449" s="142">
        <v>0.29715607469330663</v>
      </c>
      <c r="K1449" s="142">
        <v>1.2406382087426473</v>
      </c>
      <c r="L1449" s="142">
        <v>0.61721027384668892</v>
      </c>
      <c r="M1449" s="141">
        <f t="array" ref="M1449:Q1449">MMULT(H1449:L1449,TRANSPOSE(chol))</f>
        <v>8.4824648507959496E-3</v>
      </c>
      <c r="N1449" s="141">
        <v>1.0664530305897667E-2</v>
      </c>
      <c r="O1449" s="141">
        <v>4.2534083539076065E-3</v>
      </c>
      <c r="P1449" s="141">
        <v>9.4153894646207444E-3</v>
      </c>
      <c r="Q1449" s="141">
        <v>1.209166462298414E-2</v>
      </c>
      <c r="R1449" s="6">
        <f t="shared" si="90"/>
        <v>-28929.799587179354</v>
      </c>
      <c r="S1449" s="6">
        <f t="shared" si="91"/>
        <v>-23917.682352692318</v>
      </c>
      <c r="T1449" s="6">
        <f t="shared" si="92"/>
        <v>23917.682352692318</v>
      </c>
      <c r="V1449" s="23">
        <f t="array" aca="1" ref="V1449:Z1449" ca="1">MMULT(H1449:L1449,TRANSPOSE(racar))</f>
        <v>1.0617468245051834E-2</v>
      </c>
      <c r="W1449" s="23">
        <f ca="1"/>
        <v>1.0839635869671412E-2</v>
      </c>
      <c r="X1449" s="23">
        <f ca="1"/>
        <v>3.9331384685743946E-3</v>
      </c>
      <c r="Y1449" s="23">
        <f ca="1"/>
        <v>8.4444703162927445E-3</v>
      </c>
      <c r="Z1449" s="23">
        <f ca="1"/>
        <v>8.7631585095617644E-3</v>
      </c>
      <c r="AA1449" s="6">
        <f t="array" aca="1" ref="AA1449" ca="1">SUMPRODUCT($V$9:$Z$9,V1449:Z1449)</f>
        <v>-6796.8844474120851</v>
      </c>
      <c r="AB1449" s="6">
        <f t="shared" ca="1" si="93"/>
        <v>-9921.4546998292644</v>
      </c>
    </row>
    <row r="1450" spans="1:28" ht="13.8">
      <c r="A1450" s="4">
        <v>1440</v>
      </c>
      <c r="B1450" s="120">
        <v>7.3159579332418831E-2</v>
      </c>
      <c r="C1450" s="120">
        <v>0.13824</v>
      </c>
      <c r="D1450" s="120">
        <v>0.75968346522282371</v>
      </c>
      <c r="E1450" s="120">
        <v>0.98353937572570183</v>
      </c>
      <c r="F1450" s="120">
        <v>0.80837505689576694</v>
      </c>
      <c r="H1450" s="142">
        <v>-1.4526564702514129</v>
      </c>
      <c r="I1450" s="142">
        <v>-1.0882607786581093</v>
      </c>
      <c r="J1450" s="142">
        <v>0.70528471674518112</v>
      </c>
      <c r="K1450" s="142">
        <v>2.1330423953332787</v>
      </c>
      <c r="L1450" s="142">
        <v>0.87192391491901888</v>
      </c>
      <c r="M1450" s="141">
        <f t="array" ref="M1450:Q1450">MMULT(H1450:L1450,TRANSPOSE(chol))</f>
        <v>-8.5593239585518271E-3</v>
      </c>
      <c r="N1450" s="141">
        <v>-9.6452724893439229E-3</v>
      </c>
      <c r="O1450" s="141">
        <v>2.2232212962403127E-3</v>
      </c>
      <c r="P1450" s="141">
        <v>8.2316853963764983E-3</v>
      </c>
      <c r="Q1450" s="141">
        <v>3.3850248110933309E-3</v>
      </c>
      <c r="R1450" s="6">
        <f t="shared" si="90"/>
        <v>33881.409802025344</v>
      </c>
      <c r="S1450" s="6">
        <f t="shared" si="91"/>
        <v>18894.43217014887</v>
      </c>
      <c r="T1450" s="6">
        <f t="shared" si="92"/>
        <v>-18894.43217014887</v>
      </c>
      <c r="V1450" s="23">
        <f t="array" aca="1" ref="V1450:Z1450" ca="1">MMULT(H1450:L1450,TRANSPOSE(racar))</f>
        <v>-7.3926701292938496E-3</v>
      </c>
      <c r="W1450" s="23">
        <f ca="1"/>
        <v>-5.0903698832495438E-3</v>
      </c>
      <c r="X1450" s="23">
        <f ca="1"/>
        <v>4.8282515205711127E-3</v>
      </c>
      <c r="Y1450" s="23">
        <f ca="1"/>
        <v>1.0953337055954051E-2</v>
      </c>
      <c r="Z1450" s="23">
        <f ca="1"/>
        <v>5.3448088020921335E-3</v>
      </c>
      <c r="AA1450" s="6">
        <f t="array" aca="1" ref="AA1450" ca="1">SUMPRODUCT($V$9:$Z$9,V1450:Z1450)</f>
        <v>23953.725441701685</v>
      </c>
      <c r="AB1450" s="6">
        <f t="shared" ca="1" si="93"/>
        <v>20485.577691740455</v>
      </c>
    </row>
    <row r="1451" spans="1:28" ht="13.8">
      <c r="A1451" s="4">
        <v>1441</v>
      </c>
      <c r="B1451" s="120">
        <v>0.40649291266575222</v>
      </c>
      <c r="C1451" s="120">
        <v>0.33823999999999999</v>
      </c>
      <c r="D1451" s="120">
        <v>0.90254060807996661</v>
      </c>
      <c r="E1451" s="120">
        <v>8.2712929444710065E-2</v>
      </c>
      <c r="F1451" s="120">
        <v>0.88529813381884392</v>
      </c>
      <c r="H1451" s="142">
        <v>-0.23657589122038444</v>
      </c>
      <c r="I1451" s="142">
        <v>-0.41727127050681329</v>
      </c>
      <c r="J1451" s="142">
        <v>1.2961645967845148</v>
      </c>
      <c r="K1451" s="142">
        <v>-1.3870521580823842</v>
      </c>
      <c r="L1451" s="142">
        <v>1.2018962375342952</v>
      </c>
      <c r="M1451" s="141">
        <f t="array" ref="M1451:Q1451">MMULT(H1451:L1451,TRANSPOSE(chol))</f>
        <v>-1.3939494541251934E-3</v>
      </c>
      <c r="N1451" s="141">
        <v>-2.9455075483893456E-3</v>
      </c>
      <c r="O1451" s="141">
        <v>7.8647995447412265E-3</v>
      </c>
      <c r="P1451" s="141">
        <v>-6.9636307279000043E-3</v>
      </c>
      <c r="Q1451" s="141">
        <v>3.639974890607015E-3</v>
      </c>
      <c r="R1451" s="6">
        <f t="shared" si="90"/>
        <v>-24640.993466082149</v>
      </c>
      <c r="S1451" s="6">
        <f t="shared" si="91"/>
        <v>-52006.367901759695</v>
      </c>
      <c r="T1451" s="6">
        <f t="shared" si="92"/>
        <v>52006.367901759695</v>
      </c>
      <c r="V1451" s="23">
        <f t="array" aca="1" ref="V1451:Z1451" ca="1">MMULT(H1451:L1451,TRANSPOSE(racar))</f>
        <v>2.6854827668734401E-4</v>
      </c>
      <c r="W1451" s="23">
        <f ca="1"/>
        <v>-2.2243960080695025E-3</v>
      </c>
      <c r="X1451" s="23">
        <f ca="1"/>
        <v>8.4521440592414537E-3</v>
      </c>
      <c r="Y1451" s="23">
        <f ca="1"/>
        <v>-5.5916450480265403E-3</v>
      </c>
      <c r="Z1451" s="23">
        <f ca="1"/>
        <v>6.0758632648696504E-3</v>
      </c>
      <c r="AA1451" s="6">
        <f t="array" aca="1" ref="AA1451" ca="1">SUMPRODUCT($V$9:$Z$9,V1451:Z1451)</f>
        <v>-26486.86214751015</v>
      </c>
      <c r="AB1451" s="6">
        <f t="shared" ca="1" si="93"/>
        <v>-59224.382991486229</v>
      </c>
    </row>
    <row r="1452" spans="1:28" ht="13.8">
      <c r="A1452" s="4">
        <v>1442</v>
      </c>
      <c r="B1452" s="120">
        <v>0.73982624599908553</v>
      </c>
      <c r="C1452" s="120">
        <v>0.53824000000000005</v>
      </c>
      <c r="D1452" s="120">
        <v>6.5805914202415661E-2</v>
      </c>
      <c r="E1452" s="120">
        <v>0.17362202035380098</v>
      </c>
      <c r="F1452" s="120">
        <v>0.9622212107419208</v>
      </c>
      <c r="H1452" s="142">
        <v>0.64280982368517459</v>
      </c>
      <c r="I1452" s="142">
        <v>9.600072091652613E-2</v>
      </c>
      <c r="J1452" s="142">
        <v>-1.5077761492744675</v>
      </c>
      <c r="K1452" s="142">
        <v>-0.93994837748225357</v>
      </c>
      <c r="L1452" s="142">
        <v>1.7770648019170885</v>
      </c>
      <c r="M1452" s="141">
        <f t="array" ref="M1452:Q1452">MMULT(H1452:L1452,TRANSPOSE(chol))</f>
        <v>3.7875558587563032E-3</v>
      </c>
      <c r="N1452" s="141">
        <v>2.0599919478007716E-3</v>
      </c>
      <c r="O1452" s="141">
        <v>-8.7846895164829745E-3</v>
      </c>
      <c r="P1452" s="141">
        <v>-4.9242269524688437E-3</v>
      </c>
      <c r="Q1452" s="141">
        <v>8.5899718202233806E-3</v>
      </c>
      <c r="R1452" s="6">
        <f t="shared" si="90"/>
        <v>-84195.701988541434</v>
      </c>
      <c r="S1452" s="6">
        <f t="shared" si="91"/>
        <v>-70097.661672302609</v>
      </c>
      <c r="T1452" s="6">
        <f t="shared" si="92"/>
        <v>70097.661672302609</v>
      </c>
      <c r="V1452" s="23">
        <f t="array" aca="1" ref="V1452:Z1452" ca="1">MMULT(H1452:L1452,TRANSPOSE(racar))</f>
        <v>5.0352451673857431E-3</v>
      </c>
      <c r="W1452" s="23">
        <f ca="1"/>
        <v>1.9606836779740813E-3</v>
      </c>
      <c r="X1452" s="23">
        <f ca="1"/>
        <v>-8.5836279725593594E-3</v>
      </c>
      <c r="Y1452" s="23">
        <f ca="1"/>
        <v>-3.0949644953200675E-3</v>
      </c>
      <c r="Z1452" s="23">
        <f ca="1"/>
        <v>1.0076138670377117E-2</v>
      </c>
      <c r="AA1452" s="6">
        <f t="array" aca="1" ref="AA1452" ca="1">SUMPRODUCT($V$9:$Z$9,V1452:Z1452)</f>
        <v>-77355.468403146398</v>
      </c>
      <c r="AB1452" s="6">
        <f t="shared" ca="1" si="93"/>
        <v>-69964.120679695072</v>
      </c>
    </row>
    <row r="1453" spans="1:28" ht="13.8">
      <c r="A1453" s="4">
        <v>1443</v>
      </c>
      <c r="B1453" s="120">
        <v>0.18427069044352992</v>
      </c>
      <c r="C1453" s="120">
        <v>0.73824000000000012</v>
      </c>
      <c r="D1453" s="120">
        <v>0.20866305705955848</v>
      </c>
      <c r="E1453" s="120">
        <v>0.26453111126289186</v>
      </c>
      <c r="F1453" s="120">
        <v>4.5061447428311335E-2</v>
      </c>
      <c r="H1453" s="142">
        <v>-0.89920893709404937</v>
      </c>
      <c r="I1453" s="142">
        <v>0.63792884485971768</v>
      </c>
      <c r="J1453" s="142">
        <v>-0.81106888325720206</v>
      </c>
      <c r="K1453" s="142">
        <v>-0.62943818984570932</v>
      </c>
      <c r="L1453" s="142">
        <v>-1.6947497962536837</v>
      </c>
      <c r="M1453" s="141">
        <f t="array" ref="M1453:Q1453">MMULT(H1453:L1453,TRANSPOSE(chol))</f>
        <v>-5.2983074502679604E-3</v>
      </c>
      <c r="N1453" s="141">
        <v>1.5408300727528766E-3</v>
      </c>
      <c r="O1453" s="141">
        <v>-6.1997019274088721E-3</v>
      </c>
      <c r="P1453" s="141">
        <v>-3.3076716680042867E-3</v>
      </c>
      <c r="Q1453" s="141">
        <v>-1.2678811956452093E-2</v>
      </c>
      <c r="R1453" s="6">
        <f t="shared" si="90"/>
        <v>8153.1411892246979</v>
      </c>
      <c r="S1453" s="6">
        <f t="shared" si="91"/>
        <v>55100.618988118527</v>
      </c>
      <c r="T1453" s="6">
        <f t="shared" si="92"/>
        <v>-55100.618988118527</v>
      </c>
      <c r="V1453" s="23">
        <f t="array" aca="1" ref="V1453:Z1453" ca="1">MMULT(H1453:L1453,TRANSPOSE(racar))</f>
        <v>-7.1581795267783837E-3</v>
      </c>
      <c r="W1453" s="23">
        <f ca="1"/>
        <v>2.7696835752953511E-4</v>
      </c>
      <c r="X1453" s="23">
        <f ca="1"/>
        <v>-6.927611772489321E-3</v>
      </c>
      <c r="Y1453" s="23">
        <f ca="1"/>
        <v>-5.0821115786854687E-3</v>
      </c>
      <c r="Z1453" s="23">
        <f ca="1"/>
        <v>-1.2431141334537557E-2</v>
      </c>
      <c r="AA1453" s="6">
        <f t="array" aca="1" ref="AA1453" ca="1">SUMPRODUCT($V$9:$Z$9,V1453:Z1453)</f>
        <v>-5194.0863561235892</v>
      </c>
      <c r="AB1453" s="6">
        <f t="shared" ca="1" si="93"/>
        <v>45614.226255852678</v>
      </c>
    </row>
    <row r="1454" spans="1:28" ht="13.8">
      <c r="A1454" s="4">
        <v>1444</v>
      </c>
      <c r="B1454" s="120">
        <v>0.51760402377686332</v>
      </c>
      <c r="C1454" s="120">
        <v>0.93824000000000007</v>
      </c>
      <c r="D1454" s="120">
        <v>0.35152019991670136</v>
      </c>
      <c r="E1454" s="120">
        <v>0.35544020217198274</v>
      </c>
      <c r="F1454" s="120">
        <v>0.12198452435138826</v>
      </c>
      <c r="H1454" s="142">
        <v>4.4141073889074421E-2</v>
      </c>
      <c r="I1454" s="142">
        <v>1.5401655701683361</v>
      </c>
      <c r="J1454" s="142">
        <v>-0.38121947432224718</v>
      </c>
      <c r="K1454" s="142">
        <v>-0.37067393767304069</v>
      </c>
      <c r="L1454" s="142">
        <v>-1.1651233937944894</v>
      </c>
      <c r="M1454" s="141">
        <f t="array" ref="M1454:Q1454">MMULT(H1454:L1454,TRANSPOSE(chol))</f>
        <v>2.6008747355771717E-4</v>
      </c>
      <c r="N1454" s="141">
        <v>8.9241977515386126E-3</v>
      </c>
      <c r="O1454" s="141">
        <v>-1.8807413554620107E-3</v>
      </c>
      <c r="P1454" s="141">
        <v>3.5041383697400285E-4</v>
      </c>
      <c r="Q1454" s="141">
        <v>-4.8177897054490727E-3</v>
      </c>
      <c r="R1454" s="6">
        <f t="shared" si="90"/>
        <v>-20282.888875563007</v>
      </c>
      <c r="S1454" s="6">
        <f t="shared" si="91"/>
        <v>28287.721593598435</v>
      </c>
      <c r="T1454" s="6">
        <f t="shared" si="92"/>
        <v>-28287.721593598435</v>
      </c>
      <c r="V1454" s="23">
        <f t="array" aca="1" ref="V1454:Z1454" ca="1">MMULT(H1454:L1454,TRANSPOSE(racar))</f>
        <v>6.5204354904882305E-5</v>
      </c>
      <c r="W1454" s="23">
        <f ca="1"/>
        <v>7.5305882326612145E-3</v>
      </c>
      <c r="X1454" s="23">
        <f ca="1"/>
        <v>-2.9247857653166807E-3</v>
      </c>
      <c r="Y1454" s="23">
        <f ca="1"/>
        <v>-2.0821337573220253E-3</v>
      </c>
      <c r="Z1454" s="23">
        <f ca="1"/>
        <v>-6.3083314648365871E-3</v>
      </c>
      <c r="AA1454" s="6">
        <f t="array" aca="1" ref="AA1454" ca="1">SUMPRODUCT($V$9:$Z$9,V1454:Z1454)</f>
        <v>-19474.57644047639</v>
      </c>
      <c r="AB1454" s="6">
        <f t="shared" ca="1" si="93"/>
        <v>25419.57097627558</v>
      </c>
    </row>
    <row r="1455" spans="1:28" ht="13.8">
      <c r="A1455" s="4">
        <v>1445</v>
      </c>
      <c r="B1455" s="120">
        <v>0.85093735711019647</v>
      </c>
      <c r="C1455" s="120">
        <v>0.17823999999999998</v>
      </c>
      <c r="D1455" s="120">
        <v>0.49437734277384421</v>
      </c>
      <c r="E1455" s="120">
        <v>0.44634929308107368</v>
      </c>
      <c r="F1455" s="120">
        <v>0.19890760127446522</v>
      </c>
      <c r="H1455" s="142">
        <v>1.0404620517152374</v>
      </c>
      <c r="I1455" s="142">
        <v>-0.92209313024010819</v>
      </c>
      <c r="J1455" s="142">
        <v>-1.4094378212624803E-2</v>
      </c>
      <c r="K1455" s="142">
        <v>-0.13489032880156754</v>
      </c>
      <c r="L1455" s="142">
        <v>-0.84552961921983349</v>
      </c>
      <c r="M1455" s="141">
        <f t="array" ref="M1455:Q1455">MMULT(H1455:L1455,TRANSPOSE(chol))</f>
        <v>6.1305972537807991E-3</v>
      </c>
      <c r="N1455" s="141">
        <v>-2.8363768369398966E-3</v>
      </c>
      <c r="O1455" s="141">
        <v>9.99354849012285E-4</v>
      </c>
      <c r="P1455" s="141">
        <v>-1.3127067731427138E-3</v>
      </c>
      <c r="Q1455" s="141">
        <v>-3.1949082186569742E-3</v>
      </c>
      <c r="R1455" s="6">
        <f t="shared" si="90"/>
        <v>56585.422865054614</v>
      </c>
      <c r="S1455" s="6">
        <f t="shared" si="91"/>
        <v>11693.236410439564</v>
      </c>
      <c r="T1455" s="6">
        <f t="shared" si="92"/>
        <v>-11693.236410439564</v>
      </c>
      <c r="V1455" s="23">
        <f t="array" aca="1" ref="V1455:Z1455" ca="1">MMULT(H1455:L1455,TRANSPOSE(racar))</f>
        <v>3.7410167345506336E-3</v>
      </c>
      <c r="W1455" s="23">
        <f ca="1"/>
        <v>-5.4111068602742431E-3</v>
      </c>
      <c r="X1455" s="23">
        <f ca="1"/>
        <v>-3.7806238010593975E-4</v>
      </c>
      <c r="Y1455" s="23">
        <f ca="1"/>
        <v>-2.2407838512171919E-3</v>
      </c>
      <c r="Z1455" s="23">
        <f ca="1"/>
        <v>-5.1273933122985282E-3</v>
      </c>
      <c r="AA1455" s="6">
        <f t="array" aca="1" ref="AA1455" ca="1">SUMPRODUCT($V$9:$Z$9,V1455:Z1455)</f>
        <v>61849.629811453255</v>
      </c>
      <c r="AB1455" s="6">
        <f t="shared" ca="1" si="93"/>
        <v>18152.957672124281</v>
      </c>
    </row>
    <row r="1456" spans="1:28" ht="13.8">
      <c r="A1456" s="4">
        <v>1446</v>
      </c>
      <c r="B1456" s="120">
        <v>0.29538180155464111</v>
      </c>
      <c r="C1456" s="120">
        <v>0.37823999999999997</v>
      </c>
      <c r="D1456" s="120">
        <v>0.63723448563098695</v>
      </c>
      <c r="E1456" s="120">
        <v>0.53725838399016457</v>
      </c>
      <c r="F1456" s="120">
        <v>0.27583067819754209</v>
      </c>
      <c r="H1456" s="142">
        <v>-0.53772979952206479</v>
      </c>
      <c r="I1456" s="142">
        <v>-0.31010645986396462</v>
      </c>
      <c r="J1456" s="142">
        <v>0.35107640506173737</v>
      </c>
      <c r="K1456" s="142">
        <v>9.3529100674951612E-2</v>
      </c>
      <c r="L1456" s="142">
        <v>-0.5952724679588709</v>
      </c>
      <c r="M1456" s="141">
        <f t="array" ref="M1456:Q1456">MMULT(H1456:L1456,TRANSPOSE(chol))</f>
        <v>-3.1684046782787549E-3</v>
      </c>
      <c r="N1456" s="141">
        <v>-3.0392989351458741E-3</v>
      </c>
      <c r="O1456" s="141">
        <v>1.4311247020717321E-3</v>
      </c>
      <c r="P1456" s="141">
        <v>-2.1889449647346571E-4</v>
      </c>
      <c r="Q1456" s="141">
        <v>-4.7958624993327138E-3</v>
      </c>
      <c r="R1456" s="6">
        <f t="shared" si="90"/>
        <v>29872.021272195125</v>
      </c>
      <c r="S1456" s="6">
        <f t="shared" si="91"/>
        <v>25562.804099717858</v>
      </c>
      <c r="T1456" s="6">
        <f t="shared" si="92"/>
        <v>-25562.804099717858</v>
      </c>
      <c r="V1456" s="23">
        <f t="array" aca="1" ref="V1456:Z1456" ca="1">MMULT(H1456:L1456,TRANSPOSE(racar))</f>
        <v>-3.9146861967113977E-3</v>
      </c>
      <c r="W1456" s="23">
        <f ca="1"/>
        <v>-2.8725026317869794E-3</v>
      </c>
      <c r="X1456" s="23">
        <f ca="1"/>
        <v>1.5400983061848788E-3</v>
      </c>
      <c r="Y1456" s="23">
        <f ca="1"/>
        <v>-4.3409006072448646E-4</v>
      </c>
      <c r="Z1456" s="23">
        <f ca="1"/>
        <v>-4.4513774388588298E-3</v>
      </c>
      <c r="AA1456" s="6">
        <f t="array" aca="1" ref="AA1456" ca="1">SUMPRODUCT($V$9:$Z$9,V1456:Z1456)</f>
        <v>22972.164469251366</v>
      </c>
      <c r="AB1456" s="6">
        <f t="shared" ca="1" si="93"/>
        <v>22670.638833777852</v>
      </c>
    </row>
    <row r="1457" spans="1:28" ht="13.8">
      <c r="A1457" s="4">
        <v>1447</v>
      </c>
      <c r="B1457" s="120">
        <v>0.62871513488797437</v>
      </c>
      <c r="C1457" s="120">
        <v>0.57824000000000009</v>
      </c>
      <c r="D1457" s="120">
        <v>0.78009162848812974</v>
      </c>
      <c r="E1457" s="120">
        <v>0.6281674748992554</v>
      </c>
      <c r="F1457" s="120">
        <v>0.35275375512061902</v>
      </c>
      <c r="H1457" s="142">
        <v>0.32845226604982003</v>
      </c>
      <c r="I1457" s="142">
        <v>0.19739300901030291</v>
      </c>
      <c r="J1457" s="142">
        <v>0.77250270903824669</v>
      </c>
      <c r="K1457" s="142">
        <v>0.32700374830092788</v>
      </c>
      <c r="L1457" s="142">
        <v>-0.37789646278056727</v>
      </c>
      <c r="M1457" s="141">
        <f t="array" ref="M1457:Q1457">MMULT(H1457:L1457,TRANSPOSE(chol))</f>
        <v>1.9353022601099235E-3</v>
      </c>
      <c r="N1457" s="141">
        <v>1.9021211982646149E-3</v>
      </c>
      <c r="O1457" s="141">
        <v>5.4627859472449218E-3</v>
      </c>
      <c r="P1457" s="141">
        <v>2.6381830530665729E-3</v>
      </c>
      <c r="Q1457" s="141">
        <v>4.9211416313324789E-4</v>
      </c>
      <c r="R1457" s="6">
        <f t="shared" si="90"/>
        <v>21637.640202096423</v>
      </c>
      <c r="S1457" s="6">
        <f t="shared" si="91"/>
        <v>9338.7212631043913</v>
      </c>
      <c r="T1457" s="6">
        <f t="shared" si="92"/>
        <v>-9338.7212631043913</v>
      </c>
      <c r="V1457" s="23">
        <f t="array" aca="1" ref="V1457:Z1457" ca="1">MMULT(H1457:L1457,TRANSPOSE(racar))</f>
        <v>2.0433995422843099E-3</v>
      </c>
      <c r="W1457" s="23">
        <f ca="1"/>
        <v>1.5957892922129238E-3</v>
      </c>
      <c r="X1457" s="23">
        <f ca="1"/>
        <v>5.1220439915171771E-3</v>
      </c>
      <c r="Y1457" s="23">
        <f ca="1"/>
        <v>1.7341274500636656E-3</v>
      </c>
      <c r="Z1457" s="23">
        <f ca="1"/>
        <v>-8.573931857332232E-4</v>
      </c>
      <c r="AA1457" s="6">
        <f t="array" aca="1" ref="AA1457" ca="1">SUMPRODUCT($V$9:$Z$9,V1457:Z1457)</f>
        <v>26212.283915299624</v>
      </c>
      <c r="AB1457" s="6">
        <f t="shared" ca="1" si="93"/>
        <v>12679.236509520018</v>
      </c>
    </row>
    <row r="1458" spans="1:28" ht="13.8">
      <c r="A1458" s="4">
        <v>1448</v>
      </c>
      <c r="B1458" s="120">
        <v>0.96204846822130763</v>
      </c>
      <c r="C1458" s="120">
        <v>0.77824000000000015</v>
      </c>
      <c r="D1458" s="120">
        <v>0.92294877134527264</v>
      </c>
      <c r="E1458" s="120">
        <v>0.71907656580834645</v>
      </c>
      <c r="F1458" s="120">
        <v>0.42967683204369594</v>
      </c>
      <c r="H1458" s="142">
        <v>1.7749686510720541</v>
      </c>
      <c r="I1458" s="142">
        <v>0.76626271274174218</v>
      </c>
      <c r="J1458" s="142">
        <v>1.4251894078889058</v>
      </c>
      <c r="K1458" s="142">
        <v>0.58010046770147239</v>
      </c>
      <c r="L1458" s="142">
        <v>-0.17719698465098127</v>
      </c>
      <c r="M1458" s="141">
        <f t="array" ref="M1458:Q1458">MMULT(H1458:L1458,TRANSPOSE(chol))</f>
        <v>1.0458447686650968E-2</v>
      </c>
      <c r="N1458" s="141">
        <v>8.5584271949563969E-3</v>
      </c>
      <c r="O1458" s="141">
        <v>1.1776012906569161E-2</v>
      </c>
      <c r="P1458" s="141">
        <v>6.2673123674090014E-3</v>
      </c>
      <c r="Q1458" s="141">
        <v>7.7183751209863542E-3</v>
      </c>
      <c r="R1458" s="6">
        <f t="shared" si="90"/>
        <v>18640.864035920407</v>
      </c>
      <c r="S1458" s="6">
        <f t="shared" si="91"/>
        <v>-14090.712691834149</v>
      </c>
      <c r="T1458" s="6">
        <f t="shared" si="92"/>
        <v>14090.712691834149</v>
      </c>
      <c r="V1458" s="23">
        <f t="array" aca="1" ref="V1458:Z1458" ca="1">MMULT(H1458:L1458,TRANSPOSE(racar))</f>
        <v>1.143590939533078E-2</v>
      </c>
      <c r="W1458" s="23">
        <f ca="1"/>
        <v>7.1002628954038027E-3</v>
      </c>
      <c r="X1458" s="23">
        <f ca="1"/>
        <v>1.053843400180495E-2</v>
      </c>
      <c r="Y1458" s="23">
        <f ca="1"/>
        <v>4.22265391798495E-3</v>
      </c>
      <c r="Z1458" s="23">
        <f ca="1"/>
        <v>3.6304723271539407E-3</v>
      </c>
      <c r="AA1458" s="6">
        <f t="array" aca="1" ref="AA1458" ca="1">SUMPRODUCT($V$9:$Z$9,V1458:Z1458)</f>
        <v>40850.258237661954</v>
      </c>
      <c r="AB1458" s="6">
        <f t="shared" ca="1" si="93"/>
        <v>-798.50419946961483</v>
      </c>
    </row>
    <row r="1459" spans="1:28" ht="13.8">
      <c r="A1459" s="4">
        <v>1449</v>
      </c>
      <c r="B1459" s="120">
        <v>0.11019661636945587</v>
      </c>
      <c r="C1459" s="120">
        <v>0.97824000000000011</v>
      </c>
      <c r="D1459" s="120">
        <v>8.6214077467721778E-2</v>
      </c>
      <c r="E1459" s="120">
        <v>0.80998565671743727</v>
      </c>
      <c r="F1459" s="120">
        <v>0.50659990896677287</v>
      </c>
      <c r="H1459" s="142">
        <v>-1.2254831558533241</v>
      </c>
      <c r="I1459" s="142">
        <v>2.0186847117809341</v>
      </c>
      <c r="J1459" s="142">
        <v>-1.3644430869619955</v>
      </c>
      <c r="K1459" s="142">
        <v>0.87784344027909611</v>
      </c>
      <c r="L1459" s="142">
        <v>1.6544273125482217E-2</v>
      </c>
      <c r="M1459" s="141">
        <f t="array" ref="M1459:Q1459">MMULT(H1459:L1459,TRANSPOSE(chol))</f>
        <v>-7.2207762478637937E-3</v>
      </c>
      <c r="N1459" s="141">
        <v>8.6818495104449764E-3</v>
      </c>
      <c r="O1459" s="141">
        <v>-9.7338274618238348E-3</v>
      </c>
      <c r="P1459" s="141">
        <v>5.7537227659609563E-3</v>
      </c>
      <c r="Q1459" s="141">
        <v>9.3486804855933886E-5</v>
      </c>
      <c r="R1459" s="6">
        <f t="shared" si="90"/>
        <v>-74645.09143059091</v>
      </c>
      <c r="S1459" s="6">
        <f t="shared" si="91"/>
        <v>25794.140047171277</v>
      </c>
      <c r="T1459" s="6">
        <f t="shared" si="92"/>
        <v>-25794.140047171277</v>
      </c>
      <c r="V1459" s="23">
        <f t="array" aca="1" ref="V1459:Z1459" ca="1">MMULT(H1459:L1459,TRANSPOSE(racar))</f>
        <v>-5.3391442296886792E-3</v>
      </c>
      <c r="W1459" s="23">
        <f ca="1"/>
        <v>1.10736276024805E-2</v>
      </c>
      <c r="X1459" s="23">
        <f ca="1"/>
        <v>-8.6432736748428256E-3</v>
      </c>
      <c r="Y1459" s="23">
        <f ca="1"/>
        <v>5.4401274414881996E-3</v>
      </c>
      <c r="Z1459" s="23">
        <f ca="1"/>
        <v>7.8746097227517175E-4</v>
      </c>
      <c r="AA1459" s="6">
        <f t="array" aca="1" ref="AA1459" ca="1">SUMPRODUCT($V$9:$Z$9,V1459:Z1459)</f>
        <v>-80815.437426219447</v>
      </c>
      <c r="AB1459" s="6">
        <f t="shared" ca="1" si="93"/>
        <v>20516.203457756535</v>
      </c>
    </row>
    <row r="1460" spans="1:28" ht="13.8">
      <c r="A1460" s="4">
        <v>1450</v>
      </c>
      <c r="B1460" s="120">
        <v>0.44352994970278925</v>
      </c>
      <c r="C1460" s="120">
        <v>2.6240000000000003E-2</v>
      </c>
      <c r="D1460" s="120">
        <v>0.2290712203248646</v>
      </c>
      <c r="E1460" s="120">
        <v>0.90089474762652832</v>
      </c>
      <c r="F1460" s="120">
        <v>0.58352298588984985</v>
      </c>
      <c r="H1460" s="142">
        <v>-0.14202545487829857</v>
      </c>
      <c r="I1460" s="142">
        <v>-1.9391752684429924</v>
      </c>
      <c r="J1460" s="142">
        <v>-0.74190905261849049</v>
      </c>
      <c r="K1460" s="142">
        <v>1.2866666419608175</v>
      </c>
      <c r="L1460" s="142">
        <v>0.21091445008815662</v>
      </c>
      <c r="M1460" s="141">
        <f t="array" ref="M1460:Q1460">MMULT(H1460:L1460,TRANSPOSE(chol))</f>
        <v>-8.3684057694222082E-4</v>
      </c>
      <c r="N1460" s="141">
        <v>-1.1439284043431638E-2</v>
      </c>
      <c r="O1460" s="141">
        <v>-5.5899968000589556E-3</v>
      </c>
      <c r="P1460" s="141">
        <v>2.852214670299029E-3</v>
      </c>
      <c r="Q1460" s="141">
        <v>-4.5855380236558413E-4</v>
      </c>
      <c r="R1460" s="6">
        <f t="shared" si="90"/>
        <v>56389.564794153266</v>
      </c>
      <c r="S1460" s="6">
        <f t="shared" si="91"/>
        <v>15583.151859270058</v>
      </c>
      <c r="T1460" s="6">
        <f t="shared" si="92"/>
        <v>-15583.151859270058</v>
      </c>
      <c r="V1460" s="23">
        <f t="array" aca="1" ref="V1460:Z1460" ca="1">MMULT(H1460:L1460,TRANSPOSE(racar))</f>
        <v>-2.735556075090473E-3</v>
      </c>
      <c r="W1460" s="23">
        <f ca="1"/>
        <v>-1.0582662749772251E-2</v>
      </c>
      <c r="X1460" s="23">
        <f ca="1"/>
        <v>-4.82363024735343E-3</v>
      </c>
      <c r="Y1460" s="23">
        <f ca="1"/>
        <v>4.8882329878659958E-3</v>
      </c>
      <c r="Z1460" s="23">
        <f ca="1"/>
        <v>5.0736632667523632E-5</v>
      </c>
      <c r="AA1460" s="6">
        <f t="array" aca="1" ref="AA1460" ca="1">SUMPRODUCT($V$9:$Z$9,V1460:Z1460)</f>
        <v>51660.877207263984</v>
      </c>
      <c r="AB1460" s="6">
        <f t="shared" ca="1" si="93"/>
        <v>22073.017235275838</v>
      </c>
    </row>
    <row r="1461" spans="1:28" ht="13.8">
      <c r="A1461" s="4">
        <v>1451</v>
      </c>
      <c r="B1461" s="120">
        <v>0.77686328303612251</v>
      </c>
      <c r="C1461" s="120">
        <v>0.22624</v>
      </c>
      <c r="D1461" s="120">
        <v>0.37192836318200745</v>
      </c>
      <c r="E1461" s="120">
        <v>0.99180383853561915</v>
      </c>
      <c r="F1461" s="120">
        <v>0.66044606281292673</v>
      </c>
      <c r="H1461" s="142">
        <v>0.76164244651322599</v>
      </c>
      <c r="I1461" s="142">
        <v>-0.75128691888374644</v>
      </c>
      <c r="J1461" s="142">
        <v>-0.3267503346975969</v>
      </c>
      <c r="K1461" s="142">
        <v>2.4000613793384669</v>
      </c>
      <c r="L1461" s="142">
        <v>0.41368082150038765</v>
      </c>
      <c r="M1461" s="141">
        <f t="array" ref="M1461:Q1461">MMULT(H1461:L1461,TRANSPOSE(chol))</f>
        <v>4.4877399259870485E-3</v>
      </c>
      <c r="N1461" s="141">
        <v>-2.5132237979494762E-3</v>
      </c>
      <c r="O1461" s="141">
        <v>-1.32445481693791E-3</v>
      </c>
      <c r="P1461" s="141">
        <v>1.1165180666641666E-2</v>
      </c>
      <c r="Q1461" s="141">
        <v>7.5546198118302899E-3</v>
      </c>
      <c r="R1461" s="6">
        <f t="shared" si="90"/>
        <v>39373.121379766628</v>
      </c>
      <c r="S1461" s="6">
        <f t="shared" si="91"/>
        <v>9214.4171080385204</v>
      </c>
      <c r="T1461" s="6">
        <f t="shared" si="92"/>
        <v>-9214.4171080385204</v>
      </c>
      <c r="V1461" s="23">
        <f t="array" aca="1" ref="V1461:Z1461" ca="1">MMULT(H1461:L1461,TRANSPOSE(racar))</f>
        <v>4.2831198683755782E-3</v>
      </c>
      <c r="W1461" s="23">
        <f ca="1"/>
        <v>-1.3214419518075649E-3</v>
      </c>
      <c r="X1461" s="23">
        <f ca="1"/>
        <v>-7.6167183295084047E-4</v>
      </c>
      <c r="Y1461" s="23">
        <f ca="1"/>
        <v>1.2085795895016856E-2</v>
      </c>
      <c r="Z1461" s="23">
        <f ca="1"/>
        <v>5.3414742050775614E-3</v>
      </c>
      <c r="AA1461" s="6">
        <f t="array" aca="1" ref="AA1461" ca="1">SUMPRODUCT($V$9:$Z$9,V1461:Z1461)</f>
        <v>50205.056786589092</v>
      </c>
      <c r="AB1461" s="6">
        <f t="shared" ca="1" si="93"/>
        <v>25682.817428310897</v>
      </c>
    </row>
    <row r="1462" spans="1:28" ht="13.8">
      <c r="A1462" s="4">
        <v>1452</v>
      </c>
      <c r="B1462" s="120">
        <v>0.22130772748056696</v>
      </c>
      <c r="C1462" s="120">
        <v>0.42624000000000001</v>
      </c>
      <c r="D1462" s="120">
        <v>0.5147855060391503</v>
      </c>
      <c r="E1462" s="120">
        <v>8.1961614643808486E-4</v>
      </c>
      <c r="F1462" s="120">
        <v>0.7373691397360036</v>
      </c>
      <c r="H1462" s="142">
        <v>-0.76778411229333943</v>
      </c>
      <c r="I1462" s="142">
        <v>-0.18595506444849635</v>
      </c>
      <c r="J1462" s="142">
        <v>3.7070256090960589E-2</v>
      </c>
      <c r="K1462" s="142">
        <v>-3.1488340932922174</v>
      </c>
      <c r="L1462" s="142">
        <v>0.63525560866825348</v>
      </c>
      <c r="M1462" s="141">
        <f t="array" ref="M1462:Q1462">MMULT(H1462:L1462,TRANSPOSE(chol))</f>
        <v>-4.5239277708999243E-3</v>
      </c>
      <c r="N1462" s="141">
        <v>-2.8687692894459093E-3</v>
      </c>
      <c r="O1462" s="141">
        <v>-8.5140347214626006E-4</v>
      </c>
      <c r="P1462" s="141">
        <v>-1.6516779894938046E-2</v>
      </c>
      <c r="Q1462" s="141">
        <v>-4.9991718584216117E-3</v>
      </c>
      <c r="R1462" s="6">
        <f t="shared" si="90"/>
        <v>-56075.49610934245</v>
      </c>
      <c r="S1462" s="6">
        <f t="shared" si="91"/>
        <v>-47841.825367654368</v>
      </c>
      <c r="T1462" s="6">
        <f t="shared" si="92"/>
        <v>47841.825367654368</v>
      </c>
      <c r="V1462" s="23">
        <f t="array" aca="1" ref="V1462:Z1462" ca="1">MMULT(H1462:L1462,TRANSPOSE(racar))</f>
        <v>-4.2248470797961422E-3</v>
      </c>
      <c r="W1462" s="23">
        <f ca="1"/>
        <v>-3.8252477529782431E-3</v>
      </c>
      <c r="X1462" s="23">
        <f ca="1"/>
        <v>-9.6620784048195277E-4</v>
      </c>
      <c r="Y1462" s="23">
        <f ca="1"/>
        <v>-1.5573158783603144E-2</v>
      </c>
      <c r="Z1462" s="23">
        <f ca="1"/>
        <v>-7.957588161503007E-4</v>
      </c>
      <c r="AA1462" s="6">
        <f t="array" aca="1" ref="AA1462" ca="1">SUMPRODUCT($V$9:$Z$9,V1462:Z1462)</f>
        <v>-69094.468967930021</v>
      </c>
      <c r="AB1462" s="6">
        <f t="shared" ca="1" si="93"/>
        <v>-66808.912101279595</v>
      </c>
    </row>
    <row r="1463" spans="1:28" ht="13.8">
      <c r="A1463" s="4">
        <v>1453</v>
      </c>
      <c r="B1463" s="120">
        <v>0.5546410608139003</v>
      </c>
      <c r="C1463" s="120">
        <v>0.62624000000000013</v>
      </c>
      <c r="D1463" s="120">
        <v>0.65764264889629309</v>
      </c>
      <c r="E1463" s="120">
        <v>9.1728707055529005E-2</v>
      </c>
      <c r="F1463" s="120">
        <v>0.81429221665908058</v>
      </c>
      <c r="H1463" s="142">
        <v>0.13739589148413719</v>
      </c>
      <c r="I1463" s="142">
        <v>0.32191115788635438</v>
      </c>
      <c r="J1463" s="142">
        <v>0.40603796935727443</v>
      </c>
      <c r="K1463" s="142">
        <v>-1.3301847297903802</v>
      </c>
      <c r="L1463" s="142">
        <v>0.89382493312529554</v>
      </c>
      <c r="M1463" s="141">
        <f t="array" ref="M1463:Q1463">MMULT(H1463:L1463,TRANSPOSE(chol))</f>
        <v>8.0956232245551346E-4</v>
      </c>
      <c r="N1463" s="141">
        <v>2.1663718088854047E-3</v>
      </c>
      <c r="O1463" s="141">
        <v>2.8959154869505604E-3</v>
      </c>
      <c r="P1463" s="141">
        <v>-5.7745960051262335E-3</v>
      </c>
      <c r="Q1463" s="141">
        <v>3.5640020487799399E-3</v>
      </c>
      <c r="R1463" s="6">
        <f t="shared" si="90"/>
        <v>-46493.960654150462</v>
      </c>
      <c r="S1463" s="6">
        <f t="shared" si="91"/>
        <v>-46148.068711220243</v>
      </c>
      <c r="T1463" s="6">
        <f t="shared" si="92"/>
        <v>46148.068711220243</v>
      </c>
      <c r="V1463" s="23">
        <f t="array" aca="1" ref="V1463:Z1463" ca="1">MMULT(H1463:L1463,TRANSPOSE(racar))</f>
        <v>2.2627707021689756E-3</v>
      </c>
      <c r="W1463" s="23">
        <f ca="1"/>
        <v>2.0289055290731079E-3</v>
      </c>
      <c r="X1463" s="23">
        <f ca="1"/>
        <v>2.9025024671143354E-3</v>
      </c>
      <c r="Y1463" s="23">
        <f ca="1"/>
        <v>-5.3020175561247582E-3</v>
      </c>
      <c r="Z1463" s="23">
        <f ca="1"/>
        <v>4.8981225214646375E-3</v>
      </c>
      <c r="AA1463" s="6">
        <f t="array" aca="1" ref="AA1463" ca="1">SUMPRODUCT($V$9:$Z$9,V1463:Z1463)</f>
        <v>-44344.996782033297</v>
      </c>
      <c r="AB1463" s="6">
        <f t="shared" ca="1" si="93"/>
        <v>-51376.516083251816</v>
      </c>
    </row>
    <row r="1464" spans="1:28" ht="13.8">
      <c r="A1464" s="4">
        <v>1454</v>
      </c>
      <c r="B1464" s="120">
        <v>0.88797439414723356</v>
      </c>
      <c r="C1464" s="120">
        <v>0.82624000000000009</v>
      </c>
      <c r="D1464" s="120">
        <v>0.80049979175343589</v>
      </c>
      <c r="E1464" s="120">
        <v>0.1826377979646199</v>
      </c>
      <c r="F1464" s="120">
        <v>0.89121529358215756</v>
      </c>
      <c r="H1464" s="142">
        <v>1.2158260012659097</v>
      </c>
      <c r="I1464" s="142">
        <v>0.9394105469775792</v>
      </c>
      <c r="J1464" s="142">
        <v>0.843407790320717</v>
      </c>
      <c r="K1464" s="142">
        <v>-0.90535830724842703</v>
      </c>
      <c r="L1464" s="142">
        <v>1.2330170237862204</v>
      </c>
      <c r="M1464" s="141">
        <f t="array" ref="M1464:Q1464">MMULT(H1464:L1464,TRANSPOSE(chol))</f>
        <v>7.1638744845603265E-3</v>
      </c>
      <c r="N1464" s="141">
        <v>8.2364081774696576E-3</v>
      </c>
      <c r="O1464" s="141">
        <v>7.3503219426413044E-3</v>
      </c>
      <c r="P1464" s="141">
        <v>-1.6237788395266546E-3</v>
      </c>
      <c r="Q1464" s="141">
        <v>1.0674615980120683E-2</v>
      </c>
      <c r="R1464" s="6">
        <f t="shared" si="90"/>
        <v>-57884.931792283925</v>
      </c>
      <c r="S1464" s="6">
        <f t="shared" si="91"/>
        <v>-66551.25016719244</v>
      </c>
      <c r="T1464" s="6">
        <f t="shared" si="92"/>
        <v>66551.25016719244</v>
      </c>
      <c r="V1464" s="23">
        <f t="array" aca="1" ref="V1464:Z1464" ca="1">MMULT(H1464:L1464,TRANSPOSE(racar))</f>
        <v>9.7313410655016589E-3</v>
      </c>
      <c r="W1464" s="23">
        <f ca="1"/>
        <v>7.6674703907876826E-3</v>
      </c>
      <c r="X1464" s="23">
        <f ca="1"/>
        <v>6.8852774280499648E-3</v>
      </c>
      <c r="Y1464" s="23">
        <f ca="1"/>
        <v>-1.8847435817514974E-3</v>
      </c>
      <c r="Z1464" s="23">
        <f ca="1"/>
        <v>9.8864620076582199E-3</v>
      </c>
      <c r="AA1464" s="6">
        <f t="array" aca="1" ref="AA1464" ca="1">SUMPRODUCT($V$9:$Z$9,V1464:Z1464)</f>
        <v>-41165.504004289134</v>
      </c>
      <c r="AB1464" s="6">
        <f t="shared" ca="1" si="93"/>
        <v>-63379.141980953762</v>
      </c>
    </row>
    <row r="1465" spans="1:28" ht="13.8">
      <c r="A1465" s="4">
        <v>1455</v>
      </c>
      <c r="B1465" s="120">
        <v>0.33241883859167815</v>
      </c>
      <c r="C1465" s="120">
        <v>6.6240000000000007E-2</v>
      </c>
      <c r="D1465" s="120">
        <v>0.94335693461057879</v>
      </c>
      <c r="E1465" s="120">
        <v>0.27354688887371076</v>
      </c>
      <c r="F1465" s="120">
        <v>0.96813837050523444</v>
      </c>
      <c r="H1465" s="142">
        <v>-0.43324377889289206</v>
      </c>
      <c r="I1465" s="142">
        <v>-1.5043937989533196</v>
      </c>
      <c r="J1465" s="142">
        <v>1.5835940413789338</v>
      </c>
      <c r="K1465" s="142">
        <v>-0.60212072821428353</v>
      </c>
      <c r="L1465" s="142">
        <v>1.8541111560042112</v>
      </c>
      <c r="M1465" s="141">
        <f t="array" ref="M1465:Q1465">MMULT(H1465:L1465,TRANSPOSE(chol))</f>
        <v>-2.5527534778609193E-3</v>
      </c>
      <c r="N1465" s="141">
        <v>-9.6334797328245635E-3</v>
      </c>
      <c r="O1465" s="141">
        <v>9.0884332224421705E-3</v>
      </c>
      <c r="P1465" s="141">
        <v>-4.7233872665776713E-3</v>
      </c>
      <c r="Q1465" s="141">
        <v>6.6359495498880053E-3</v>
      </c>
      <c r="R1465" s="6">
        <f t="shared" si="90"/>
        <v>544.03111935765628</v>
      </c>
      <c r="S1465" s="6">
        <f t="shared" si="91"/>
        <v>-58356.076377626305</v>
      </c>
      <c r="T1465" s="6">
        <f t="shared" si="92"/>
        <v>58356.076377626305</v>
      </c>
      <c r="V1465" s="23">
        <f t="array" aca="1" ref="V1465:Z1465" ca="1">MMULT(H1465:L1465,TRANSPOSE(racar))</f>
        <v>-8.256684002307048E-4</v>
      </c>
      <c r="W1465" s="23">
        <f ca="1"/>
        <v>-7.4581559008190142E-3</v>
      </c>
      <c r="X1465" s="23">
        <f ca="1"/>
        <v>1.0623718696315126E-2</v>
      </c>
      <c r="Y1465" s="23">
        <f ca="1"/>
        <v>-1.6776197454138535E-3</v>
      </c>
      <c r="Z1465" s="23">
        <f ca="1"/>
        <v>9.8531927842878918E-3</v>
      </c>
      <c r="AA1465" s="6">
        <f t="array" aca="1" ref="AA1465" ca="1">SUMPRODUCT($V$9:$Z$9,V1465:Z1465)</f>
        <v>-2786.7568997110138</v>
      </c>
      <c r="AB1465" s="6">
        <f t="shared" ca="1" si="93"/>
        <v>-62247.683202985725</v>
      </c>
    </row>
    <row r="1466" spans="1:28" ht="13.8">
      <c r="A1466" s="4">
        <v>1456</v>
      </c>
      <c r="B1466" s="120">
        <v>0.66575217192501146</v>
      </c>
      <c r="C1466" s="120">
        <v>0.26623999999999998</v>
      </c>
      <c r="D1466" s="120">
        <v>0.1066222407330279</v>
      </c>
      <c r="E1466" s="120">
        <v>0.3644559797828017</v>
      </c>
      <c r="F1466" s="120">
        <v>5.0978607191624947E-2</v>
      </c>
      <c r="H1466" s="142">
        <v>0.42821354440290466</v>
      </c>
      <c r="I1466" s="142">
        <v>-0.62422474225771085</v>
      </c>
      <c r="J1466" s="142">
        <v>-1.2446933768446093</v>
      </c>
      <c r="K1466" s="142">
        <v>-0.34657323081651353</v>
      </c>
      <c r="L1466" s="142">
        <v>-1.6354382267317225</v>
      </c>
      <c r="M1466" s="141">
        <f t="array" ref="M1466:Q1466">MMULT(H1466:L1466,TRANSPOSE(chol))</f>
        <v>2.5231143942447969E-3</v>
      </c>
      <c r="N1466" s="141">
        <v>-2.5688893050410115E-3</v>
      </c>
      <c r="O1466" s="141">
        <v>-7.6205802537920881E-3</v>
      </c>
      <c r="P1466" s="141">
        <v>-3.0967413192184061E-3</v>
      </c>
      <c r="Q1466" s="141">
        <v>-1.0235289729410919E-2</v>
      </c>
      <c r="R1466" s="6">
        <f t="shared" si="90"/>
        <v>48896.951366464273</v>
      </c>
      <c r="S1466" s="6">
        <f t="shared" si="91"/>
        <v>42530.778349310145</v>
      </c>
      <c r="T1466" s="6">
        <f t="shared" si="92"/>
        <v>-42530.778349310145</v>
      </c>
      <c r="V1466" s="23">
        <f t="array" aca="1" ref="V1466:Z1466" ca="1">MMULT(H1466:L1466,TRANSPOSE(racar))</f>
        <v>-1.1351943793099632E-3</v>
      </c>
      <c r="W1466" s="23">
        <f ca="1"/>
        <v>-5.6500191894349105E-3</v>
      </c>
      <c r="X1466" s="23">
        <f ca="1"/>
        <v>-9.2184456045686734E-3</v>
      </c>
      <c r="Y1466" s="23">
        <f ca="1"/>
        <v>-4.5392835967861932E-3</v>
      </c>
      <c r="Z1466" s="23">
        <f ca="1"/>
        <v>-1.1639393984329675E-2</v>
      </c>
      <c r="AA1466" s="6">
        <f t="array" aca="1" ref="AA1466" ca="1">SUMPRODUCT($V$9:$Z$9,V1466:Z1466)</f>
        <v>45104.408922834948</v>
      </c>
      <c r="AB1466" s="6">
        <f t="shared" ca="1" si="93"/>
        <v>43711.184120288257</v>
      </c>
    </row>
    <row r="1467" spans="1:28" ht="13.8">
      <c r="A1467" s="4">
        <v>1457</v>
      </c>
      <c r="B1467" s="120">
        <v>0.99908550525834472</v>
      </c>
      <c r="C1467" s="120">
        <v>0.46623999999999999</v>
      </c>
      <c r="D1467" s="120">
        <v>0.24947938359017074</v>
      </c>
      <c r="E1467" s="120">
        <v>0.45536507069189264</v>
      </c>
      <c r="F1467" s="120">
        <v>0.12790168411470187</v>
      </c>
      <c r="H1467" s="142">
        <v>3.1166816724276751</v>
      </c>
      <c r="I1467" s="142">
        <v>-8.4725025532481596E-2</v>
      </c>
      <c r="J1467" s="142">
        <v>-0.67612896638315567</v>
      </c>
      <c r="K1467" s="142">
        <v>-0.11211762679497124</v>
      </c>
      <c r="L1467" s="142">
        <v>-1.1363661217584873</v>
      </c>
      <c r="M1467" s="141">
        <f t="array" ref="M1467:Q1467">MMULT(H1467:L1467,TRANSPOSE(chol))</f>
        <v>1.8364072068169434E-2</v>
      </c>
      <c r="N1467" s="141">
        <v>6.8370192727464666E-3</v>
      </c>
      <c r="O1467" s="141">
        <v>-1.9384549833918133E-4</v>
      </c>
      <c r="P1467" s="141">
        <v>1.2931277268086088E-3</v>
      </c>
      <c r="Q1467" s="141">
        <v>2.0941350537139669E-3</v>
      </c>
      <c r="R1467" s="6">
        <f t="shared" si="90"/>
        <v>43391.143357925568</v>
      </c>
      <c r="S1467" s="6">
        <f t="shared" si="91"/>
        <v>-5685.6966067928252</v>
      </c>
      <c r="T1467" s="6">
        <f t="shared" si="92"/>
        <v>5685.6966067928252</v>
      </c>
      <c r="V1467" s="23">
        <f t="array" aca="1" ref="V1467:Z1467" ca="1">MMULT(H1467:L1467,TRANSPOSE(racar))</f>
        <v>1.5545077190467466E-2</v>
      </c>
      <c r="W1467" s="23">
        <f ca="1"/>
        <v>1.265969661050761E-3</v>
      </c>
      <c r="X1467" s="23">
        <f ca="1"/>
        <v>-3.482607158095786E-3</v>
      </c>
      <c r="Y1467" s="23">
        <f ca="1"/>
        <v>-1.6341074059455702E-3</v>
      </c>
      <c r="Z1467" s="23">
        <f ca="1"/>
        <v>-3.7553141682542452E-3</v>
      </c>
      <c r="AA1467" s="6">
        <f t="array" aca="1" ref="AA1467" ca="1">SUMPRODUCT($V$9:$Z$9,V1467:Z1467)</f>
        <v>69863.376907713129</v>
      </c>
      <c r="AB1467" s="6">
        <f t="shared" ca="1" si="93"/>
        <v>13327.495250428561</v>
      </c>
    </row>
    <row r="1468" spans="1:28" ht="13.8">
      <c r="A1468" s="4">
        <v>1458</v>
      </c>
      <c r="B1468" s="120">
        <v>9.1449474165523545E-4</v>
      </c>
      <c r="C1468" s="120">
        <v>0.66624000000000017</v>
      </c>
      <c r="D1468" s="120">
        <v>0.39233652644731359</v>
      </c>
      <c r="E1468" s="120">
        <v>0.54627416160098352</v>
      </c>
      <c r="F1468" s="120">
        <v>0.20482476103777883</v>
      </c>
      <c r="H1468" s="142">
        <v>-3.1166816724276898</v>
      </c>
      <c r="I1468" s="142">
        <v>0.4295541440741128</v>
      </c>
      <c r="J1468" s="142">
        <v>-0.27323438101754521</v>
      </c>
      <c r="K1468" s="142">
        <v>0.11625345013425809</v>
      </c>
      <c r="L1468" s="142">
        <v>-0.8245105529711233</v>
      </c>
      <c r="M1468" s="141">
        <f t="array" ref="M1468:Q1468">MMULT(H1468:L1468,TRANSPOSE(chol))</f>
        <v>-1.8364072068169521E-2</v>
      </c>
      <c r="N1468" s="141">
        <v>-4.8621905616943878E-3</v>
      </c>
      <c r="O1468" s="141">
        <v>-5.7857839006639801E-3</v>
      </c>
      <c r="P1468" s="141">
        <v>-1.297617344868463E-3</v>
      </c>
      <c r="Q1468" s="141">
        <v>-1.2947061623988655E-2</v>
      </c>
      <c r="R1468" s="6">
        <f t="shared" si="90"/>
        <v>-7622.4124583985831</v>
      </c>
      <c r="S1468" s="6">
        <f t="shared" si="91"/>
        <v>65778.469135872263</v>
      </c>
      <c r="T1468" s="6">
        <f t="shared" si="92"/>
        <v>-65778.469135872263</v>
      </c>
      <c r="V1468" s="23">
        <f t="array" aca="1" ref="V1468:Z1468" ca="1">MMULT(H1468:L1468,TRANSPOSE(racar))</f>
        <v>-1.8268552588810015E-2</v>
      </c>
      <c r="W1468" s="23">
        <f ca="1"/>
        <v>-1.5861463602118244E-3</v>
      </c>
      <c r="X1468" s="23">
        <f ca="1"/>
        <v>-3.8719185638629531E-3</v>
      </c>
      <c r="Y1468" s="23">
        <f ca="1"/>
        <v>-6.6120499736601614E-4</v>
      </c>
      <c r="Z1468" s="23">
        <f ca="1"/>
        <v>-8.8558312388000611E-3</v>
      </c>
      <c r="AA1468" s="6">
        <f t="array" aca="1" ref="AA1468" ca="1">SUMPRODUCT($V$9:$Z$9,V1468:Z1468)</f>
        <v>-38971.528130963736</v>
      </c>
      <c r="AB1468" s="6">
        <f t="shared" ca="1" si="93"/>
        <v>46027.875922638785</v>
      </c>
    </row>
    <row r="1469" spans="1:28" ht="13.8">
      <c r="A1469" s="4">
        <v>1459</v>
      </c>
      <c r="B1469" s="120">
        <v>0.33424782807498854</v>
      </c>
      <c r="C1469" s="120">
        <v>0.86624000000000012</v>
      </c>
      <c r="D1469" s="120">
        <v>0.53519366930445633</v>
      </c>
      <c r="E1469" s="120">
        <v>0.63718325251007446</v>
      </c>
      <c r="F1469" s="120">
        <v>0.28174783796085573</v>
      </c>
      <c r="H1469" s="142">
        <v>-0.42821354440290466</v>
      </c>
      <c r="I1469" s="142">
        <v>1.1087918202273068</v>
      </c>
      <c r="J1469" s="142">
        <v>8.833218198599932E-2</v>
      </c>
      <c r="K1469" s="142">
        <v>0.35093982266144919</v>
      </c>
      <c r="L1469" s="142">
        <v>-0.57765705880755425</v>
      </c>
      <c r="M1469" s="141">
        <f t="array" ref="M1469:Q1469">MMULT(H1469:L1469,TRANSPOSE(chol))</f>
        <v>-2.5231143942447969E-3</v>
      </c>
      <c r="N1469" s="141">
        <v>5.3439942093255234E-3</v>
      </c>
      <c r="O1469" s="141">
        <v>3.584043475747827E-4</v>
      </c>
      <c r="P1469" s="141">
        <v>3.1879026700934393E-3</v>
      </c>
      <c r="Q1469" s="141">
        <v>-1.9393652396701704E-3</v>
      </c>
      <c r="R1469" s="6">
        <f t="shared" si="90"/>
        <v>-12497.671437694413</v>
      </c>
      <c r="S1469" s="6">
        <f t="shared" si="91"/>
        <v>25320.3339805094</v>
      </c>
      <c r="T1469" s="6">
        <f t="shared" si="92"/>
        <v>-25320.3339805094</v>
      </c>
      <c r="V1469" s="23">
        <f t="array" aca="1" ref="V1469:Z1469" ca="1">MMULT(H1469:L1469,TRANSPOSE(racar))</f>
        <v>-1.8852970123664895E-3</v>
      </c>
      <c r="W1469" s="23">
        <f ca="1"/>
        <v>5.8315836120220767E-3</v>
      </c>
      <c r="X1469" s="23">
        <f ca="1"/>
        <v>3.9315420969890521E-4</v>
      </c>
      <c r="Y1469" s="23">
        <f ca="1"/>
        <v>1.9952188733774086E-3</v>
      </c>
      <c r="Z1469" s="23">
        <f ca="1"/>
        <v>-2.5473675278254392E-3</v>
      </c>
      <c r="AA1469" s="6">
        <f t="array" aca="1" ref="AA1469" ca="1">SUMPRODUCT($V$9:$Z$9,V1469:Z1469)</f>
        <v>-14049.039168621684</v>
      </c>
      <c r="AB1469" s="6">
        <f t="shared" ca="1" si="93"/>
        <v>23233.81911759096</v>
      </c>
    </row>
    <row r="1470" spans="1:28" ht="13.8">
      <c r="A1470" s="4">
        <v>1460</v>
      </c>
      <c r="B1470" s="120">
        <v>0.66758116140832191</v>
      </c>
      <c r="C1470" s="120">
        <v>0.10624000000000001</v>
      </c>
      <c r="D1470" s="120">
        <v>0.67805081216159924</v>
      </c>
      <c r="E1470" s="120">
        <v>0.7280923434191654</v>
      </c>
      <c r="F1470" s="120">
        <v>0.35867091488393266</v>
      </c>
      <c r="H1470" s="142">
        <v>0.43324377889289223</v>
      </c>
      <c r="I1470" s="142">
        <v>-1.2467750263406681</v>
      </c>
      <c r="J1470" s="142">
        <v>0.46225512576276129</v>
      </c>
      <c r="K1470" s="142">
        <v>0.60705364289806474</v>
      </c>
      <c r="L1470" s="142">
        <v>-0.36201365040989425</v>
      </c>
      <c r="M1470" s="141">
        <f t="array" ref="M1470:Q1470">MMULT(H1470:L1470,TRANSPOSE(chol))</f>
        <v>2.5527534778609202E-3</v>
      </c>
      <c r="N1470" s="141">
        <v>-6.1224030885565607E-3</v>
      </c>
      <c r="O1470" s="141">
        <v>3.136647328427881E-3</v>
      </c>
      <c r="P1470" s="141">
        <v>1.6921508434972138E-3</v>
      </c>
      <c r="Q1470" s="141">
        <v>-1.0657290065243707E-3</v>
      </c>
      <c r="R1470" s="6">
        <f t="shared" si="90"/>
        <v>63906.018229108893</v>
      </c>
      <c r="S1470" s="6">
        <f t="shared" si="91"/>
        <v>13641.228002364986</v>
      </c>
      <c r="T1470" s="6">
        <f t="shared" si="92"/>
        <v>-13641.228002364986</v>
      </c>
      <c r="V1470" s="23">
        <f t="array" aca="1" ref="V1470:Z1470" ca="1">MMULT(H1470:L1470,TRANSPOSE(racar))</f>
        <v>1.0162765691738745E-3</v>
      </c>
      <c r="W1470" s="23">
        <f ca="1"/>
        <v>-6.7109278358515297E-3</v>
      </c>
      <c r="X1470" s="23">
        <f ca="1"/>
        <v>2.8783604998818628E-3</v>
      </c>
      <c r="Y1470" s="23">
        <f ca="1"/>
        <v>1.887067064242911E-3</v>
      </c>
      <c r="Z1470" s="23">
        <f ca="1"/>
        <v>-2.0554837133319095E-3</v>
      </c>
      <c r="AA1470" s="6">
        <f t="array" aca="1" ref="AA1470" ca="1">SUMPRODUCT($V$9:$Z$9,V1470:Z1470)</f>
        <v>65600.195568685565</v>
      </c>
      <c r="AB1470" s="6">
        <f t="shared" ca="1" si="93"/>
        <v>20014.740946737504</v>
      </c>
    </row>
    <row r="1471" spans="1:28" ht="13.8">
      <c r="A1471" s="4">
        <v>1461</v>
      </c>
      <c r="B1471" s="120">
        <v>0.11202560585276634</v>
      </c>
      <c r="C1471" s="120">
        <v>0.30624000000000001</v>
      </c>
      <c r="D1471" s="120">
        <v>0.82090795501874203</v>
      </c>
      <c r="E1471" s="120">
        <v>0.81900143432825634</v>
      </c>
      <c r="F1471" s="120">
        <v>0.43559399180700958</v>
      </c>
      <c r="H1471" s="142">
        <v>-1.2158260012659103</v>
      </c>
      <c r="I1471" s="142">
        <v>-0.50653660413588575</v>
      </c>
      <c r="J1471" s="142">
        <v>0.91883078039242017</v>
      </c>
      <c r="K1471" s="142">
        <v>0.91156618230792241</v>
      </c>
      <c r="L1471" s="142">
        <v>-0.16214968154032852</v>
      </c>
      <c r="M1471" s="141">
        <f t="array" ref="M1471:Q1471">MMULT(H1471:L1471,TRANSPOSE(chol))</f>
        <v>-7.1638744845603309E-3</v>
      </c>
      <c r="N1471" s="141">
        <v>-5.7573487111302422E-3</v>
      </c>
      <c r="O1471" s="141">
        <v>4.1023578405024134E-3</v>
      </c>
      <c r="P1471" s="141">
        <v>3.3628118709072971E-3</v>
      </c>
      <c r="Q1471" s="141">
        <v>-2.7296900869923694E-3</v>
      </c>
      <c r="R1471" s="6">
        <f t="shared" si="90"/>
        <v>36661.147230769639</v>
      </c>
      <c r="S1471" s="6">
        <f t="shared" si="91"/>
        <v>30497.731619990329</v>
      </c>
      <c r="T1471" s="6">
        <f t="shared" si="92"/>
        <v>-30497.731619990329</v>
      </c>
      <c r="V1471" s="23">
        <f t="array" aca="1" ref="V1471:Z1471" ca="1">MMULT(H1471:L1471,TRANSPOSE(racar))</f>
        <v>-6.9048433888738645E-3</v>
      </c>
      <c r="W1471" s="23">
        <f ca="1"/>
        <v>-3.4506518597179751E-3</v>
      </c>
      <c r="X1471" s="23">
        <f ca="1"/>
        <v>5.3810625693028009E-3</v>
      </c>
      <c r="Y1471" s="23">
        <f ca="1"/>
        <v>4.1499046541879411E-3</v>
      </c>
      <c r="Z1471" s="23">
        <f ca="1"/>
        <v>-1.5043059247243705E-3</v>
      </c>
      <c r="AA1471" s="6">
        <f t="array" aca="1" ref="AA1471" ca="1">SUMPRODUCT($V$9:$Z$9,V1471:Z1471)</f>
        <v>26021.320480405819</v>
      </c>
      <c r="AB1471" s="6">
        <f t="shared" ca="1" si="93"/>
        <v>27309.84798351206</v>
      </c>
    </row>
    <row r="1472" spans="1:28" ht="13.8">
      <c r="A1472" s="4">
        <v>1462</v>
      </c>
      <c r="B1472" s="120">
        <v>0.44535893918609964</v>
      </c>
      <c r="C1472" s="120">
        <v>0.50624000000000002</v>
      </c>
      <c r="D1472" s="120">
        <v>0.96376509787588494</v>
      </c>
      <c r="E1472" s="120">
        <v>0.90991052523734728</v>
      </c>
      <c r="F1472" s="120">
        <v>0.51251706873008651</v>
      </c>
      <c r="H1472" s="142">
        <v>-0.13739589148413733</v>
      </c>
      <c r="I1472" s="142">
        <v>1.5641998270408155E-2</v>
      </c>
      <c r="J1472" s="142">
        <v>1.7961554088697449</v>
      </c>
      <c r="K1472" s="142">
        <v>1.340204252308645</v>
      </c>
      <c r="L1472" s="142">
        <v>3.1380788025651238E-2</v>
      </c>
      <c r="M1472" s="141">
        <f t="array" ref="M1472:Q1472">MMULT(H1472:L1472,TRANSPOSE(chol))</f>
        <v>-8.0956232245551433E-4</v>
      </c>
      <c r="N1472" s="141">
        <v>-2.3321237297729066E-4</v>
      </c>
      <c r="O1472" s="141">
        <v>1.1349069354759817E-2</v>
      </c>
      <c r="P1472" s="141">
        <v>7.6440624876750133E-3</v>
      </c>
      <c r="Q1472" s="141">
        <v>3.8261663745227182E-3</v>
      </c>
      <c r="R1472" s="6">
        <f t="shared" si="90"/>
        <v>38389.483471508524</v>
      </c>
      <c r="S1472" s="6">
        <f t="shared" si="91"/>
        <v>13763.774037390307</v>
      </c>
      <c r="T1472" s="6">
        <f t="shared" si="92"/>
        <v>-13763.774037390307</v>
      </c>
      <c r="V1472" s="23">
        <f t="array" aca="1" ref="V1472:Z1472" ca="1">MMULT(H1472:L1472,TRANSPOSE(racar))</f>
        <v>5.1644800379485275E-4</v>
      </c>
      <c r="W1472" s="23">
        <f ca="1"/>
        <v>1.5899116260202984E-3</v>
      </c>
      <c r="X1472" s="23">
        <f ca="1"/>
        <v>1.2099405790054609E-2</v>
      </c>
      <c r="Y1472" s="23">
        <f ca="1"/>
        <v>7.500693731120227E-3</v>
      </c>
      <c r="Z1472" s="23">
        <f ca="1"/>
        <v>2.7565002982248765E-3</v>
      </c>
      <c r="AA1472" s="6">
        <f t="array" aca="1" ref="AA1472" ca="1">SUMPRODUCT($V$9:$Z$9,V1472:Z1472)</f>
        <v>42288.272464299851</v>
      </c>
      <c r="AB1472" s="6">
        <f t="shared" ca="1" si="93"/>
        <v>19032.920484744551</v>
      </c>
    </row>
    <row r="1473" spans="1:28" ht="13.8">
      <c r="A1473" s="4">
        <v>1463</v>
      </c>
      <c r="B1473" s="120">
        <v>0.77869227251943296</v>
      </c>
      <c r="C1473" s="120">
        <v>0.70624000000000009</v>
      </c>
      <c r="D1473" s="120">
        <v>0.12703040399833401</v>
      </c>
      <c r="E1473" s="120">
        <v>9.0840789563554399E-3</v>
      </c>
      <c r="F1473" s="120">
        <v>0.58944014565316349</v>
      </c>
      <c r="H1473" s="142">
        <v>0.76778411229333887</v>
      </c>
      <c r="I1473" s="142">
        <v>0.54243336505915651</v>
      </c>
      <c r="J1473" s="142">
        <v>-1.1405414169483565</v>
      </c>
      <c r="K1473" s="142">
        <v>-2.3621730765573199</v>
      </c>
      <c r="L1473" s="142">
        <v>0.22610506063090005</v>
      </c>
      <c r="M1473" s="141">
        <f t="array" ref="M1473:Q1473">MMULT(H1473:L1473,TRANSPOSE(chol))</f>
        <v>4.5239277708999208E-3</v>
      </c>
      <c r="N1473" s="141">
        <v>4.9103126077431588E-3</v>
      </c>
      <c r="O1473" s="141">
        <v>-6.1134717615317479E-3</v>
      </c>
      <c r="P1473" s="141">
        <v>-1.0996185671872317E-2</v>
      </c>
      <c r="Q1473" s="141">
        <v>-1.0998706656743767E-3</v>
      </c>
      <c r="R1473" s="6">
        <f t="shared" si="90"/>
        <v>-62980.020202792395</v>
      </c>
      <c r="S1473" s="6">
        <f t="shared" si="91"/>
        <v>-44193.824828310564</v>
      </c>
      <c r="T1473" s="6">
        <f t="shared" si="92"/>
        <v>44193.824828310564</v>
      </c>
      <c r="V1473" s="23">
        <f t="array" aca="1" ref="V1473:Z1473" ca="1">MMULT(H1473:L1473,TRANSPOSE(racar))</f>
        <v>4.125552533826655E-3</v>
      </c>
      <c r="W1473" s="23">
        <f ca="1"/>
        <v>1.999470864920856E-3</v>
      </c>
      <c r="X1473" s="23">
        <f ca="1"/>
        <v>-7.5449902883813653E-3</v>
      </c>
      <c r="Y1473" s="23">
        <f ca="1"/>
        <v>-1.1590653072378793E-2</v>
      </c>
      <c r="Z1473" s="23">
        <f ca="1"/>
        <v>-4.5358832596348081E-4</v>
      </c>
      <c r="AA1473" s="6">
        <f t="array" aca="1" ref="AA1473" ca="1">SUMPRODUCT($V$9:$Z$9,V1473:Z1473)</f>
        <v>-59766.767154190653</v>
      </c>
      <c r="AB1473" s="6">
        <f t="shared" ca="1" si="93"/>
        <v>-50492.037824868945</v>
      </c>
    </row>
    <row r="1474" spans="1:28" ht="13.8">
      <c r="A1474" s="4">
        <v>1464</v>
      </c>
      <c r="B1474" s="120">
        <v>0.22313671696387744</v>
      </c>
      <c r="C1474" s="120">
        <v>0.90624000000000005</v>
      </c>
      <c r="D1474" s="120">
        <v>0.26988754685547683</v>
      </c>
      <c r="E1474" s="120">
        <v>9.999316986544636E-2</v>
      </c>
      <c r="F1474" s="120">
        <v>0.66636322257624037</v>
      </c>
      <c r="H1474" s="142">
        <v>-0.76164244651322621</v>
      </c>
      <c r="I1474" s="142">
        <v>1.3179511537904147</v>
      </c>
      <c r="J1474" s="142">
        <v>-0.61315312829419888</v>
      </c>
      <c r="K1474" s="142">
        <v>-1.2815904850307063</v>
      </c>
      <c r="L1474" s="142">
        <v>0.42989289393838132</v>
      </c>
      <c r="M1474" s="141">
        <f t="array" ref="M1474:Q1474">MMULT(H1474:L1474,TRANSPOSE(chol))</f>
        <v>-4.4877399259870502E-3</v>
      </c>
      <c r="N1474" s="141">
        <v>5.7584972984962776E-3</v>
      </c>
      <c r="O1474" s="141">
        <v>-4.5214560941185837E-3</v>
      </c>
      <c r="P1474" s="141">
        <v>-5.2771580743867699E-3</v>
      </c>
      <c r="Q1474" s="141">
        <v>-8.179137882551109E-4</v>
      </c>
      <c r="R1474" s="6">
        <f t="shared" si="90"/>
        <v>-80208.70700706818</v>
      </c>
      <c r="S1474" s="6">
        <f t="shared" si="91"/>
        <v>-19602.264256428894</v>
      </c>
      <c r="T1474" s="6">
        <f t="shared" si="92"/>
        <v>19602.264256428894</v>
      </c>
      <c r="V1474" s="23">
        <f t="array" aca="1" ref="V1474:Z1474" ca="1">MMULT(H1474:L1474,TRANSPOSE(racar))</f>
        <v>-2.9025407069530108E-3</v>
      </c>
      <c r="W1474" s="23">
        <f ca="1"/>
        <v>6.2615710438840263E-3</v>
      </c>
      <c r="X1474" s="23">
        <f ca="1"/>
        <v>-4.2209607351766567E-3</v>
      </c>
      <c r="Y1474" s="23">
        <f ca="1"/>
        <v>-5.2970856963123767E-3</v>
      </c>
      <c r="Z1474" s="23">
        <f ca="1"/>
        <v>1.2558123860661186E-3</v>
      </c>
      <c r="AA1474" s="6">
        <f t="array" aca="1" ref="AA1474" ca="1">SUMPRODUCT($V$9:$Z$9,V1474:Z1474)</f>
        <v>-86348.828362967281</v>
      </c>
      <c r="AB1474" s="6">
        <f t="shared" ca="1" si="93"/>
        <v>-31179.561288710887</v>
      </c>
    </row>
    <row r="1475" spans="1:28" ht="13.8">
      <c r="A1475" s="4">
        <v>1465</v>
      </c>
      <c r="B1475" s="120">
        <v>0.55647005029721086</v>
      </c>
      <c r="C1475" s="120">
        <v>0.14623999999999998</v>
      </c>
      <c r="D1475" s="120">
        <v>0.41274468971261968</v>
      </c>
      <c r="E1475" s="120">
        <v>0.19090226077453726</v>
      </c>
      <c r="F1475" s="120">
        <v>0.74328629949931724</v>
      </c>
      <c r="H1475" s="142">
        <v>0.14202545487829882</v>
      </c>
      <c r="I1475" s="142">
        <v>-1.0526967470972506</v>
      </c>
      <c r="J1475" s="142">
        <v>-0.22049023137647844</v>
      </c>
      <c r="K1475" s="142">
        <v>-0.87457623807731388</v>
      </c>
      <c r="L1475" s="142">
        <v>0.65351022299120731</v>
      </c>
      <c r="M1475" s="141">
        <f t="array" ref="M1475:Q1475">MMULT(H1475:L1475,TRANSPOSE(chol))</f>
        <v>8.3684057694222223E-4</v>
      </c>
      <c r="N1475" s="141">
        <v>-5.69510060792982E-3</v>
      </c>
      <c r="O1475" s="141">
        <v>-1.5713777107480907E-3</v>
      </c>
      <c r="P1475" s="141">
        <v>-6.0023194271364901E-3</v>
      </c>
      <c r="Q1475" s="141">
        <v>4.991285358244787E-4</v>
      </c>
      <c r="R1475" s="6">
        <f t="shared" si="90"/>
        <v>-1250.2262392755647</v>
      </c>
      <c r="S1475" s="6">
        <f t="shared" si="91"/>
        <v>-30213.419040635603</v>
      </c>
      <c r="T1475" s="6">
        <f t="shared" si="92"/>
        <v>30213.419040635603</v>
      </c>
      <c r="V1475" s="23">
        <f t="array" aca="1" ref="V1475:Z1475" ca="1">MMULT(H1475:L1475,TRANSPOSE(racar))</f>
        <v>2.6826619489138165E-4</v>
      </c>
      <c r="W1475" s="23">
        <f ca="1"/>
        <v>-6.1874715670990742E-3</v>
      </c>
      <c r="X1475" s="23">
        <f ca="1"/>
        <v>-1.5346776298258056E-3</v>
      </c>
      <c r="Y1475" s="23">
        <f ca="1"/>
        <v>-4.6261519410890134E-3</v>
      </c>
      <c r="Z1475" s="23">
        <f ca="1"/>
        <v>2.022795708690653E-3</v>
      </c>
      <c r="AA1475" s="6">
        <f t="array" aca="1" ref="AA1475" ca="1">SUMPRODUCT($V$9:$Z$9,V1475:Z1475)</f>
        <v>-3418.797536349799</v>
      </c>
      <c r="AB1475" s="6">
        <f t="shared" ca="1" si="93"/>
        <v>-32359.606173971675</v>
      </c>
    </row>
    <row r="1476" spans="1:28" ht="13.8">
      <c r="A1476" s="4">
        <v>1466</v>
      </c>
      <c r="B1476" s="120">
        <v>0.88980338363054412</v>
      </c>
      <c r="C1476" s="120">
        <v>0.34623999999999999</v>
      </c>
      <c r="D1476" s="120">
        <v>0.55560183256976248</v>
      </c>
      <c r="E1476" s="120">
        <v>0.28181135168362809</v>
      </c>
      <c r="F1476" s="120">
        <v>0.82020937642239422</v>
      </c>
      <c r="H1476" s="142">
        <v>1.2254831558533241</v>
      </c>
      <c r="I1476" s="142">
        <v>-0.39549176216028886</v>
      </c>
      <c r="J1476" s="142">
        <v>0.13982743674825993</v>
      </c>
      <c r="K1476" s="142">
        <v>-0.57746895686990851</v>
      </c>
      <c r="L1476" s="142">
        <v>0.9161633078571213</v>
      </c>
      <c r="M1476" s="141">
        <f t="array" ref="M1476:Q1476">MMULT(H1476:L1476,TRANSPOSE(chol))</f>
        <v>7.2207762478637937E-3</v>
      </c>
      <c r="N1476" s="141">
        <v>6.1414049772254287E-4</v>
      </c>
      <c r="O1476" s="141">
        <v>2.408299396812101E-3</v>
      </c>
      <c r="P1476" s="141">
        <v>-2.4669036073039284E-3</v>
      </c>
      <c r="Q1476" s="141">
        <v>6.9668509614997818E-3</v>
      </c>
      <c r="R1476" s="6">
        <f t="shared" si="90"/>
        <v>-14107.828312218418</v>
      </c>
      <c r="S1476" s="6">
        <f t="shared" si="91"/>
        <v>-49869.936657439306</v>
      </c>
      <c r="T1476" s="6">
        <f t="shared" si="92"/>
        <v>49869.936657439306</v>
      </c>
      <c r="V1476" s="23">
        <f t="array" aca="1" ref="V1476:Z1476" ca="1">MMULT(H1476:L1476,TRANSPOSE(racar))</f>
        <v>7.6412889074106557E-3</v>
      </c>
      <c r="W1476" s="23">
        <f ca="1"/>
        <v>-5.1719472331366559E-4</v>
      </c>
      <c r="X1476" s="23">
        <f ca="1"/>
        <v>1.864725264726066E-3</v>
      </c>
      <c r="Y1476" s="23">
        <f ca="1"/>
        <v>-1.9412469796063073E-3</v>
      </c>
      <c r="Z1476" s="23">
        <f ca="1"/>
        <v>6.3803264013844408E-3</v>
      </c>
      <c r="AA1476" s="6">
        <f t="array" aca="1" ref="AA1476" ca="1">SUMPRODUCT($V$9:$Z$9,V1476:Z1476)</f>
        <v>-2089.3525908673109</v>
      </c>
      <c r="AB1476" s="6">
        <f t="shared" ca="1" si="93"/>
        <v>-44217.390002901986</v>
      </c>
    </row>
    <row r="1477" spans="1:28" ht="13.8">
      <c r="A1477" s="4">
        <v>1467</v>
      </c>
      <c r="B1477" s="120">
        <v>3.7951531778692267E-2</v>
      </c>
      <c r="C1477" s="120">
        <v>0.54624000000000006</v>
      </c>
      <c r="D1477" s="120">
        <v>0.69845897542690538</v>
      </c>
      <c r="E1477" s="120">
        <v>0.37272044259271903</v>
      </c>
      <c r="F1477" s="120">
        <v>0.8971324533454712</v>
      </c>
      <c r="H1477" s="142">
        <v>-1.7749686510720557</v>
      </c>
      <c r="I1477" s="142">
        <v>0.11616723952988672</v>
      </c>
      <c r="J1477" s="142">
        <v>0.51997349451671071</v>
      </c>
      <c r="K1477" s="142">
        <v>-0.32465673177939497</v>
      </c>
      <c r="L1477" s="142">
        <v>1.2653801334626658</v>
      </c>
      <c r="M1477" s="141">
        <f t="array" ref="M1477:Q1477">MMULT(H1477:L1477,TRANSPOSE(chol))</f>
        <v>-1.0458447686650978E-2</v>
      </c>
      <c r="N1477" s="141">
        <v>-3.5047704370571439E-3</v>
      </c>
      <c r="O1477" s="141">
        <v>9.986386239076322E-4</v>
      </c>
      <c r="P1477" s="141">
        <v>-2.484498582953674E-3</v>
      </c>
      <c r="Q1477" s="141">
        <v>1.6330534086721488E-3</v>
      </c>
      <c r="R1477" s="6">
        <f t="shared" si="90"/>
        <v>-48203.972819285147</v>
      </c>
      <c r="S1477" s="6">
        <f t="shared" si="91"/>
        <v>-20407.013655316543</v>
      </c>
      <c r="T1477" s="6">
        <f t="shared" si="92"/>
        <v>20407.013655316543</v>
      </c>
      <c r="V1477" s="23">
        <f t="array" aca="1" ref="V1477:Z1477" ca="1">MMULT(H1477:L1477,TRANSPOSE(racar))</f>
        <v>-7.9691973127218024E-3</v>
      </c>
      <c r="W1477" s="23">
        <f ca="1"/>
        <v>6.3102540999108786E-5</v>
      </c>
      <c r="X1477" s="23">
        <f ca="1"/>
        <v>3.1423354161682986E-3</v>
      </c>
      <c r="Y1477" s="23">
        <f ca="1"/>
        <v>-2.3001548723499744E-4</v>
      </c>
      <c r="Z1477" s="23">
        <f ca="1"/>
        <v>5.7512864682521276E-3</v>
      </c>
      <c r="AA1477" s="6">
        <f t="array" aca="1" ref="AA1477" ca="1">SUMPRODUCT($V$9:$Z$9,V1477:Z1477)</f>
        <v>-62255.710754073196</v>
      </c>
      <c r="AB1477" s="6">
        <f t="shared" ca="1" si="93"/>
        <v>-32907.683859753837</v>
      </c>
    </row>
    <row r="1478" spans="1:28" ht="13.8">
      <c r="A1478" s="4">
        <v>1468</v>
      </c>
      <c r="B1478" s="120">
        <v>0.37128486511202557</v>
      </c>
      <c r="C1478" s="120">
        <v>0.74624000000000013</v>
      </c>
      <c r="D1478" s="120">
        <v>0.84131611828404818</v>
      </c>
      <c r="E1478" s="120">
        <v>0.46362953350180997</v>
      </c>
      <c r="F1478" s="120">
        <v>0.97405553026854808</v>
      </c>
      <c r="H1478" s="142">
        <v>-0.32845226604982014</v>
      </c>
      <c r="I1478" s="142">
        <v>0.66270423020452729</v>
      </c>
      <c r="J1478" s="142">
        <v>0.99988169605533139</v>
      </c>
      <c r="K1478" s="142">
        <v>-9.1293897282137965E-2</v>
      </c>
      <c r="L1478" s="142">
        <v>1.9440540010054852</v>
      </c>
      <c r="M1478" s="141">
        <f t="array" ref="M1478:Q1478">MMULT(H1478:L1478,TRANSPOSE(chol))</f>
        <v>-1.9353022601099241E-3</v>
      </c>
      <c r="N1478" s="141">
        <v>3.0236366074615248E-3</v>
      </c>
      <c r="O1478" s="141">
        <v>6.1956062733949475E-3</v>
      </c>
      <c r="P1478" s="141">
        <v>9.101272533334117E-4</v>
      </c>
      <c r="Q1478" s="141">
        <v>1.1223449654468809E-2</v>
      </c>
      <c r="R1478" s="6">
        <f t="shared" si="90"/>
        <v>-67390.090085461256</v>
      </c>
      <c r="S1478" s="6">
        <f t="shared" si="91"/>
        <v>-58003.554558753749</v>
      </c>
      <c r="T1478" s="6">
        <f t="shared" si="92"/>
        <v>58003.554558753749</v>
      </c>
      <c r="V1478" s="23">
        <f t="array" aca="1" ref="V1478:Z1478" ca="1">MMULT(H1478:L1478,TRANSPOSE(racar))</f>
        <v>1.9258242997955294E-3</v>
      </c>
      <c r="W1478" s="23">
        <f ca="1"/>
        <v>5.8848674548038077E-3</v>
      </c>
      <c r="X1478" s="23">
        <f ca="1"/>
        <v>7.737612921210375E-3</v>
      </c>
      <c r="Y1478" s="23">
        <f ca="1"/>
        <v>2.6262750328887464E-3</v>
      </c>
      <c r="Z1478" s="23">
        <f ca="1"/>
        <v>1.3092529379478799E-2</v>
      </c>
      <c r="AA1478" s="6">
        <f t="array" aca="1" ref="AA1478" ca="1">SUMPRODUCT($V$9:$Z$9,V1478:Z1478)</f>
        <v>-63010.006641332904</v>
      </c>
      <c r="AB1478" s="6">
        <f t="shared" ca="1" si="93"/>
        <v>-60508.207663995083</v>
      </c>
    </row>
    <row r="1479" spans="1:28" ht="13.8">
      <c r="A1479" s="4">
        <v>1469</v>
      </c>
      <c r="B1479" s="120">
        <v>0.704618198445359</v>
      </c>
      <c r="C1479" s="120">
        <v>0.94624000000000008</v>
      </c>
      <c r="D1479" s="120">
        <v>0.98417326114119108</v>
      </c>
      <c r="E1479" s="120">
        <v>0.55453862441090085</v>
      </c>
      <c r="F1479" s="120">
        <v>5.6895766954938559E-2</v>
      </c>
      <c r="H1479" s="142">
        <v>0.53772979952206501</v>
      </c>
      <c r="I1479" s="142">
        <v>1.6094407540104563</v>
      </c>
      <c r="J1479" s="142">
        <v>2.1487593948511337</v>
      </c>
      <c r="K1479" s="142">
        <v>0.13713669103408693</v>
      </c>
      <c r="L1479" s="142">
        <v>-1.5813784408017135</v>
      </c>
      <c r="M1479" s="141">
        <f t="array" ref="M1479:Q1479">MMULT(H1479:L1479,TRANSPOSE(chol))</f>
        <v>3.1684046782787562E-3</v>
      </c>
      <c r="N1479" s="141">
        <v>1.048055760897024E-2</v>
      </c>
      <c r="O1479" s="141">
        <v>1.5040672959815159E-2</v>
      </c>
      <c r="P1479" s="141">
        <v>4.850730721341838E-3</v>
      </c>
      <c r="Q1479" s="141">
        <v>-2.4230079172361738E-3</v>
      </c>
      <c r="R1479" s="6">
        <f t="shared" si="90"/>
        <v>32965.273026950381</v>
      </c>
      <c r="S1479" s="6">
        <f t="shared" si="91"/>
        <v>35603.34842836461</v>
      </c>
      <c r="T1479" s="6">
        <f t="shared" si="92"/>
        <v>-35603.34842836461</v>
      </c>
      <c r="V1479" s="23">
        <f t="array" aca="1" ref="V1479:Z1479" ca="1">MMULT(H1479:L1479,TRANSPOSE(racar))</f>
        <v>3.8530253458546851E-3</v>
      </c>
      <c r="W1479" s="23">
        <f ca="1"/>
        <v>9.1337704234395103E-3</v>
      </c>
      <c r="X1479" s="23">
        <f ca="1"/>
        <v>1.3703428587495495E-2</v>
      </c>
      <c r="Y1479" s="23">
        <f ca="1"/>
        <v>1.0932097016572045E-3</v>
      </c>
      <c r="Z1479" s="23">
        <f ca="1"/>
        <v>-5.9670952406426121E-3</v>
      </c>
      <c r="AA1479" s="6">
        <f t="array" aca="1" ref="AA1479" ca="1">SUMPRODUCT($V$9:$Z$9,V1479:Z1479)</f>
        <v>42183.20484221293</v>
      </c>
      <c r="AB1479" s="6">
        <f t="shared" ca="1" si="93"/>
        <v>38050.4418092817</v>
      </c>
    </row>
    <row r="1480" spans="1:28" ht="13.8">
      <c r="A1480" s="4">
        <v>1470</v>
      </c>
      <c r="B1480" s="120">
        <v>0.14906264288980337</v>
      </c>
      <c r="C1480" s="120">
        <v>0.18623999999999999</v>
      </c>
      <c r="D1480" s="120">
        <v>7.4968763015410243E-3</v>
      </c>
      <c r="E1480" s="120">
        <v>0.64544771531999179</v>
      </c>
      <c r="F1480" s="120">
        <v>0.13381884387801549</v>
      </c>
      <c r="H1480" s="142">
        <v>-1.040462051715241</v>
      </c>
      <c r="I1480" s="142">
        <v>-0.89183757184176926</v>
      </c>
      <c r="J1480" s="142">
        <v>-2.4325299218130159</v>
      </c>
      <c r="K1480" s="142">
        <v>0.37305895075365031</v>
      </c>
      <c r="L1480" s="142">
        <v>-1.1085191168136392</v>
      </c>
      <c r="M1480" s="141">
        <f t="array" ref="M1480:Q1480">MMULT(H1480:L1480,TRANSPOSE(chol))</f>
        <v>-6.1305972537808199E-3</v>
      </c>
      <c r="N1480" s="141">
        <v>-7.5519640476125575E-3</v>
      </c>
      <c r="O1480" s="141">
        <v>-1.7298984918322442E-2</v>
      </c>
      <c r="P1480" s="141">
        <v>-1.7524443972802152E-3</v>
      </c>
      <c r="Q1480" s="141">
        <v>-1.1756211164690757E-2</v>
      </c>
      <c r="R1480" s="6">
        <f t="shared" si="90"/>
        <v>25898.651850274524</v>
      </c>
      <c r="S1480" s="6">
        <f t="shared" si="91"/>
        <v>57102.526024981322</v>
      </c>
      <c r="T1480" s="6">
        <f t="shared" si="92"/>
        <v>-57102.526024981322</v>
      </c>
      <c r="V1480" s="23">
        <f t="array" aca="1" ref="V1480:Z1480" ca="1">MMULT(H1480:L1480,TRANSPOSE(racar))</f>
        <v>-9.5049378294493406E-3</v>
      </c>
      <c r="W1480" s="23">
        <f ca="1"/>
        <v>-7.9477814609434476E-3</v>
      </c>
      <c r="X1480" s="23">
        <f ca="1"/>
        <v>-1.7204828203484859E-2</v>
      </c>
      <c r="Y1480" s="23">
        <f ca="1"/>
        <v>-1.1902485970136205E-3</v>
      </c>
      <c r="Z1480" s="23">
        <f ca="1"/>
        <v>-1.0477276478130791E-2</v>
      </c>
      <c r="AA1480" s="6">
        <f t="array" aca="1" ref="AA1480" ca="1">SUMPRODUCT($V$9:$Z$9,V1480:Z1480)</f>
        <v>8143.8076336365484</v>
      </c>
      <c r="AB1480" s="6">
        <f t="shared" ca="1" si="93"/>
        <v>52589.570302974324</v>
      </c>
    </row>
    <row r="1481" spans="1:28" ht="13.8">
      <c r="A1481" s="4">
        <v>1471</v>
      </c>
      <c r="B1481" s="120">
        <v>0.48239597622313668</v>
      </c>
      <c r="C1481" s="120">
        <v>0.38623999999999997</v>
      </c>
      <c r="D1481" s="120">
        <v>0.15035401915868388</v>
      </c>
      <c r="E1481" s="120">
        <v>0.73635680622908273</v>
      </c>
      <c r="F1481" s="120">
        <v>0.21074192080109241</v>
      </c>
      <c r="H1481" s="142">
        <v>-4.4141073889074421E-2</v>
      </c>
      <c r="I1481" s="142">
        <v>-0.28913247881210719</v>
      </c>
      <c r="J1481" s="142">
        <v>-1.0349162215063068</v>
      </c>
      <c r="K1481" s="142">
        <v>0.63215379291810814</v>
      </c>
      <c r="L1481" s="142">
        <v>-0.80384959789375265</v>
      </c>
      <c r="M1481" s="141">
        <f t="array" ref="M1481:Q1481">MMULT(H1481:L1481,TRANSPOSE(chol))</f>
        <v>-2.6008747355771717E-4</v>
      </c>
      <c r="N1481" s="141">
        <v>-1.7595589944195858E-3</v>
      </c>
      <c r="O1481" s="141">
        <v>-6.7964562187997155E-3</v>
      </c>
      <c r="P1481" s="141">
        <v>2.0537900753826504E-3</v>
      </c>
      <c r="Q1481" s="141">
        <v>-4.5976701902883353E-3</v>
      </c>
      <c r="R1481" s="6">
        <f t="shared" si="90"/>
        <v>26327.50958797479</v>
      </c>
      <c r="S1481" s="6">
        <f t="shared" si="91"/>
        <v>34858.093899706117</v>
      </c>
      <c r="T1481" s="6">
        <f t="shared" si="92"/>
        <v>-34858.093899706117</v>
      </c>
      <c r="V1481" s="23">
        <f t="array" aca="1" ref="V1481:Z1481" ca="1">MMULT(H1481:L1481,TRANSPOSE(racar))</f>
        <v>-2.0589324448288355E-3</v>
      </c>
      <c r="W1481" s="23">
        <f ca="1"/>
        <v>-2.3917959544109274E-3</v>
      </c>
      <c r="X1481" s="23">
        <f ca="1"/>
        <v>-7.1205235379532446E-3</v>
      </c>
      <c r="Y1481" s="23">
        <f ca="1"/>
        <v>1.667387636234724E-3</v>
      </c>
      <c r="Z1481" s="23">
        <f ca="1"/>
        <v>-5.389672512466831E-3</v>
      </c>
      <c r="AA1481" s="6">
        <f t="array" aca="1" ref="AA1481" ca="1">SUMPRODUCT($V$9:$Z$9,V1481:Z1481)</f>
        <v>23129.055468131799</v>
      </c>
      <c r="AB1481" s="6">
        <f t="shared" ca="1" si="93"/>
        <v>37477.887204882085</v>
      </c>
    </row>
    <row r="1482" spans="1:28" ht="13.8">
      <c r="A1482" s="4">
        <v>1472</v>
      </c>
      <c r="B1482" s="120">
        <v>0.81572930955646994</v>
      </c>
      <c r="C1482" s="120">
        <v>0.58624000000000009</v>
      </c>
      <c r="D1482" s="120">
        <v>0.2932111620158267</v>
      </c>
      <c r="E1482" s="120">
        <v>0.82726589713817367</v>
      </c>
      <c r="F1482" s="120">
        <v>0.28766499772416931</v>
      </c>
      <c r="H1482" s="142">
        <v>0.89920893709404903</v>
      </c>
      <c r="I1482" s="142">
        <v>0.21788335035702652</v>
      </c>
      <c r="J1482" s="142">
        <v>-0.54402782702890951</v>
      </c>
      <c r="K1482" s="142">
        <v>0.94341591525870094</v>
      </c>
      <c r="L1482" s="142">
        <v>-0.56021910755737281</v>
      </c>
      <c r="M1482" s="141">
        <f t="array" ref="M1482:Q1482">MMULT(H1482:L1482,TRANSPOSE(chol))</f>
        <v>5.2983074502679587E-3</v>
      </c>
      <c r="N1482" s="141">
        <v>3.3603873810698895E-3</v>
      </c>
      <c r="O1482" s="141">
        <v>-2.2158050256964037E-3</v>
      </c>
      <c r="P1482" s="141">
        <v>5.3969225810411563E-3</v>
      </c>
      <c r="Q1482" s="141">
        <v>1.2626021012905925E-3</v>
      </c>
      <c r="R1482" s="6">
        <f t="shared" si="90"/>
        <v>19639.304845136339</v>
      </c>
      <c r="S1482" s="6">
        <f t="shared" si="91"/>
        <v>17686.865821630963</v>
      </c>
      <c r="T1482" s="6">
        <f t="shared" si="92"/>
        <v>-17686.865821630963</v>
      </c>
      <c r="V1482" s="23">
        <f t="array" aca="1" ref="V1482:Z1482" ca="1">MMULT(H1482:L1482,TRANSPOSE(racar))</f>
        <v>4.4188308289195045E-3</v>
      </c>
      <c r="W1482" s="23">
        <f ca="1"/>
        <v>2.2665395568357777E-3</v>
      </c>
      <c r="X1482" s="23">
        <f ca="1"/>
        <v>-2.999576651117144E-3</v>
      </c>
      <c r="Y1482" s="23">
        <f ca="1"/>
        <v>4.3005200023168207E-3</v>
      </c>
      <c r="Z1482" s="23">
        <f ca="1"/>
        <v>-1.3947125319798644E-3</v>
      </c>
      <c r="AA1482" s="6">
        <f t="array" aca="1" ref="AA1482" ca="1">SUMPRODUCT($V$9:$Z$9,V1482:Z1482)</f>
        <v>28983.327596717732</v>
      </c>
      <c r="AB1482" s="6">
        <f t="shared" ca="1" si="93"/>
        <v>27391.589553257872</v>
      </c>
    </row>
    <row r="1483" spans="1:28" ht="13.8">
      <c r="A1483" s="4">
        <v>1473</v>
      </c>
      <c r="B1483" s="120">
        <v>0.26017375400091447</v>
      </c>
      <c r="C1483" s="120">
        <v>0.78624000000000016</v>
      </c>
      <c r="D1483" s="120">
        <v>0.43606830487296955</v>
      </c>
      <c r="E1483" s="120">
        <v>0.91817498804726461</v>
      </c>
      <c r="F1483" s="120">
        <v>0.36458807464724624</v>
      </c>
      <c r="H1483" s="142">
        <v>-0.64280982368517459</v>
      </c>
      <c r="I1483" s="142">
        <v>0.79344259884796786</v>
      </c>
      <c r="J1483" s="142">
        <v>-0.1609451392215101</v>
      </c>
      <c r="K1483" s="142">
        <v>1.3929000282450126</v>
      </c>
      <c r="L1483" s="142">
        <v>-0.34622164477514922</v>
      </c>
      <c r="M1483" s="141">
        <f t="array" ref="M1483:Q1483">MMULT(H1483:L1483,TRANSPOSE(chol))</f>
        <v>-3.7875558587563032E-3</v>
      </c>
      <c r="N1483" s="141">
        <v>3.0338302101222594E-3</v>
      </c>
      <c r="O1483" s="141">
        <v>-1.6326238794670829E-3</v>
      </c>
      <c r="P1483" s="141">
        <v>7.572209666587431E-3</v>
      </c>
      <c r="Q1483" s="141">
        <v>-5.2995115488247996E-5</v>
      </c>
      <c r="R1483" s="6">
        <f t="shared" si="90"/>
        <v>-1742.2253306805426</v>
      </c>
      <c r="S1483" s="6">
        <f t="shared" si="91"/>
        <v>34921.486676732158</v>
      </c>
      <c r="T1483" s="6">
        <f t="shared" si="92"/>
        <v>-34921.486676732158</v>
      </c>
      <c r="V1483" s="23">
        <f t="array" aca="1" ref="V1483:Z1483" ca="1">MMULT(H1483:L1483,TRANSPOSE(racar))</f>
        <v>-3.0696240867796151E-3</v>
      </c>
      <c r="W1483" s="23">
        <f ca="1"/>
        <v>4.7757583320978897E-3</v>
      </c>
      <c r="X1483" s="23">
        <f ca="1"/>
        <v>-8.9839726814231141E-4</v>
      </c>
      <c r="Y1483" s="23">
        <f ca="1"/>
        <v>7.1734376240497862E-3</v>
      </c>
      <c r="Z1483" s="23">
        <f ca="1"/>
        <v>-6.7318197057424848E-4</v>
      </c>
      <c r="AA1483" s="6">
        <f t="array" aca="1" ref="AA1483" ca="1">SUMPRODUCT($V$9:$Z$9,V1483:Z1483)</f>
        <v>-3916.4027746465349</v>
      </c>
      <c r="AB1483" s="6">
        <f t="shared" ca="1" si="93"/>
        <v>36533.044253073815</v>
      </c>
    </row>
    <row r="1484" spans="1:28" ht="13.8">
      <c r="A1484" s="4">
        <v>1474</v>
      </c>
      <c r="B1484" s="120">
        <v>0.59350708733424784</v>
      </c>
      <c r="C1484" s="120">
        <v>0.98624000000000012</v>
      </c>
      <c r="D1484" s="120">
        <v>0.57892544773011234</v>
      </c>
      <c r="E1484" s="120">
        <v>1.7348541766272794E-2</v>
      </c>
      <c r="F1484" s="120">
        <v>0.44151115157032317</v>
      </c>
      <c r="H1484" s="142">
        <v>0.23657589122038461</v>
      </c>
      <c r="I1484" s="142">
        <v>2.2040617740275787</v>
      </c>
      <c r="J1484" s="142">
        <v>0.19914527701058032</v>
      </c>
      <c r="K1484" s="142">
        <v>-2.1118760335384241</v>
      </c>
      <c r="L1484" s="142">
        <v>-0.1471390052962373</v>
      </c>
      <c r="M1484" s="141">
        <f t="array" ref="M1484:Q1484">MMULT(H1484:L1484,TRANSPOSE(chol))</f>
        <v>1.3939494541251945E-3</v>
      </c>
      <c r="N1484" s="141">
        <v>1.3178417117950716E-2</v>
      </c>
      <c r="O1484" s="141">
        <v>2.3202670563740061E-3</v>
      </c>
      <c r="P1484" s="141">
        <v>-6.7945310386914523E-3</v>
      </c>
      <c r="Q1484" s="141">
        <v>-5.2324475766783024E-4</v>
      </c>
      <c r="R1484" s="6">
        <f t="shared" ref="R1484:R1547" si="94">SUMPRODUCT($M$9:$Q$9,M1484:Q1484)</f>
        <v>-83069.388222132577</v>
      </c>
      <c r="S1484" s="6">
        <f t="shared" ref="S1484:S1547" si="95">P1484*$P$9+Q1484*$Q$9</f>
        <v>-28173.401404281867</v>
      </c>
      <c r="T1484" s="6">
        <f t="shared" ref="T1484:T1547" si="96">-S1484</f>
        <v>28173.401404281867</v>
      </c>
      <c r="V1484" s="23">
        <f t="array" aca="1" ref="V1484:Z1484" ca="1">MMULT(H1484:L1484,TRANSPOSE(racar))</f>
        <v>3.1806819687674355E-3</v>
      </c>
      <c r="W1484" s="23">
        <f ca="1"/>
        <v>1.1490418452407919E-2</v>
      </c>
      <c r="X1484" s="23">
        <f ca="1"/>
        <v>1.1660316196330943E-3</v>
      </c>
      <c r="Y1484" s="23">
        <f ca="1"/>
        <v>-8.9763245846793786E-3</v>
      </c>
      <c r="Z1484" s="23">
        <f ca="1"/>
        <v>-5.4581252408398369E-4</v>
      </c>
      <c r="AA1484" s="6">
        <f t="array" aca="1" ref="AA1484" ca="1">SUMPRODUCT($V$9:$Z$9,V1484:Z1484)</f>
        <v>-78928.156898230431</v>
      </c>
      <c r="AB1484" s="6">
        <f t="shared" ref="AB1484:AB1547" ca="1" si="97">Y1484*$Y$9+Z1484*$Z$9</f>
        <v>-38025.810940977841</v>
      </c>
    </row>
    <row r="1485" spans="1:28" ht="13.8">
      <c r="A1485" s="4">
        <v>1475</v>
      </c>
      <c r="B1485" s="120">
        <v>0.9268404206675811</v>
      </c>
      <c r="C1485" s="120">
        <v>3.424E-2</v>
      </c>
      <c r="D1485" s="120">
        <v>0.72178259058725514</v>
      </c>
      <c r="E1485" s="120">
        <v>0.10825763267536372</v>
      </c>
      <c r="F1485" s="120">
        <v>0.51843422849340015</v>
      </c>
      <c r="H1485" s="142">
        <v>1.4526564702514126</v>
      </c>
      <c r="I1485" s="142">
        <v>-1.8218351670019151</v>
      </c>
      <c r="J1485" s="142">
        <v>0.58814522608266284</v>
      </c>
      <c r="K1485" s="142">
        <v>-1.2358474718743839</v>
      </c>
      <c r="L1485" s="142">
        <v>4.622421413146649E-2</v>
      </c>
      <c r="M1485" s="141">
        <f t="array" ref="M1485:Q1485">MMULT(H1485:L1485,TRANSPOSE(chol))</f>
        <v>8.5593239585518253E-3</v>
      </c>
      <c r="N1485" s="141">
        <v>-7.0207824242057831E-3</v>
      </c>
      <c r="O1485" s="141">
        <v>5.1204553148698623E-3</v>
      </c>
      <c r="P1485" s="141">
        <v>-7.5134756834496445E-3</v>
      </c>
      <c r="Q1485" s="141">
        <v>-1.1413294325077216E-4</v>
      </c>
      <c r="R1485" s="6">
        <f t="shared" si="94"/>
        <v>53387.097552938736</v>
      </c>
      <c r="S1485" s="6">
        <f t="shared" si="95"/>
        <v>-33727.18828617048</v>
      </c>
      <c r="T1485" s="6">
        <f t="shared" si="96"/>
        <v>33727.18828617048</v>
      </c>
      <c r="V1485" s="23">
        <f t="array" aca="1" ref="V1485:Z1485" ca="1">MMULT(H1485:L1485,TRANSPOSE(racar))</f>
        <v>6.4120280767239685E-3</v>
      </c>
      <c r="W1485" s="23">
        <f ca="1"/>
        <v>-1.0109638394992423E-2</v>
      </c>
      <c r="X1485" s="23">
        <f ca="1"/>
        <v>3.6936840145562594E-3</v>
      </c>
      <c r="Y1485" s="23">
        <f ca="1"/>
        <v>-7.2693988501712735E-3</v>
      </c>
      <c r="Z1485" s="23">
        <f ca="1"/>
        <v>-8.0475863137148855E-4</v>
      </c>
      <c r="AA1485" s="6">
        <f t="array" aca="1" ref="AA1485" ca="1">SUMPRODUCT($V$9:$Z$9,V1485:Z1485)</f>
        <v>60733.719073445165</v>
      </c>
      <c r="AB1485" s="6">
        <f t="shared" ca="1" si="97"/>
        <v>-28785.708834458543</v>
      </c>
    </row>
    <row r="1486" spans="1:28" ht="13.8">
      <c r="A1486" s="4">
        <v>1476</v>
      </c>
      <c r="B1486" s="120">
        <v>7.4988568815729309E-2</v>
      </c>
      <c r="C1486" s="120">
        <v>0.23424</v>
      </c>
      <c r="D1486" s="120">
        <v>0.86463973344439804</v>
      </c>
      <c r="E1486" s="120">
        <v>0.19916672358445461</v>
      </c>
      <c r="F1486" s="120">
        <v>0.59535730541647713</v>
      </c>
      <c r="H1486" s="142">
        <v>-1.4396122297576563</v>
      </c>
      <c r="I1486" s="142">
        <v>-0.72495440926005084</v>
      </c>
      <c r="J1486" s="142">
        <v>1.1014047636304134</v>
      </c>
      <c r="K1486" s="142">
        <v>-0.84460136413060427</v>
      </c>
      <c r="L1486" s="142">
        <v>0.24134802888157322</v>
      </c>
      <c r="M1486" s="141">
        <f t="array" ref="M1486:Q1486">MMULT(H1486:L1486,TRANSPOSE(chol))</f>
        <v>-8.4824648507959514E-3</v>
      </c>
      <c r="N1486" s="141">
        <v>-7.5339792286848789E-3</v>
      </c>
      <c r="O1486" s="141">
        <v>4.902587970955395E-3</v>
      </c>
      <c r="P1486" s="141">
        <v>-5.7751030003029809E-3</v>
      </c>
      <c r="Q1486" s="141">
        <v>-4.6920141083400873E-3</v>
      </c>
      <c r="R1486" s="6">
        <f t="shared" si="94"/>
        <v>10620.993631835059</v>
      </c>
      <c r="S1486" s="6">
        <f t="shared" si="95"/>
        <v>-421.11748091422487</v>
      </c>
      <c r="T1486" s="6">
        <f t="shared" si="96"/>
        <v>421.11748091422487</v>
      </c>
      <c r="V1486" s="23">
        <f t="array" aca="1" ref="V1486:Z1486" ca="1">MMULT(H1486:L1486,TRANSPOSE(racar))</f>
        <v>-8.079382545233129E-3</v>
      </c>
      <c r="W1486" s="23">
        <f ca="1"/>
        <v>-5.9531857927702754E-3</v>
      </c>
      <c r="X1486" s="23">
        <f ca="1"/>
        <v>6.0064918263787537E-3</v>
      </c>
      <c r="Y1486" s="23">
        <f ca="1"/>
        <v>-4.4781038859316611E-3</v>
      </c>
      <c r="Z1486" s="23">
        <f ca="1"/>
        <v>-1.3877450401640005E-3</v>
      </c>
      <c r="AA1486" s="6">
        <f t="array" aca="1" ref="AA1486" ca="1">SUMPRODUCT($V$9:$Z$9,V1486:Z1486)</f>
        <v>-5277.6347925760101</v>
      </c>
      <c r="AB1486" s="6">
        <f t="shared" ca="1" si="97"/>
        <v>-12791.924605453412</v>
      </c>
    </row>
    <row r="1487" spans="1:28" ht="13.8">
      <c r="A1487" s="4">
        <v>1477</v>
      </c>
      <c r="B1487" s="120">
        <v>0.40832190214906261</v>
      </c>
      <c r="C1487" s="120">
        <v>0.43424000000000001</v>
      </c>
      <c r="D1487" s="120">
        <v>2.7905039566847145E-2</v>
      </c>
      <c r="E1487" s="120">
        <v>0.29007581449354547</v>
      </c>
      <c r="F1487" s="120">
        <v>0.67228038233955401</v>
      </c>
      <c r="H1487" s="142">
        <v>-0.2318637967516349</v>
      </c>
      <c r="I1487" s="142">
        <v>-0.16558951397393279</v>
      </c>
      <c r="J1487" s="142">
        <v>-1.9125157132061559</v>
      </c>
      <c r="K1487" s="142">
        <v>-0.55316325023607926</v>
      </c>
      <c r="L1487" s="142">
        <v>0.44621875673123407</v>
      </c>
      <c r="M1487" s="141">
        <f t="array" ref="M1487:Q1487">MMULT(H1487:L1487,TRANSPOSE(chol))</f>
        <v>-1.366184911091597E-3</v>
      </c>
      <c r="N1487" s="141">
        <v>-1.4930612607079821E-3</v>
      </c>
      <c r="O1487" s="141">
        <v>-1.2639697915201933E-2</v>
      </c>
      <c r="P1487" s="141">
        <v>-4.3115780679268793E-3</v>
      </c>
      <c r="Q1487" s="141">
        <v>-1.1777432251093892E-3</v>
      </c>
      <c r="R1487" s="6">
        <f t="shared" si="94"/>
        <v>-42129.836621304079</v>
      </c>
      <c r="S1487" s="6">
        <f t="shared" si="95"/>
        <v>-13193.576434785988</v>
      </c>
      <c r="T1487" s="6">
        <f t="shared" si="96"/>
        <v>13193.576434785988</v>
      </c>
      <c r="V1487" s="23">
        <f t="array" aca="1" ref="V1487:Z1487" ca="1">MMULT(H1487:L1487,TRANSPOSE(racar))</f>
        <v>-2.0470084465249332E-3</v>
      </c>
      <c r="W1487" s="23">
        <f ca="1"/>
        <v>-1.7349748506464045E-3</v>
      </c>
      <c r="X1487" s="23">
        <f ca="1"/>
        <v>-1.2498833024415019E-2</v>
      </c>
      <c r="Y1487" s="23">
        <f ca="1"/>
        <v>-3.1789847395891379E-3</v>
      </c>
      <c r="Z1487" s="23">
        <f ca="1"/>
        <v>4.3961168010927133E-4</v>
      </c>
      <c r="AA1487" s="6">
        <f t="array" aca="1" ref="AA1487" ca="1">SUMPRODUCT($V$9:$Z$9,V1487:Z1487)</f>
        <v>-47467.053418078613</v>
      </c>
      <c r="AB1487" s="6">
        <f t="shared" ca="1" si="97"/>
        <v>-16972.563046231931</v>
      </c>
    </row>
    <row r="1488" spans="1:28" ht="13.8">
      <c r="A1488" s="4">
        <v>1478</v>
      </c>
      <c r="B1488" s="120">
        <v>0.74165523548239598</v>
      </c>
      <c r="C1488" s="120">
        <v>0.63424000000000014</v>
      </c>
      <c r="D1488" s="120">
        <v>0.17076218242398999</v>
      </c>
      <c r="E1488" s="120">
        <v>0.38098490540263641</v>
      </c>
      <c r="F1488" s="120">
        <v>0.74920345926263088</v>
      </c>
      <c r="H1488" s="142">
        <v>0.64845682193764187</v>
      </c>
      <c r="I1488" s="142">
        <v>0.3431042951291467</v>
      </c>
      <c r="J1488" s="142">
        <v>-0.95115762695344586</v>
      </c>
      <c r="K1488" s="142">
        <v>-0.3028950932890429</v>
      </c>
      <c r="L1488" s="142">
        <v>0.67198525789679497</v>
      </c>
      <c r="M1488" s="141">
        <f t="array" ref="M1488:Q1488">MMULT(H1488:L1488,TRANSPOSE(chol))</f>
        <v>3.8208290299609707E-3</v>
      </c>
      <c r="N1488" s="141">
        <v>3.4884155215720251E-3</v>
      </c>
      <c r="O1488" s="141">
        <v>-5.1233743075746428E-3</v>
      </c>
      <c r="P1488" s="141">
        <v>-1.0403453674737247E-3</v>
      </c>
      <c r="Q1488" s="141">
        <v>4.6857136686717909E-3</v>
      </c>
      <c r="R1488" s="6">
        <f t="shared" si="94"/>
        <v>-43140.983885210808</v>
      </c>
      <c r="S1488" s="6">
        <f t="shared" si="95"/>
        <v>-30711.243774812989</v>
      </c>
      <c r="T1488" s="6">
        <f t="shared" si="96"/>
        <v>30711.243774812989</v>
      </c>
      <c r="V1488" s="23">
        <f t="array" aca="1" ref="V1488:Z1488" ca="1">MMULT(H1488:L1488,TRANSPOSE(racar))</f>
        <v>4.3033521816802801E-3</v>
      </c>
      <c r="W1488" s="23">
        <f ca="1"/>
        <v>2.9277124460873063E-3</v>
      </c>
      <c r="X1488" s="23">
        <f ca="1"/>
        <v>-5.3917953462057269E-3</v>
      </c>
      <c r="Y1488" s="23">
        <f ca="1"/>
        <v>-7.1501206836367388E-4</v>
      </c>
      <c r="Z1488" s="23">
        <f ca="1"/>
        <v>4.4802604025914218E-3</v>
      </c>
      <c r="AA1488" s="6">
        <f t="array" aca="1" ref="AA1488" ca="1">SUMPRODUCT($V$9:$Z$9,V1488:Z1488)</f>
        <v>-36100.782265908194</v>
      </c>
      <c r="AB1488" s="6">
        <f t="shared" ca="1" si="97"/>
        <v>-28085.498772742241</v>
      </c>
    </row>
    <row r="1489" spans="1:28" ht="13.8">
      <c r="A1489" s="4">
        <v>1479</v>
      </c>
      <c r="B1489" s="120">
        <v>0.1860996799268404</v>
      </c>
      <c r="C1489" s="120">
        <v>0.83424000000000009</v>
      </c>
      <c r="D1489" s="120">
        <v>0.31361932528113284</v>
      </c>
      <c r="E1489" s="120">
        <v>0.47189399631172735</v>
      </c>
      <c r="F1489" s="120">
        <v>0.82612653618570786</v>
      </c>
      <c r="H1489" s="142">
        <v>-0.89236120179751355</v>
      </c>
      <c r="I1489" s="142">
        <v>0.97105678907543824</v>
      </c>
      <c r="J1489" s="142">
        <v>-0.48561712757918357</v>
      </c>
      <c r="K1489" s="142">
        <v>-7.0509684496042127E-2</v>
      </c>
      <c r="L1489" s="142">
        <v>0.93896848018961399</v>
      </c>
      <c r="M1489" s="141">
        <f t="array" ref="M1489:Q1489">MMULT(H1489:L1489,TRANSPOSE(chol))</f>
        <v>-5.2579593115402159E-3</v>
      </c>
      <c r="N1489" s="141">
        <v>3.4647342801596781E-3</v>
      </c>
      <c r="O1489" s="141">
        <v>-3.9921205688089861E-3</v>
      </c>
      <c r="P1489" s="141">
        <v>1.8557225272576995E-4</v>
      </c>
      <c r="Q1489" s="141">
        <v>3.4013055610077544E-3</v>
      </c>
      <c r="R1489" s="6">
        <f t="shared" si="94"/>
        <v>-69229.091665047978</v>
      </c>
      <c r="S1489" s="6">
        <f t="shared" si="95"/>
        <v>-17990.872648511711</v>
      </c>
      <c r="T1489" s="6">
        <f t="shared" si="96"/>
        <v>17990.872648511711</v>
      </c>
      <c r="V1489" s="23">
        <f t="array" aca="1" ref="V1489:Z1489" ca="1">MMULT(H1489:L1489,TRANSPOSE(racar))</f>
        <v>-3.0476973285415883E-3</v>
      </c>
      <c r="W1489" s="23">
        <f ca="1"/>
        <v>5.6494769777099864E-3</v>
      </c>
      <c r="X1489" s="23">
        <f ca="1"/>
        <v>-2.7845621523631967E-3</v>
      </c>
      <c r="Y1489" s="23">
        <f ca="1"/>
        <v>1.1876904216782007E-3</v>
      </c>
      <c r="Z1489" s="23">
        <f ca="1"/>
        <v>5.3982518287165283E-3</v>
      </c>
      <c r="AA1489" s="6">
        <f t="array" aca="1" ref="AA1489" ca="1">SUMPRODUCT($V$9:$Z$9,V1489:Z1489)</f>
        <v>-73762.534848306255</v>
      </c>
      <c r="AB1489" s="6">
        <f t="shared" ca="1" si="97"/>
        <v>-24469.045850965456</v>
      </c>
    </row>
    <row r="1490" spans="1:28" ht="13.8">
      <c r="A1490" s="4">
        <v>1480</v>
      </c>
      <c r="B1490" s="120">
        <v>0.51943301326017377</v>
      </c>
      <c r="C1490" s="120">
        <v>7.4240000000000014E-2</v>
      </c>
      <c r="D1490" s="120">
        <v>0.45647646813827569</v>
      </c>
      <c r="E1490" s="120">
        <v>0.56280308722081818</v>
      </c>
      <c r="F1490" s="120">
        <v>0.90304961310878484</v>
      </c>
      <c r="H1490" s="142">
        <v>4.8730620182075413E-2</v>
      </c>
      <c r="I1490" s="142">
        <v>-1.444921273937521</v>
      </c>
      <c r="J1490" s="142">
        <v>-0.1093146385686828</v>
      </c>
      <c r="K1490" s="142">
        <v>0.15807991697036436</v>
      </c>
      <c r="L1490" s="142">
        <v>1.299125760699654</v>
      </c>
      <c r="M1490" s="141">
        <f t="array" ref="M1490:Q1490">MMULT(H1490:L1490,TRANSPOSE(chol))</f>
        <v>2.8712993979047163E-4</v>
      </c>
      <c r="N1490" s="141">
        <v>-8.1605458323763171E-3</v>
      </c>
      <c r="O1490" s="141">
        <v>-1.1118488941635263E-3</v>
      </c>
      <c r="P1490" s="141">
        <v>-1.4784383420274536E-3</v>
      </c>
      <c r="Q1490" s="141">
        <v>5.1464709447552178E-3</v>
      </c>
      <c r="R1490" s="6">
        <f t="shared" si="94"/>
        <v>4779.6611693916093</v>
      </c>
      <c r="S1490" s="6">
        <f t="shared" si="95"/>
        <v>-35266.746359644072</v>
      </c>
      <c r="T1490" s="6">
        <f t="shared" si="96"/>
        <v>35266.746359644072</v>
      </c>
      <c r="V1490" s="23">
        <f t="array" aca="1" ref="V1490:Z1490" ca="1">MMULT(H1490:L1490,TRANSPOSE(racar))</f>
        <v>4.2315870944076013E-4</v>
      </c>
      <c r="W1490" s="23">
        <f ca="1"/>
        <v>-7.0350241756197661E-3</v>
      </c>
      <c r="X1490" s="23">
        <f ca="1"/>
        <v>-1.7186159049668631E-4</v>
      </c>
      <c r="Y1490" s="23">
        <f ca="1"/>
        <v>1.0708345520716238E-3</v>
      </c>
      <c r="Z1490" s="23">
        <f ca="1"/>
        <v>6.8102919110018829E-3</v>
      </c>
      <c r="AA1490" s="6">
        <f t="array" aca="1" ref="AA1490" ca="1">SUMPRODUCT($V$9:$Z$9,V1490:Z1490)</f>
        <v>4386.2033930979596</v>
      </c>
      <c r="AB1490" s="6">
        <f t="shared" ca="1" si="97"/>
        <v>-32824.583948956926</v>
      </c>
    </row>
    <row r="1491" spans="1:28" ht="13.8">
      <c r="A1491" s="4">
        <v>1481</v>
      </c>
      <c r="B1491" s="120">
        <v>0.85276634659350703</v>
      </c>
      <c r="C1491" s="120">
        <v>0.27423999999999998</v>
      </c>
      <c r="D1491" s="120">
        <v>0.59933361099541849</v>
      </c>
      <c r="E1491" s="120">
        <v>0.65371217812990923</v>
      </c>
      <c r="F1491" s="120">
        <v>0.97997269003186172</v>
      </c>
      <c r="H1491" s="142">
        <v>1.0483718739817105</v>
      </c>
      <c r="I1491" s="142">
        <v>-0.60003936655602241</v>
      </c>
      <c r="J1491" s="142">
        <v>0.25162261329369157</v>
      </c>
      <c r="K1491" s="142">
        <v>0.39536214271165315</v>
      </c>
      <c r="L1491" s="142">
        <v>2.0531851928577196</v>
      </c>
      <c r="M1491" s="141">
        <f t="array" ref="M1491:Q1491">MMULT(H1491:L1491,TRANSPOSE(chol))</f>
        <v>6.1772034078301404E-3</v>
      </c>
      <c r="N1491" s="141">
        <v>-9.7339898074163059E-4</v>
      </c>
      <c r="O1491" s="141">
        <v>2.8213302791825073E-3</v>
      </c>
      <c r="P1491" s="141">
        <v>1.9863679826445505E-3</v>
      </c>
      <c r="Q1491" s="141">
        <v>1.4198084293900202E-2</v>
      </c>
      <c r="R1491" s="6">
        <f t="shared" si="94"/>
        <v>-29541.582664287278</v>
      </c>
      <c r="S1491" s="6">
        <f t="shared" si="95"/>
        <v>-69558.083680654629</v>
      </c>
      <c r="T1491" s="6">
        <f t="shared" si="96"/>
        <v>69558.083680654629</v>
      </c>
      <c r="V1491" s="23">
        <f t="array" aca="1" ref="V1491:Z1491" ca="1">MMULT(H1491:L1491,TRANSPOSE(racar))</f>
        <v>8.1541228891833344E-3</v>
      </c>
      <c r="W1491" s="23">
        <f ca="1"/>
        <v>1.4149085034901579E-4</v>
      </c>
      <c r="X1491" s="23">
        <f ca="1"/>
        <v>3.5383064274423755E-3</v>
      </c>
      <c r="Y1491" s="23">
        <f ca="1"/>
        <v>4.1570894340850068E-3</v>
      </c>
      <c r="Z1491" s="23">
        <f ca="1"/>
        <v>1.4290038271908879E-2</v>
      </c>
      <c r="AA1491" s="6">
        <f t="array" aca="1" ref="AA1491" ca="1">SUMPRODUCT($V$9:$Z$9,V1491:Z1491)</f>
        <v>-14997.095801292715</v>
      </c>
      <c r="AB1491" s="6">
        <f t="shared" ca="1" si="97"/>
        <v>-60140.630649952538</v>
      </c>
    </row>
    <row r="1492" spans="1:28" ht="13.8">
      <c r="A1492" s="4">
        <v>1482</v>
      </c>
      <c r="B1492" s="120">
        <v>0.29721079103795151</v>
      </c>
      <c r="C1492" s="120">
        <v>0.47423999999999994</v>
      </c>
      <c r="D1492" s="120">
        <v>0.74219075385256128</v>
      </c>
      <c r="E1492" s="120">
        <v>0.74462126903900006</v>
      </c>
      <c r="F1492" s="120">
        <v>6.2812926718252171E-2</v>
      </c>
      <c r="H1492" s="142">
        <v>-0.53243957442721179</v>
      </c>
      <c r="I1492" s="142">
        <v>-6.4615679956776209E-2</v>
      </c>
      <c r="J1492" s="142">
        <v>0.65011414607165341</v>
      </c>
      <c r="K1492" s="142">
        <v>0.65765870676702898</v>
      </c>
      <c r="L1492" s="142">
        <v>-1.5315810430971382</v>
      </c>
      <c r="M1492" s="141">
        <f t="array" ref="M1492:Q1492">MMULT(H1492:L1492,TRANSPOSE(chol))</f>
        <v>-3.1372336813308872E-3</v>
      </c>
      <c r="N1492" s="141">
        <v>-1.6209499906392096E-3</v>
      </c>
      <c r="O1492" s="141">
        <v>3.4382519901571375E-3</v>
      </c>
      <c r="P1492" s="141">
        <v>3.1477595323916555E-3</v>
      </c>
      <c r="Q1492" s="141">
        <v>-8.1466004580052192E-3</v>
      </c>
      <c r="R1492" s="6">
        <f t="shared" si="94"/>
        <v>61578.940958534113</v>
      </c>
      <c r="S1492" s="6">
        <f t="shared" si="95"/>
        <v>59518.029727865905</v>
      </c>
      <c r="T1492" s="6">
        <f t="shared" si="96"/>
        <v>-59518.029727865905</v>
      </c>
      <c r="V1492" s="23">
        <f t="array" aca="1" ref="V1492:Z1492" ca="1">MMULT(H1492:L1492,TRANSPOSE(racar))</f>
        <v>-4.5847704088158477E-3</v>
      </c>
      <c r="W1492" s="23">
        <f ca="1"/>
        <v>-1.8656130389653261E-3</v>
      </c>
      <c r="X1492" s="23">
        <f ca="1"/>
        <v>3.1432755075474958E-3</v>
      </c>
      <c r="Y1492" s="23">
        <f ca="1"/>
        <v>1.6734233095366739E-3</v>
      </c>
      <c r="Z1492" s="23">
        <f ca="1"/>
        <v>-9.2384492435331322E-3</v>
      </c>
      <c r="AA1492" s="6">
        <f t="array" aca="1" ref="AA1492" ca="1">SUMPRODUCT($V$9:$Z$9,V1492:Z1492)</f>
        <v>54781.100212642668</v>
      </c>
      <c r="AB1492" s="6">
        <f t="shared" ca="1" si="97"/>
        <v>58823.488146051903</v>
      </c>
    </row>
    <row r="1493" spans="1:28" ht="13.8">
      <c r="A1493" s="4">
        <v>1483</v>
      </c>
      <c r="B1493" s="120">
        <v>0.63054412437128493</v>
      </c>
      <c r="C1493" s="120">
        <v>0.67424000000000017</v>
      </c>
      <c r="D1493" s="120">
        <v>0.88504789670970418</v>
      </c>
      <c r="E1493" s="120">
        <v>0.83553035994809111</v>
      </c>
      <c r="F1493" s="120">
        <v>0.1397360036413291</v>
      </c>
      <c r="H1493" s="142">
        <v>0.33329481717103382</v>
      </c>
      <c r="I1493" s="142">
        <v>0.45165158735985433</v>
      </c>
      <c r="J1493" s="142">
        <v>1.2006056545448356</v>
      </c>
      <c r="K1493" s="142">
        <v>0.97625264596054628</v>
      </c>
      <c r="L1493" s="142">
        <v>-1.0815061932133221</v>
      </c>
      <c r="M1493" s="141">
        <f t="array" ref="M1493:Q1493">MMULT(H1493:L1493,TRANSPOSE(chol))</f>
        <v>1.9638354781701737E-3</v>
      </c>
      <c r="N1493" s="141">
        <v>3.3696313782291066E-3</v>
      </c>
      <c r="O1493" s="141">
        <v>8.3005526581151103E-3</v>
      </c>
      <c r="P1493" s="141">
        <v>6.5175164616059957E-3</v>
      </c>
      <c r="Q1493" s="141">
        <v>-1.3208779642964498E-3</v>
      </c>
      <c r="R1493" s="6">
        <f t="shared" si="94"/>
        <v>48897.708604047642</v>
      </c>
      <c r="S1493" s="6">
        <f t="shared" si="95"/>
        <v>37121.021293511658</v>
      </c>
      <c r="T1493" s="6">
        <f t="shared" si="96"/>
        <v>-37121.021293511658</v>
      </c>
      <c r="V1493" s="23">
        <f t="array" aca="1" ref="V1493:Z1493" ca="1">MMULT(H1493:L1493,TRANSPOSE(racar))</f>
        <v>1.770597565375022E-3</v>
      </c>
      <c r="W1493" s="23">
        <f ca="1"/>
        <v>3.0108594983121011E-3</v>
      </c>
      <c r="X1493" s="23">
        <f ca="1"/>
        <v>7.7492489096988356E-3</v>
      </c>
      <c r="Y1493" s="23">
        <f ca="1"/>
        <v>4.5967836975702205E-3</v>
      </c>
      <c r="Z1493" s="23">
        <f ca="1"/>
        <v>-3.9857798350453064E-3</v>
      </c>
      <c r="AA1493" s="6">
        <f t="array" aca="1" ref="AA1493" ca="1">SUMPRODUCT($V$9:$Z$9,V1493:Z1493)</f>
        <v>54489.123558987878</v>
      </c>
      <c r="AB1493" s="6">
        <f t="shared" ca="1" si="97"/>
        <v>43098.082247656115</v>
      </c>
    </row>
    <row r="1494" spans="1:28" ht="13.8">
      <c r="A1494" s="4">
        <v>1484</v>
      </c>
      <c r="B1494" s="120">
        <v>0.96387745770461819</v>
      </c>
      <c r="C1494" s="120">
        <v>0.87424000000000013</v>
      </c>
      <c r="D1494" s="120">
        <v>4.8313202832153269E-2</v>
      </c>
      <c r="E1494" s="120">
        <v>0.92643945085718193</v>
      </c>
      <c r="F1494" s="120">
        <v>0.21665908056440603</v>
      </c>
      <c r="H1494" s="142">
        <v>1.797570576305539</v>
      </c>
      <c r="I1494" s="142">
        <v>1.1466652443898244</v>
      </c>
      <c r="J1494" s="142">
        <v>-1.6614335433233054</v>
      </c>
      <c r="K1494" s="142">
        <v>1.4497756270764306</v>
      </c>
      <c r="L1494" s="142">
        <v>-0.7835262226084756</v>
      </c>
      <c r="M1494" s="141">
        <f t="array" ref="M1494:Q1494">MMULT(H1494:L1494,TRANSPOSE(chol))</f>
        <v>1.059162246274024E-2</v>
      </c>
      <c r="N1494" s="141">
        <v>1.0790084332826648E-2</v>
      </c>
      <c r="O1494" s="141">
        <v>-7.8787912440182219E-3</v>
      </c>
      <c r="P1494" s="141">
        <v>9.3822731022706156E-3</v>
      </c>
      <c r="Q1494" s="141">
        <v>4.1274360880663658E-3</v>
      </c>
      <c r="R1494" s="6">
        <f t="shared" si="94"/>
        <v>-4961.7077398957772</v>
      </c>
      <c r="S1494" s="6">
        <f t="shared" si="95"/>
        <v>20043.96198794862</v>
      </c>
      <c r="T1494" s="6">
        <f t="shared" si="96"/>
        <v>-20043.96198794862</v>
      </c>
      <c r="V1494" s="23">
        <f t="array" aca="1" ref="V1494:Z1494" ca="1">MMULT(H1494:L1494,TRANSPOSE(racar))</f>
        <v>9.6249163535957159E-3</v>
      </c>
      <c r="W1494" s="23">
        <f ca="1"/>
        <v>8.5972966132704543E-3</v>
      </c>
      <c r="X1494" s="23">
        <f ca="1"/>
        <v>-9.463448736417919E-3</v>
      </c>
      <c r="Y1494" s="23">
        <f ca="1"/>
        <v>7.1436118398909496E-3</v>
      </c>
      <c r="Z1494" s="23">
        <f ca="1"/>
        <v>-7.809577521451427E-4</v>
      </c>
      <c r="AA1494" s="6">
        <f t="array" aca="1" ref="AA1494" ca="1">SUMPRODUCT($V$9:$Z$9,V1494:Z1494)</f>
        <v>14884.666624423528</v>
      </c>
      <c r="AB1494" s="6">
        <f t="shared" ca="1" si="97"/>
        <v>36993.60956994853</v>
      </c>
    </row>
    <row r="1495" spans="1:28" ht="13.8">
      <c r="A1495" s="4">
        <v>1485</v>
      </c>
      <c r="B1495" s="120">
        <v>1.3260173754000914E-2</v>
      </c>
      <c r="C1495" s="120">
        <v>0.11424000000000001</v>
      </c>
      <c r="D1495" s="120">
        <v>0.19117034568929611</v>
      </c>
      <c r="E1495" s="120">
        <v>2.5613004576190149E-2</v>
      </c>
      <c r="F1495" s="120">
        <v>0.29358215748748295</v>
      </c>
      <c r="H1495" s="142">
        <v>-2.2185060504459244</v>
      </c>
      <c r="I1495" s="142">
        <v>-1.2042835565752064</v>
      </c>
      <c r="J1495" s="142">
        <v>-0.87359162014815517</v>
      </c>
      <c r="K1495" s="142">
        <v>-1.9495815923588442</v>
      </c>
      <c r="L1495" s="142">
        <v>-0.54294987474215628</v>
      </c>
      <c r="M1495" s="141">
        <f t="array" ref="M1495:Q1495">MMULT(H1495:L1495,TRANSPOSE(chol))</f>
        <v>-1.307185310404982E-2</v>
      </c>
      <c r="N1495" s="141">
        <v>-1.2108996194258533E-2</v>
      </c>
      <c r="O1495" s="141">
        <v>-8.9738856676074667E-3</v>
      </c>
      <c r="P1495" s="141">
        <v>-1.3772202946205521E-2</v>
      </c>
      <c r="Q1495" s="141">
        <v>-1.5691734910624741E-2</v>
      </c>
      <c r="R1495" s="6">
        <f t="shared" si="94"/>
        <v>3930.7636085741688</v>
      </c>
      <c r="S1495" s="6">
        <f t="shared" si="95"/>
        <v>23934.276730187863</v>
      </c>
      <c r="T1495" s="6">
        <f t="shared" si="96"/>
        <v>-23934.276730187863</v>
      </c>
      <c r="V1495" s="23">
        <f t="array" aca="1" ref="V1495:Z1495" ca="1">MMULT(H1495:L1495,TRANSPOSE(racar))</f>
        <v>-1.5271446280060877E-2</v>
      </c>
      <c r="W1495" s="23">
        <f ca="1"/>
        <v>-1.1924399701403363E-2</v>
      </c>
      <c r="X1495" s="23">
        <f ca="1"/>
        <v>-8.2961371171430126E-3</v>
      </c>
      <c r="Y1495" s="23">
        <f ca="1"/>
        <v>-1.2261828710837124E-2</v>
      </c>
      <c r="Z1495" s="23">
        <f ca="1"/>
        <v>-1.0434692609103617E-2</v>
      </c>
      <c r="AA1495" s="6">
        <f t="array" aca="1" ref="AA1495" ca="1">SUMPRODUCT($V$9:$Z$9,V1495:Z1495)</f>
        <v>-27682.428169627747</v>
      </c>
      <c r="AB1495" s="6">
        <f t="shared" ca="1" si="97"/>
        <v>1723.0198862369507</v>
      </c>
    </row>
    <row r="1496" spans="1:28" ht="13.8">
      <c r="A1496" s="4">
        <v>1486</v>
      </c>
      <c r="B1496" s="120">
        <v>0.34659350708733422</v>
      </c>
      <c r="C1496" s="120">
        <v>0.31424000000000002</v>
      </c>
      <c r="D1496" s="120">
        <v>0.33402748854643893</v>
      </c>
      <c r="E1496" s="120">
        <v>0.11652209548528107</v>
      </c>
      <c r="F1496" s="120">
        <v>0.37050523441055988</v>
      </c>
      <c r="H1496" s="142">
        <v>-0.39453375079779524</v>
      </c>
      <c r="I1496" s="142">
        <v>-0.483867368660091</v>
      </c>
      <c r="J1496" s="142">
        <v>-0.4288189637199179</v>
      </c>
      <c r="K1496" s="142">
        <v>-1.1925537431580464</v>
      </c>
      <c r="L1496" s="142">
        <v>-0.33051551846049437</v>
      </c>
      <c r="M1496" s="141">
        <f t="array" ref="M1496:Q1496">MMULT(H1496:L1496,TRANSPOSE(chol))</f>
        <v>-2.3246667431814994E-3</v>
      </c>
      <c r="N1496" s="141">
        <v>-3.6980033405995165E-3</v>
      </c>
      <c r="O1496" s="141">
        <v>-3.4397539399236834E-3</v>
      </c>
      <c r="P1496" s="141">
        <v>-7.2356869048301846E-3</v>
      </c>
      <c r="Q1496" s="141">
        <v>-6.2896970881253424E-3</v>
      </c>
      <c r="R1496" s="6">
        <f t="shared" si="94"/>
        <v>1613.7183388066987</v>
      </c>
      <c r="S1496" s="6">
        <f t="shared" si="95"/>
        <v>1748.9970763975289</v>
      </c>
      <c r="T1496" s="6">
        <f t="shared" si="96"/>
        <v>-1748.9970763975289</v>
      </c>
      <c r="V1496" s="23">
        <f t="array" aca="1" ref="V1496:Z1496" ca="1">MMULT(H1496:L1496,TRANSPOSE(racar))</f>
        <v>-3.6076069705077984E-3</v>
      </c>
      <c r="W1496" s="23">
        <f ca="1"/>
        <v>-4.7508985136335783E-3</v>
      </c>
      <c r="X1496" s="23">
        <f ca="1"/>
        <v>-3.7878792299435252E-3</v>
      </c>
      <c r="Y1496" s="23">
        <f ca="1"/>
        <v>-7.0776577042504151E-3</v>
      </c>
      <c r="Z1496" s="23">
        <f ca="1"/>
        <v>-4.7734236857725479E-3</v>
      </c>
      <c r="AA1496" s="6">
        <f t="array" aca="1" ref="AA1496" ca="1">SUMPRODUCT($V$9:$Z$9,V1496:Z1496)</f>
        <v>-7438.4046441040118</v>
      </c>
      <c r="AB1496" s="6">
        <f t="shared" ca="1" si="97"/>
        <v>-5926.8212012598888</v>
      </c>
    </row>
    <row r="1497" spans="1:28" ht="13.8">
      <c r="A1497" s="4">
        <v>1487</v>
      </c>
      <c r="B1497" s="120">
        <v>0.67992684042066753</v>
      </c>
      <c r="C1497" s="120">
        <v>0.51424000000000003</v>
      </c>
      <c r="D1497" s="120">
        <v>0.47688463140358178</v>
      </c>
      <c r="E1497" s="120">
        <v>0.20743118639437197</v>
      </c>
      <c r="F1497" s="120">
        <v>0.44742831133363681</v>
      </c>
      <c r="H1497" s="142">
        <v>0.4674942302103523</v>
      </c>
      <c r="I1497" s="142">
        <v>3.5701969651575599E-2</v>
      </c>
      <c r="J1497" s="142">
        <v>-5.7974095250876455E-2</v>
      </c>
      <c r="K1497" s="142">
        <v>-0.81536681668796074</v>
      </c>
      <c r="L1497" s="142">
        <v>-0.13216141127741496</v>
      </c>
      <c r="M1497" s="141">
        <f t="array" ref="M1497:Q1497">MMULT(H1497:L1497,TRANSPOSE(chol))</f>
        <v>2.7545635510312213E-3</v>
      </c>
      <c r="N1497" s="141">
        <v>1.3027811867044143E-3</v>
      </c>
      <c r="O1497" s="141">
        <v>2.6567997182904937E-4</v>
      </c>
      <c r="P1497" s="141">
        <v>-3.6779628869466757E-3</v>
      </c>
      <c r="Q1497" s="141">
        <v>-8.7040718539609107E-4</v>
      </c>
      <c r="R1497" s="6">
        <f t="shared" si="94"/>
        <v>-5337.8415608504365</v>
      </c>
      <c r="S1497" s="6">
        <f t="shared" si="95"/>
        <v>-11998.338777127548</v>
      </c>
      <c r="T1497" s="6">
        <f t="shared" si="96"/>
        <v>11998.338777127548</v>
      </c>
      <c r="V1497" s="23">
        <f t="array" aca="1" ref="V1497:Z1497" ca="1">MMULT(H1497:L1497,TRANSPOSE(racar))</f>
        <v>2.3129139377528708E-3</v>
      </c>
      <c r="W1497" s="23">
        <f ca="1"/>
        <v>-1.3069635753439426E-4</v>
      </c>
      <c r="X1497" s="23">
        <f ca="1"/>
        <v>-4.9329608814593668E-4</v>
      </c>
      <c r="Y1497" s="23">
        <f ca="1"/>
        <v>-4.2091442284596242E-3</v>
      </c>
      <c r="Z1497" s="23">
        <f ca="1"/>
        <v>-1.1597462165830641E-3</v>
      </c>
      <c r="AA1497" s="6">
        <f t="array" aca="1" ref="AA1497" ca="1">SUMPRODUCT($V$9:$Z$9,V1497:Z1497)</f>
        <v>-2735.2324244141919</v>
      </c>
      <c r="AB1497" s="6">
        <f t="shared" ca="1" si="97"/>
        <v>-12824.826957836638</v>
      </c>
    </row>
    <row r="1498" spans="1:28" ht="13.8">
      <c r="A1498" s="4">
        <v>1488</v>
      </c>
      <c r="B1498" s="120">
        <v>0.12437128486511202</v>
      </c>
      <c r="C1498" s="120">
        <v>0.7142400000000001</v>
      </c>
      <c r="D1498" s="120">
        <v>0.61974177426072463</v>
      </c>
      <c r="E1498" s="120">
        <v>0.29834027730346285</v>
      </c>
      <c r="F1498" s="120">
        <v>0.52435138825671368</v>
      </c>
      <c r="H1498" s="142">
        <v>-1.1534089498174265</v>
      </c>
      <c r="I1498" s="142">
        <v>0.56581433589833707</v>
      </c>
      <c r="J1498" s="142">
        <v>0.30480266526170852</v>
      </c>
      <c r="K1498" s="142">
        <v>-0.52918005008768598</v>
      </c>
      <c r="L1498" s="142">
        <v>6.1077832248679936E-2</v>
      </c>
      <c r="M1498" s="141">
        <f t="array" ref="M1498:Q1498">MMULT(H1498:L1498,TRANSPOSE(chol))</f>
        <v>-6.7961015287198445E-3</v>
      </c>
      <c r="N1498" s="141">
        <v>5.3062206185455763E-4</v>
      </c>
      <c r="O1498" s="141">
        <v>5.9794654301227991E-4</v>
      </c>
      <c r="P1498" s="141">
        <v>-2.4576029731087617E-3</v>
      </c>
      <c r="Q1498" s="141">
        <v>-2.9235500985459731E-3</v>
      </c>
      <c r="R1498" s="6">
        <f t="shared" si="94"/>
        <v>-27472.973591091904</v>
      </c>
      <c r="S1498" s="6">
        <f t="shared" si="95"/>
        <v>4954.5640318718488</v>
      </c>
      <c r="T1498" s="6">
        <f t="shared" si="96"/>
        <v>-4954.5640318718488</v>
      </c>
      <c r="V1498" s="23">
        <f t="array" aca="1" ref="V1498:Z1498" ca="1">MMULT(H1498:L1498,TRANSPOSE(racar))</f>
        <v>-5.7341820431971663E-3</v>
      </c>
      <c r="W1498" s="23">
        <f ca="1"/>
        <v>1.8625016237978425E-3</v>
      </c>
      <c r="X1498" s="23">
        <f ca="1"/>
        <v>1.3467410909214507E-3</v>
      </c>
      <c r="Y1498" s="23">
        <f ca="1"/>
        <v>-2.2504091014436947E-3</v>
      </c>
      <c r="Z1498" s="23">
        <f ca="1"/>
        <v>-9.222520490501135E-4</v>
      </c>
      <c r="AA1498" s="6">
        <f t="array" aca="1" ref="AA1498" ca="1">SUMPRODUCT($V$9:$Z$9,V1498:Z1498)</f>
        <v>-37704.059378082311</v>
      </c>
      <c r="AB1498" s="6">
        <f t="shared" ca="1" si="97"/>
        <v>-5182.9269668272227</v>
      </c>
    </row>
    <row r="1499" spans="1:28" ht="13.8">
      <c r="A1499" s="4">
        <v>1489</v>
      </c>
      <c r="B1499" s="120">
        <v>0.45770461819844532</v>
      </c>
      <c r="C1499" s="120">
        <v>0.91424000000000005</v>
      </c>
      <c r="D1499" s="120">
        <v>0.76259891711786743</v>
      </c>
      <c r="E1499" s="120">
        <v>0.38924936821255379</v>
      </c>
      <c r="F1499" s="120">
        <v>0.60127446517979066</v>
      </c>
      <c r="H1499" s="142">
        <v>-0.10621819335157895</v>
      </c>
      <c r="I1499" s="142">
        <v>1.3673360403667263</v>
      </c>
      <c r="J1499" s="142">
        <v>0.71468749615615401</v>
      </c>
      <c r="K1499" s="142">
        <v>-0.2812759743557805</v>
      </c>
      <c r="L1499" s="142">
        <v>0.25664728430154976</v>
      </c>
      <c r="M1499" s="141">
        <f t="array" ref="M1499:Q1499">MMULT(H1499:L1499,TRANSPOSE(chol))</f>
        <v>-6.2585748647848679E-4</v>
      </c>
      <c r="N1499" s="141">
        <v>7.5811573562258264E-3</v>
      </c>
      <c r="O1499" s="141">
        <v>4.8946795578843471E-3</v>
      </c>
      <c r="P1499" s="141">
        <v>1.0580330694611635E-3</v>
      </c>
      <c r="Q1499" s="141">
        <v>3.2462224197836501E-3</v>
      </c>
      <c r="R1499" s="6">
        <f t="shared" si="94"/>
        <v>-42751.88730065967</v>
      </c>
      <c r="S1499" s="6">
        <f t="shared" si="95"/>
        <v>-13142.091595593789</v>
      </c>
      <c r="T1499" s="6">
        <f t="shared" si="96"/>
        <v>13142.091595593789</v>
      </c>
      <c r="V1499" s="23">
        <f t="array" aca="1" ref="V1499:Z1499" ca="1">MMULT(H1499:L1499,TRANSPOSE(racar))</f>
        <v>1.517352404215051E-3</v>
      </c>
      <c r="W1499" s="23">
        <f ca="1"/>
        <v>8.2529068986361837E-3</v>
      </c>
      <c r="X1499" s="23">
        <f ca="1"/>
        <v>5.0258890205809844E-3</v>
      </c>
      <c r="Y1499" s="23">
        <f ca="1"/>
        <v>2.3803388731026776E-4</v>
      </c>
      <c r="Z1499" s="23">
        <f ca="1"/>
        <v>3.0961285819596203E-3</v>
      </c>
      <c r="AA1499" s="6">
        <f t="array" aca="1" ref="AA1499" ca="1">SUMPRODUCT($V$9:$Z$9,V1499:Z1499)</f>
        <v>-38934.773949183029</v>
      </c>
      <c r="AB1499" s="6">
        <f t="shared" ca="1" si="97"/>
        <v>-16060.618374343616</v>
      </c>
    </row>
    <row r="1500" spans="1:28" ht="13.8">
      <c r="A1500" s="4">
        <v>1490</v>
      </c>
      <c r="B1500" s="120">
        <v>0.79103795153177869</v>
      </c>
      <c r="C1500" s="120">
        <v>0.15423999999999999</v>
      </c>
      <c r="D1500" s="120">
        <v>0.90545605997501033</v>
      </c>
      <c r="E1500" s="120">
        <v>0.48015845912164473</v>
      </c>
      <c r="F1500" s="120">
        <v>0.67819754210286753</v>
      </c>
      <c r="H1500" s="142">
        <v>0.81002797621647771</v>
      </c>
      <c r="I1500" s="142">
        <v>-1.0184166350310144</v>
      </c>
      <c r="J1500" s="142">
        <v>1.3132821827288257</v>
      </c>
      <c r="K1500" s="142">
        <v>-4.9755889438993499E-2</v>
      </c>
      <c r="L1500" s="142">
        <v>0.46266443331113632</v>
      </c>
      <c r="M1500" s="141">
        <f t="array" ref="M1500:Q1500">MMULT(H1500:L1500,TRANSPOSE(chol))</f>
        <v>4.772836528051945E-3</v>
      </c>
      <c r="N1500" s="141">
        <v>-3.9293942560343059E-3</v>
      </c>
      <c r="O1500" s="141">
        <v>9.1783214389900159E-3</v>
      </c>
      <c r="P1500" s="141">
        <v>-4.3265801459824713E-4</v>
      </c>
      <c r="Q1500" s="141">
        <v>4.3254371368573706E-3</v>
      </c>
      <c r="R1500" s="6">
        <f t="shared" si="94"/>
        <v>37842.746988187027</v>
      </c>
      <c r="S1500" s="6">
        <f t="shared" si="95"/>
        <v>-25936.733848180531</v>
      </c>
      <c r="T1500" s="6">
        <f t="shared" si="96"/>
        <v>25936.733848180531</v>
      </c>
      <c r="V1500" s="23">
        <f t="array" aca="1" ref="V1500:Z1500" ca="1">MMULT(H1500:L1500,TRANSPOSE(racar))</f>
        <v>4.8019132403049405E-3</v>
      </c>
      <c r="W1500" s="23">
        <f ca="1"/>
        <v>-4.379930994585059E-3</v>
      </c>
      <c r="X1500" s="23">
        <f ca="1"/>
        <v>8.9762381584281986E-3</v>
      </c>
      <c r="Y1500" s="23">
        <f ca="1"/>
        <v>6.0515519818777567E-5</v>
      </c>
      <c r="Z1500" s="23">
        <f ca="1"/>
        <v>3.6857594564888348E-3</v>
      </c>
      <c r="AA1500" s="6">
        <f t="array" aca="1" ref="AA1500" ca="1">SUMPRODUCT($V$9:$Z$9,V1500:Z1500)</f>
        <v>45576.074816009335</v>
      </c>
      <c r="AB1500" s="6">
        <f t="shared" ca="1" si="97"/>
        <v>-20138.323437867242</v>
      </c>
    </row>
    <row r="1501" spans="1:28" ht="13.8">
      <c r="A1501" s="4">
        <v>1491</v>
      </c>
      <c r="B1501" s="120">
        <v>0.23548239597622311</v>
      </c>
      <c r="C1501" s="120">
        <v>0.35423999999999994</v>
      </c>
      <c r="D1501" s="120">
        <v>6.8721366097459394E-2</v>
      </c>
      <c r="E1501" s="120">
        <v>0.57106755003073562</v>
      </c>
      <c r="F1501" s="120">
        <v>0.75512061902594441</v>
      </c>
      <c r="H1501" s="142">
        <v>-0.72091015910962197</v>
      </c>
      <c r="I1501" s="142">
        <v>-0.37389827483535798</v>
      </c>
      <c r="J1501" s="142">
        <v>-1.4853817314763758</v>
      </c>
      <c r="K1501" s="142">
        <v>0.17909271777611166</v>
      </c>
      <c r="L1501" s="142">
        <v>0.69069256621015962</v>
      </c>
      <c r="M1501" s="141">
        <f t="array" ref="M1501:Q1501">MMULT(H1501:L1501,TRANSPOSE(chol))</f>
        <v>-4.2477376607577841E-3</v>
      </c>
      <c r="N1501" s="141">
        <v>-3.8349916381141512E-3</v>
      </c>
      <c r="O1501" s="141">
        <v>-1.0621736044374833E-2</v>
      </c>
      <c r="P1501" s="141">
        <v>-1.1134277425855603E-3</v>
      </c>
      <c r="Q1501" s="141">
        <v>1.2601754800521279E-4</v>
      </c>
      <c r="R1501" s="6">
        <f t="shared" si="94"/>
        <v>-31234.149176185649</v>
      </c>
      <c r="S1501" s="6">
        <f t="shared" si="95"/>
        <v>-5789.7388583330185</v>
      </c>
      <c r="T1501" s="6">
        <f t="shared" si="96"/>
        <v>5789.7388583330185</v>
      </c>
      <c r="V1501" s="23">
        <f t="array" aca="1" ref="V1501:Z1501" ca="1">MMULT(H1501:L1501,TRANSPOSE(racar))</f>
        <v>-4.3269012932209772E-3</v>
      </c>
      <c r="W1501" s="23">
        <f ca="1"/>
        <v>-2.4981585434470117E-3</v>
      </c>
      <c r="X1501" s="23">
        <f ca="1"/>
        <v>-9.6251302775565272E-3</v>
      </c>
      <c r="Y1501" s="23">
        <f ca="1"/>
        <v>7.2429054524236205E-4</v>
      </c>
      <c r="Z1501" s="23">
        <f ca="1"/>
        <v>2.2405432511580876E-3</v>
      </c>
      <c r="AA1501" s="6">
        <f t="array" aca="1" ref="AA1501" ca="1">SUMPRODUCT($V$9:$Z$9,V1501:Z1501)</f>
        <v>-39301.142607485999</v>
      </c>
      <c r="AB1501" s="6">
        <f t="shared" ca="1" si="97"/>
        <v>-9097.9476005660981</v>
      </c>
    </row>
    <row r="1502" spans="1:28" ht="13.8">
      <c r="A1502" s="4">
        <v>1492</v>
      </c>
      <c r="B1502" s="120">
        <v>0.56881572930955659</v>
      </c>
      <c r="C1502" s="120">
        <v>0.55424000000000007</v>
      </c>
      <c r="D1502" s="120">
        <v>0.21157850895460223</v>
      </c>
      <c r="E1502" s="120">
        <v>0.66197664093982655</v>
      </c>
      <c r="F1502" s="120">
        <v>0.83204369594902139</v>
      </c>
      <c r="H1502" s="142">
        <v>0.17335990202787474</v>
      </c>
      <c r="I1502" s="142">
        <v>0.13638111781749551</v>
      </c>
      <c r="J1502" s="142">
        <v>-0.80095617419197196</v>
      </c>
      <c r="K1502" s="142">
        <v>0.41786377662058538</v>
      </c>
      <c r="L1502" s="142">
        <v>0.9622727607598216</v>
      </c>
      <c r="M1502" s="141">
        <f t="array" ref="M1502:Q1502">MMULT(H1502:L1502,TRANSPOSE(chol))</f>
        <v>1.021469007481566E-3</v>
      </c>
      <c r="N1502" s="141">
        <v>1.1883381439699908E-3</v>
      </c>
      <c r="O1502" s="141">
        <v>-4.8635920323780385E-3</v>
      </c>
      <c r="P1502" s="141">
        <v>1.9506342704964698E-3</v>
      </c>
      <c r="Q1502" s="141">
        <v>6.0250946040965462E-3</v>
      </c>
      <c r="R1502" s="6">
        <f t="shared" si="94"/>
        <v>-37432.221680867398</v>
      </c>
      <c r="S1502" s="6">
        <f t="shared" si="95"/>
        <v>-24452.10084948461</v>
      </c>
      <c r="T1502" s="6">
        <f t="shared" si="96"/>
        <v>24452.10084948461</v>
      </c>
      <c r="V1502" s="23">
        <f t="array" aca="1" ref="V1502:Z1502" ca="1">MMULT(H1502:L1502,TRANSPOSE(racar))</f>
        <v>2.0086807182422822E-3</v>
      </c>
      <c r="W1502" s="23">
        <f ca="1"/>
        <v>2.1516619564892394E-3</v>
      </c>
      <c r="X1502" s="23">
        <f ca="1"/>
        <v>-4.2819587063035328E-3</v>
      </c>
      <c r="Y1502" s="23">
        <f ca="1"/>
        <v>3.0851724371182311E-3</v>
      </c>
      <c r="Z1502" s="23">
        <f ca="1"/>
        <v>6.3948409158732953E-3</v>
      </c>
      <c r="AA1502" s="6">
        <f t="array" aca="1" ref="AA1502" ca="1">SUMPRODUCT($V$9:$Z$9,V1502:Z1502)</f>
        <v>-33258.810737100197</v>
      </c>
      <c r="AB1502" s="6">
        <f t="shared" ca="1" si="97"/>
        <v>-21311.811115625504</v>
      </c>
    </row>
    <row r="1503" spans="1:28" ht="13.8">
      <c r="A1503" s="4">
        <v>1493</v>
      </c>
      <c r="B1503" s="120">
        <v>0.90214906264288985</v>
      </c>
      <c r="C1503" s="120">
        <v>0.75424000000000013</v>
      </c>
      <c r="D1503" s="120">
        <v>0.35443565181174508</v>
      </c>
      <c r="E1503" s="120">
        <v>0.75288573184891749</v>
      </c>
      <c r="F1503" s="120">
        <v>0.90896677287209837</v>
      </c>
      <c r="H1503" s="142">
        <v>1.2938944705882172</v>
      </c>
      <c r="I1503" s="142">
        <v>0.68789326201361012</v>
      </c>
      <c r="J1503" s="142">
        <v>-0.37337239284574786</v>
      </c>
      <c r="K1503" s="142">
        <v>0.68359881003642564</v>
      </c>
      <c r="L1503" s="142">
        <v>1.3344193735405265</v>
      </c>
      <c r="M1503" s="141">
        <f t="array" ref="M1503:Q1503">MMULT(H1503:L1503,TRANSPOSE(chol))</f>
        <v>7.6238685255205036E-3</v>
      </c>
      <c r="N1503" s="141">
        <v>6.9793859665443214E-3</v>
      </c>
      <c r="O1503" s="141">
        <v>-4.3732775548693164E-4</v>
      </c>
      <c r="P1503" s="141">
        <v>5.2342336695313171E-3</v>
      </c>
      <c r="Q1503" s="141">
        <v>1.3028378315854582E-2</v>
      </c>
      <c r="R1503" s="6">
        <f t="shared" si="94"/>
        <v>-49709.10145413108</v>
      </c>
      <c r="S1503" s="6">
        <f t="shared" si="95"/>
        <v>-48226.604667360007</v>
      </c>
      <c r="T1503" s="6">
        <f t="shared" si="96"/>
        <v>48226.604667360007</v>
      </c>
      <c r="V1503" s="23">
        <f t="array" aca="1" ref="V1503:Z1503" ca="1">MMULT(H1503:L1503,TRANSPOSE(racar))</f>
        <v>9.6536236805796916E-3</v>
      </c>
      <c r="W1503" s="23">
        <f ca="1"/>
        <v>7.3433630974265194E-3</v>
      </c>
      <c r="X1503" s="23">
        <f ca="1"/>
        <v>-3.9421295814160481E-4</v>
      </c>
      <c r="Y1503" s="23">
        <f ca="1"/>
        <v>5.6800369193980155E-3</v>
      </c>
      <c r="Z1503" s="23">
        <f ca="1"/>
        <v>1.1385590201286756E-2</v>
      </c>
      <c r="AA1503" s="6">
        <f t="array" aca="1" ref="AA1503" ca="1">SUMPRODUCT($V$9:$Z$9,V1503:Z1503)</f>
        <v>-31005.627790306644</v>
      </c>
      <c r="AB1503" s="6">
        <f t="shared" ca="1" si="97"/>
        <v>-37088.689013603856</v>
      </c>
    </row>
    <row r="1504" spans="1:28" ht="13.8">
      <c r="A1504" s="4">
        <v>1494</v>
      </c>
      <c r="B1504" s="120">
        <v>5.0297210791037945E-2</v>
      </c>
      <c r="C1504" s="120">
        <v>0.95424000000000009</v>
      </c>
      <c r="D1504" s="120">
        <v>0.49729279466888793</v>
      </c>
      <c r="E1504" s="120">
        <v>0.84379482275800843</v>
      </c>
      <c r="F1504" s="120">
        <v>0.98588984979517524</v>
      </c>
      <c r="H1504" s="142">
        <v>-1.6419786846062405</v>
      </c>
      <c r="I1504" s="142">
        <v>1.6874336395823351</v>
      </c>
      <c r="J1504" s="142">
        <v>-6.7860095103757954E-3</v>
      </c>
      <c r="K1504" s="142">
        <v>1.0101772965448441</v>
      </c>
      <c r="L1504" s="142">
        <v>2.1942102169307365</v>
      </c>
      <c r="M1504" s="141">
        <f t="array" ref="M1504:Q1504">MMULT(H1504:L1504,TRANSPOSE(chol))</f>
        <v>-9.6748458994914514E-3</v>
      </c>
      <c r="N1504" s="141">
        <v>5.8062799769423371E-3</v>
      </c>
      <c r="O1504" s="141">
        <v>-1.6869821103695502E-3</v>
      </c>
      <c r="P1504" s="141">
        <v>6.3804864778212768E-3</v>
      </c>
      <c r="Q1504" s="141">
        <v>1.1517308315967163E-2</v>
      </c>
      <c r="R1504" s="6">
        <f t="shared" si="94"/>
        <v>-112469.79483387205</v>
      </c>
      <c r="S1504" s="6">
        <f t="shared" si="95"/>
        <v>-34615.085065725973</v>
      </c>
      <c r="T1504" s="6">
        <f t="shared" si="96"/>
        <v>34615.085065725973</v>
      </c>
      <c r="V1504" s="23">
        <f t="array" aca="1" ref="V1504:Z1504" ca="1">MMULT(H1504:L1504,TRANSPOSE(racar))</f>
        <v>-4.4087000675329825E-3</v>
      </c>
      <c r="W1504" s="23">
        <f ca="1"/>
        <v>1.1496548211621074E-2</v>
      </c>
      <c r="X1504" s="23">
        <f ca="1"/>
        <v>1.3283930735940265E-3</v>
      </c>
      <c r="Y1504" s="23">
        <f ca="1"/>
        <v>8.7647109852538596E-3</v>
      </c>
      <c r="Z1504" s="23">
        <f ca="1"/>
        <v>1.4660852278283561E-2</v>
      </c>
      <c r="AA1504" s="6">
        <f t="array" aca="1" ref="AA1504" ca="1">SUMPRODUCT($V$9:$Z$9,V1504:Z1504)</f>
        <v>-116473.65124638451</v>
      </c>
      <c r="AB1504" s="6">
        <f t="shared" ca="1" si="97"/>
        <v>-41123.735712678994</v>
      </c>
    </row>
    <row r="1505" spans="1:28" ht="13.8">
      <c r="A1505" s="4">
        <v>1495</v>
      </c>
      <c r="B1505" s="120">
        <v>0.38363054412437125</v>
      </c>
      <c r="C1505" s="120">
        <v>0.19424</v>
      </c>
      <c r="D1505" s="120">
        <v>0.64014993752603067</v>
      </c>
      <c r="E1505" s="120">
        <v>0.93470391366709937</v>
      </c>
      <c r="F1505" s="120">
        <v>6.8730086481565783E-2</v>
      </c>
      <c r="H1505" s="142">
        <v>-0.29595939863958481</v>
      </c>
      <c r="I1505" s="142">
        <v>-0.86237716894130656</v>
      </c>
      <c r="J1505" s="142">
        <v>0.35885959842670007</v>
      </c>
      <c r="K1505" s="142">
        <v>1.5117708295954653</v>
      </c>
      <c r="L1505" s="142">
        <v>-1.4853158582330304</v>
      </c>
      <c r="M1505" s="141">
        <f t="array" ref="M1505:Q1505">MMULT(H1505:L1505,TRANSPOSE(chol))</f>
        <v>-1.7438482004599224E-3</v>
      </c>
      <c r="N1505" s="141">
        <v>-5.6341329684712511E-3</v>
      </c>
      <c r="O1505" s="141">
        <v>1.6230815968983534E-3</v>
      </c>
      <c r="P1505" s="141">
        <v>6.170281434324458E-3</v>
      </c>
      <c r="Q1505" s="141">
        <v>-7.0661842291503511E-3</v>
      </c>
      <c r="R1505" s="6">
        <f t="shared" si="94"/>
        <v>91818.256355661055</v>
      </c>
      <c r="S1505" s="6">
        <f t="shared" si="95"/>
        <v>67355.79671223172</v>
      </c>
      <c r="T1505" s="6">
        <f t="shared" si="96"/>
        <v>-67355.79671223172</v>
      </c>
      <c r="V1505" s="23">
        <f t="array" aca="1" ref="V1505:Z1505" ca="1">MMULT(H1505:L1505,TRANSPOSE(racar))</f>
        <v>-4.0399462909495613E-3</v>
      </c>
      <c r="W1505" s="23">
        <f ca="1"/>
        <v>-5.6803394414669962E-3</v>
      </c>
      <c r="X1505" s="23">
        <f ca="1"/>
        <v>1.5040114823359168E-3</v>
      </c>
      <c r="Y1505" s="23">
        <f ca="1"/>
        <v>5.3488835236456056E-3</v>
      </c>
      <c r="Z1505" s="23">
        <f ca="1"/>
        <v>-8.7047467071258988E-3</v>
      </c>
      <c r="AA1505" s="6">
        <f t="array" aca="1" ref="AA1505" ca="1">SUMPRODUCT($V$9:$Z$9,V1505:Z1505)</f>
        <v>86557.342886182436</v>
      </c>
      <c r="AB1505" s="6">
        <f t="shared" ca="1" si="97"/>
        <v>72675.356393017573</v>
      </c>
    </row>
    <row r="1506" spans="1:28" ht="13.8">
      <c r="A1506" s="4">
        <v>1496</v>
      </c>
      <c r="B1506" s="120">
        <v>0.71696387745770473</v>
      </c>
      <c r="C1506" s="120">
        <v>0.39423999999999998</v>
      </c>
      <c r="D1506" s="120">
        <v>0.78300708038317346</v>
      </c>
      <c r="E1506" s="120">
        <v>3.3877467386107508E-2</v>
      </c>
      <c r="F1506" s="120">
        <v>0.14565316340464271</v>
      </c>
      <c r="H1506" s="142">
        <v>0.57384566365295586</v>
      </c>
      <c r="I1506" s="142">
        <v>-0.26828493686313121</v>
      </c>
      <c r="J1506" s="142">
        <v>0.78238926754928351</v>
      </c>
      <c r="K1506" s="142">
        <v>-1.8266332221544885</v>
      </c>
      <c r="L1506" s="142">
        <v>-1.0552602251661869</v>
      </c>
      <c r="M1506" s="141">
        <f t="array" ref="M1506:Q1506">MMULT(H1506:L1506,TRANSPOSE(chol))</f>
        <v>3.3812061130776084E-3</v>
      </c>
      <c r="N1506" s="141">
        <v>-1.8828624258581382E-4</v>
      </c>
      <c r="O1506" s="141">
        <v>5.7015908718370143E-3</v>
      </c>
      <c r="P1506" s="141">
        <v>-8.6032872712052903E-3</v>
      </c>
      <c r="Q1506" s="141">
        <v>-7.2037777495856433E-3</v>
      </c>
      <c r="R1506" s="6">
        <f t="shared" si="94"/>
        <v>30661.643708329742</v>
      </c>
      <c r="S1506" s="6">
        <f t="shared" si="95"/>
        <v>557.92157545926602</v>
      </c>
      <c r="T1506" s="6">
        <f t="shared" si="96"/>
        <v>-557.92157545926602</v>
      </c>
      <c r="V1506" s="23">
        <f t="array" aca="1" ref="V1506:Z1506" ca="1">MMULT(H1506:L1506,TRANSPOSE(racar))</f>
        <v>1.6661343231126108E-3</v>
      </c>
      <c r="W1506" s="23">
        <f ca="1"/>
        <v>-3.4229216335308647E-3</v>
      </c>
      <c r="X1506" s="23">
        <f ca="1"/>
        <v>3.9613610397483288E-3</v>
      </c>
      <c r="Y1506" s="23">
        <f ca="1"/>
        <v>-1.0343373751546736E-2</v>
      </c>
      <c r="Z1506" s="23">
        <f ca="1"/>
        <v>-7.7789433002771555E-3</v>
      </c>
      <c r="AA1506" s="6">
        <f t="array" aca="1" ref="AA1506" ca="1">SUMPRODUCT($V$9:$Z$9,V1506:Z1506)</f>
        <v>30266.644409911889</v>
      </c>
      <c r="AB1506" s="6">
        <f t="shared" ca="1" si="97"/>
        <v>-4213.7623908799433</v>
      </c>
    </row>
    <row r="1507" spans="1:28" ht="13.8">
      <c r="A1507" s="4">
        <v>1497</v>
      </c>
      <c r="B1507" s="120">
        <v>0.16140832190214904</v>
      </c>
      <c r="C1507" s="120">
        <v>0.5942400000000001</v>
      </c>
      <c r="D1507" s="120">
        <v>0.92586422324031636</v>
      </c>
      <c r="E1507" s="120">
        <v>0.12478655829519843</v>
      </c>
      <c r="F1507" s="120">
        <v>0.22257624032771964</v>
      </c>
      <c r="H1507" s="142">
        <v>-0.98868630812105762</v>
      </c>
      <c r="I1507" s="142">
        <v>0.23846559104655823</v>
      </c>
      <c r="J1507" s="142">
        <v>1.4456636892649202</v>
      </c>
      <c r="K1507" s="142">
        <v>-1.1513868614235021</v>
      </c>
      <c r="L1507" s="142">
        <v>-0.76352144043151682</v>
      </c>
      <c r="M1507" s="141">
        <f t="array" ref="M1507:Q1507">MMULT(H1507:L1507,TRANSPOSE(chol))</f>
        <v>-5.8255248765925437E-3</v>
      </c>
      <c r="N1507" s="141">
        <v>-9.5710254682678832E-4</v>
      </c>
      <c r="O1507" s="141">
        <v>8.0329575313189874E-3</v>
      </c>
      <c r="P1507" s="141">
        <v>-5.2621390965033503E-3</v>
      </c>
      <c r="Q1507" s="141">
        <v>-7.6043488635459495E-3</v>
      </c>
      <c r="R1507" s="6">
        <f t="shared" si="94"/>
        <v>15415.191961794299</v>
      </c>
      <c r="S1507" s="6">
        <f t="shared" si="95"/>
        <v>18055.821192672796</v>
      </c>
      <c r="T1507" s="6">
        <f t="shared" si="96"/>
        <v>-18055.821192672796</v>
      </c>
      <c r="V1507" s="23">
        <f t="array" aca="1" ref="V1507:Z1507" ca="1">MMULT(H1507:L1507,TRANSPOSE(racar))</f>
        <v>-5.7131678055259367E-3</v>
      </c>
      <c r="W1507" s="23">
        <f ca="1"/>
        <v>-9.9581919178880337E-4</v>
      </c>
      <c r="X1507" s="23">
        <f ca="1"/>
        <v>7.9847146725672089E-3</v>
      </c>
      <c r="Y1507" s="23">
        <f ca="1"/>
        <v>-6.1904697594835053E-3</v>
      </c>
      <c r="Z1507" s="23">
        <f ca="1"/>
        <v>-6.2243582801941354E-3</v>
      </c>
      <c r="AA1507" s="6">
        <f t="array" aca="1" ref="AA1507" ca="1">SUMPRODUCT($V$9:$Z$9,V1507:Z1507)</f>
        <v>4122.4799909096837</v>
      </c>
      <c r="AB1507" s="6">
        <f t="shared" ca="1" si="97"/>
        <v>6166.9025117255442</v>
      </c>
    </row>
    <row r="1508" spans="1:28" ht="13.8">
      <c r="A1508" s="4">
        <v>1498</v>
      </c>
      <c r="B1508" s="120">
        <v>0.49474165523548236</v>
      </c>
      <c r="C1508" s="120">
        <v>0.79424000000000017</v>
      </c>
      <c r="D1508" s="120">
        <v>8.9129529362765511E-2</v>
      </c>
      <c r="E1508" s="120">
        <v>0.21569564920428932</v>
      </c>
      <c r="F1508" s="120">
        <v>0.29949931725079654</v>
      </c>
      <c r="H1508" s="142">
        <v>-1.3181097338108108E-2</v>
      </c>
      <c r="I1508" s="142">
        <v>0.82122169691588509</v>
      </c>
      <c r="J1508" s="142">
        <v>-1.3461347648902195</v>
      </c>
      <c r="K1508" s="142">
        <v>-0.78681307491376784</v>
      </c>
      <c r="L1508" s="142">
        <v>-0.52584107267751568</v>
      </c>
      <c r="M1508" s="141">
        <f t="array" ref="M1508:Q1508">MMULT(H1508:L1508,TRANSPOSE(chol))</f>
        <v>-7.7665493911679157E-5</v>
      </c>
      <c r="N1508" s="141">
        <v>4.6721511662824403E-3</v>
      </c>
      <c r="O1508" s="141">
        <v>-8.3870223199894872E-3</v>
      </c>
      <c r="P1508" s="141">
        <v>-3.4451265286994121E-3</v>
      </c>
      <c r="Q1508" s="141">
        <v>-4.233344428266542E-3</v>
      </c>
      <c r="R1508" s="6">
        <f t="shared" si="94"/>
        <v>-36427.829197684405</v>
      </c>
      <c r="S1508" s="6">
        <f t="shared" si="95"/>
        <v>7693.4111709067656</v>
      </c>
      <c r="T1508" s="6">
        <f t="shared" si="96"/>
        <v>-7693.4111709067656</v>
      </c>
      <c r="V1508" s="23">
        <f t="array" aca="1" ref="V1508:Z1508" ca="1">MMULT(H1508:L1508,TRANSPOSE(racar))</f>
        <v>-7.827116724478106E-4</v>
      </c>
      <c r="W1508" s="23">
        <f ca="1"/>
        <v>3.2749372664141168E-3</v>
      </c>
      <c r="X1508" s="23">
        <f ca="1"/>
        <v>-9.1518327254031615E-3</v>
      </c>
      <c r="Y1508" s="23">
        <f ca="1"/>
        <v>-4.4227138412895562E-3</v>
      </c>
      <c r="Z1508" s="23">
        <f ca="1"/>
        <v>-4.2384962412720124E-3</v>
      </c>
      <c r="AA1508" s="6">
        <f t="array" aca="1" ref="AA1508" ca="1">SUMPRODUCT($V$9:$Z$9,V1508:Z1508)</f>
        <v>-38846.56087197116</v>
      </c>
      <c r="AB1508" s="6">
        <f t="shared" ca="1" si="97"/>
        <v>3251.4091728385574</v>
      </c>
    </row>
    <row r="1509" spans="1:28" ht="13.8">
      <c r="A1509" s="4">
        <v>1499</v>
      </c>
      <c r="B1509" s="120">
        <v>0.82807498856881567</v>
      </c>
      <c r="C1509" s="120">
        <v>0.99424000000000012</v>
      </c>
      <c r="D1509" s="120">
        <v>0.23198667221990835</v>
      </c>
      <c r="E1509" s="120">
        <v>0.30660474011338018</v>
      </c>
      <c r="F1509" s="120">
        <v>0.37642239417387346</v>
      </c>
      <c r="H1509" s="142">
        <v>0.94658552479922187</v>
      </c>
      <c r="I1509" s="142">
        <v>2.5265164295174594</v>
      </c>
      <c r="J1509" s="142">
        <v>-0.7323198859898814</v>
      </c>
      <c r="K1509" s="142">
        <v>-0.50549746253502592</v>
      </c>
      <c r="L1509" s="142">
        <v>-0.31489050858119011</v>
      </c>
      <c r="M1509" s="141">
        <f t="array" ref="M1509:Q1509">MMULT(H1509:L1509,TRANSPOSE(chol))</f>
        <v>5.5774591771377913E-3</v>
      </c>
      <c r="N1509" s="141">
        <v>1.6693182924624447E-2</v>
      </c>
      <c r="O1509" s="141">
        <v>-2.6010902227872868E-3</v>
      </c>
      <c r="P1509" s="141">
        <v>1.6896687096948928E-3</v>
      </c>
      <c r="Q1509" s="141">
        <v>3.3847937501825273E-3</v>
      </c>
      <c r="R1509" s="6">
        <f t="shared" si="94"/>
        <v>-76333.876141941029</v>
      </c>
      <c r="S1509" s="6">
        <f t="shared" si="95"/>
        <v>-11021.135144836033</v>
      </c>
      <c r="T1509" s="6">
        <f t="shared" si="96"/>
        <v>11021.135144836033</v>
      </c>
      <c r="V1509" s="23">
        <f t="array" aca="1" ref="V1509:Z1509" ca="1">MMULT(H1509:L1509,TRANSPOSE(racar))</f>
        <v>7.0648757042715516E-3</v>
      </c>
      <c r="W1509" s="23">
        <f ca="1"/>
        <v>1.5043606688684536E-2</v>
      </c>
      <c r="X1509" s="23">
        <f ca="1"/>
        <v>-3.9243417491406241E-3</v>
      </c>
      <c r="Y1509" s="23">
        <f ca="1"/>
        <v>-9.3924531650809058E-4</v>
      </c>
      <c r="Z1509" s="23">
        <f ca="1"/>
        <v>9.0718573933927819E-4</v>
      </c>
      <c r="AA1509" s="6">
        <f t="array" aca="1" ref="AA1509" ca="1">SUMPRODUCT($V$9:$Z$9,V1509:Z1509)</f>
        <v>-62611.068591232783</v>
      </c>
      <c r="AB1509" s="6">
        <f t="shared" ca="1" si="97"/>
        <v>-9320.0117318958291</v>
      </c>
    </row>
    <row r="1510" spans="1:28" ht="13.8">
      <c r="A1510" s="4">
        <v>1500</v>
      </c>
      <c r="B1510" s="120">
        <v>0.27251943301326015</v>
      </c>
      <c r="C1510" s="120">
        <v>3.8400000000000001E-3</v>
      </c>
      <c r="D1510" s="120">
        <v>0.37484381507705117</v>
      </c>
      <c r="E1510" s="120">
        <v>0.39751383102247112</v>
      </c>
      <c r="F1510" s="120">
        <v>0.45334547109695039</v>
      </c>
      <c r="H1510" s="142">
        <v>-0.60521091242939751</v>
      </c>
      <c r="I1510" s="142">
        <v>-2.6658235080925898</v>
      </c>
      <c r="J1510" s="142">
        <v>-0.31905127624573643</v>
      </c>
      <c r="K1510" s="142">
        <v>-0.25978754084790701</v>
      </c>
      <c r="L1510" s="142">
        <v>-0.11721340789864718</v>
      </c>
      <c r="M1510" s="141">
        <f t="array" ref="M1510:Q1510">MMULT(H1510:L1510,TRANSPOSE(chol))</f>
        <v>-3.566016032570599E-3</v>
      </c>
      <c r="N1510" s="141">
        <v>-1.6688976288057749E-2</v>
      </c>
      <c r="O1510" s="141">
        <v>-3.7354310938037018E-3</v>
      </c>
      <c r="P1510" s="141">
        <v>-6.0708517180893149E-3</v>
      </c>
      <c r="Q1510" s="141">
        <v>-7.2569171331909113E-3</v>
      </c>
      <c r="R1510" s="6">
        <f t="shared" si="94"/>
        <v>71787.330203326259</v>
      </c>
      <c r="S1510" s="6">
        <f t="shared" si="95"/>
        <v>12433.162522907995</v>
      </c>
      <c r="T1510" s="6">
        <f t="shared" si="96"/>
        <v>-12433.162522907995</v>
      </c>
      <c r="V1510" s="23">
        <f t="array" aca="1" ref="V1510:Z1510" ca="1">MMULT(H1510:L1510,TRANSPOSE(racar))</f>
        <v>-6.5748861401255243E-3</v>
      </c>
      <c r="W1510" s="23">
        <f ca="1"/>
        <v>-1.690270515276868E-2</v>
      </c>
      <c r="X1510" s="23">
        <f ca="1"/>
        <v>-3.3149799365437449E-3</v>
      </c>
      <c r="Y1510" s="23">
        <f ca="1"/>
        <v>-3.8902977336070753E-3</v>
      </c>
      <c r="Z1510" s="23">
        <f ca="1"/>
        <v>-4.9061144401215794E-3</v>
      </c>
      <c r="AA1510" s="6">
        <f t="array" aca="1" ref="AA1510" ca="1">SUMPRODUCT($V$9:$Z$9,V1510:Z1510)</f>
        <v>57029.562053803151</v>
      </c>
      <c r="AB1510" s="6">
        <f t="shared" ca="1" si="97"/>
        <v>9384.036911115727</v>
      </c>
    </row>
    <row r="1511" spans="1:28" ht="13.8">
      <c r="A1511" s="4">
        <v>1501</v>
      </c>
      <c r="B1511" s="120">
        <v>0.60585276634659357</v>
      </c>
      <c r="C1511" s="120">
        <v>0.20384000000000002</v>
      </c>
      <c r="D1511" s="120">
        <v>0.51770095793419402</v>
      </c>
      <c r="E1511" s="120">
        <v>0.48842292193156206</v>
      </c>
      <c r="F1511" s="120">
        <v>0.53026854802002732</v>
      </c>
      <c r="H1511" s="142">
        <v>0.2685259962236195</v>
      </c>
      <c r="I1511" s="142">
        <v>-0.82798322517448519</v>
      </c>
      <c r="J1511" s="142">
        <v>4.4384289925163647E-2</v>
      </c>
      <c r="K1511" s="142">
        <v>-2.9023505434530451E-2</v>
      </c>
      <c r="L1511" s="142">
        <v>7.5944938949050411E-2</v>
      </c>
      <c r="M1511" s="141">
        <f t="array" ref="M1511:Q1511">MMULT(H1511:L1511,TRANSPOSE(chol))</f>
        <v>1.5822054560312095E-3</v>
      </c>
      <c r="N1511" s="141">
        <v>-4.110974709588224E-3</v>
      </c>
      <c r="O1511" s="141">
        <v>3.7195985131788147E-4</v>
      </c>
      <c r="P1511" s="141">
        <v>-1.1954165135671482E-3</v>
      </c>
      <c r="Q1511" s="141">
        <v>-9.0021167399750499E-5</v>
      </c>
      <c r="R1511" s="6">
        <f t="shared" si="94"/>
        <v>24028.679332419444</v>
      </c>
      <c r="S1511" s="6">
        <f t="shared" si="95"/>
        <v>-4968.058662784626</v>
      </c>
      <c r="T1511" s="6">
        <f t="shared" si="96"/>
        <v>4968.058662784626</v>
      </c>
      <c r="V1511" s="23">
        <f t="array" aca="1" ref="V1511:Z1511" ca="1">MMULT(H1511:L1511,TRANSPOSE(racar))</f>
        <v>7.5811047361371464E-4</v>
      </c>
      <c r="W1511" s="23">
        <f ca="1"/>
        <v>-4.5672370726560114E-3</v>
      </c>
      <c r="X1511" s="23">
        <f ca="1"/>
        <v>2.4615418791571869E-4</v>
      </c>
      <c r="Y1511" s="23">
        <f ca="1"/>
        <v>-6.8165547514193381E-4</v>
      </c>
      <c r="Z1511" s="23">
        <f ca="1"/>
        <v>-6.5094475127222312E-5</v>
      </c>
      <c r="AA1511" s="6">
        <f t="array" aca="1" ref="AA1511" ca="1">SUMPRODUCT($V$9:$Z$9,V1511:Z1511)</f>
        <v>24473.876591058022</v>
      </c>
      <c r="AB1511" s="6">
        <f t="shared" ca="1" si="97"/>
        <v>-2756.6798699725741</v>
      </c>
    </row>
    <row r="1512" spans="1:28" ht="13.8">
      <c r="A1512" s="4">
        <v>1502</v>
      </c>
      <c r="B1512" s="120">
        <v>0.93918609967992683</v>
      </c>
      <c r="C1512" s="120">
        <v>0.40383999999999998</v>
      </c>
      <c r="D1512" s="120">
        <v>0.66055810079133681</v>
      </c>
      <c r="E1512" s="120">
        <v>0.57933201284065294</v>
      </c>
      <c r="F1512" s="120">
        <v>0.6071916249431043</v>
      </c>
      <c r="H1512" s="142">
        <v>1.547977139188623</v>
      </c>
      <c r="I1512" s="142">
        <v>-0.24342006702505781</v>
      </c>
      <c r="J1512" s="142">
        <v>0.41398676659232791</v>
      </c>
      <c r="K1512" s="142">
        <v>0.20018490241600592</v>
      </c>
      <c r="L1512" s="142">
        <v>0.27200685287829185</v>
      </c>
      <c r="M1512" s="141">
        <f t="array" ref="M1512:Q1512">MMULT(H1512:L1512,TRANSPOSE(chol))</f>
        <v>9.1209711904250614E-3</v>
      </c>
      <c r="N1512" s="141">
        <v>2.242709327864351E-3</v>
      </c>
      <c r="O1512" s="141">
        <v>4.649773817654107E-3</v>
      </c>
      <c r="P1512" s="141">
        <v>2.0448824055135447E-3</v>
      </c>
      <c r="Q1512" s="141">
        <v>6.3616022288907961E-3</v>
      </c>
      <c r="R1512" s="6">
        <f t="shared" si="94"/>
        <v>15694.684837451132</v>
      </c>
      <c r="S1512" s="6">
        <f t="shared" si="95"/>
        <v>-25884.984150391523</v>
      </c>
      <c r="T1512" s="6">
        <f t="shared" si="96"/>
        <v>25884.984150391523</v>
      </c>
      <c r="V1512" s="23">
        <f t="array" aca="1" ref="V1512:Z1512" ca="1">MMULT(H1512:L1512,TRANSPOSE(racar))</f>
        <v>9.0619984904737189E-3</v>
      </c>
      <c r="W1512" s="23">
        <f ca="1"/>
        <v>7.5192157932402366E-4</v>
      </c>
      <c r="X1512" s="23">
        <f ca="1"/>
        <v>3.7252130469795064E-3</v>
      </c>
      <c r="Y1512" s="23">
        <f ca="1"/>
        <v>1.5595726822729063E-3</v>
      </c>
      <c r="Z1512" s="23">
        <f ca="1"/>
        <v>3.9786159698285938E-3</v>
      </c>
      <c r="AA1512" s="6">
        <f t="array" aca="1" ref="AA1512" ca="1">SUMPRODUCT($V$9:$Z$9,V1512:Z1512)</f>
        <v>31753.0060759263</v>
      </c>
      <c r="AB1512" s="6">
        <f t="shared" ca="1" si="97"/>
        <v>-14905.19181498388</v>
      </c>
    </row>
    <row r="1513" spans="1:28" ht="13.8">
      <c r="A1513" s="4">
        <v>1503</v>
      </c>
      <c r="B1513" s="120">
        <v>8.7334247828074987E-2</v>
      </c>
      <c r="C1513" s="120">
        <v>0.60384000000000004</v>
      </c>
      <c r="D1513" s="120">
        <v>0.8034152436484796</v>
      </c>
      <c r="E1513" s="120">
        <v>0.67024110374974388</v>
      </c>
      <c r="F1513" s="120">
        <v>0.68411470186618117</v>
      </c>
      <c r="H1513" s="142">
        <v>-1.3573548225752843</v>
      </c>
      <c r="I1513" s="142">
        <v>0.26329916918317037</v>
      </c>
      <c r="J1513" s="142">
        <v>0.85388355415549722</v>
      </c>
      <c r="K1513" s="142">
        <v>0.44057902218359757</v>
      </c>
      <c r="L1513" s="142">
        <v>0.47923621092826241</v>
      </c>
      <c r="M1513" s="141">
        <f t="array" ref="M1513:Q1513">MMULT(H1513:L1513,TRANSPOSE(chol))</f>
        <v>-7.9977888035109544E-3</v>
      </c>
      <c r="N1513" s="141">
        <v>-1.6810198482204214E-3</v>
      </c>
      <c r="O1513" s="141">
        <v>3.7493471424560627E-3</v>
      </c>
      <c r="P1513" s="141">
        <v>2.0656936863797234E-3</v>
      </c>
      <c r="Q1513" s="141">
        <v>5.594746089376706E-4</v>
      </c>
      <c r="R1513" s="6">
        <f t="shared" si="94"/>
        <v>-12832.983161017699</v>
      </c>
      <c r="S1513" s="6">
        <f t="shared" si="95"/>
        <v>6347.6065131136702</v>
      </c>
      <c r="T1513" s="6">
        <f t="shared" si="96"/>
        <v>-6347.6065131136702</v>
      </c>
      <c r="V1513" s="23">
        <f t="array" aca="1" ref="V1513:Z1513" ca="1">MMULT(H1513:L1513,TRANSPOSE(racar))</f>
        <v>-6.1740956091466421E-3</v>
      </c>
      <c r="W1513" s="23">
        <f ca="1"/>
        <v>1.2562498031818215E-3</v>
      </c>
      <c r="X1513" s="23">
        <f ca="1"/>
        <v>5.3439883889036047E-3</v>
      </c>
      <c r="Y1513" s="23">
        <f ca="1"/>
        <v>3.0791193703450736E-3</v>
      </c>
      <c r="Z1513" s="23">
        <f ca="1"/>
        <v>2.5983336720382492E-3</v>
      </c>
      <c r="AA1513" s="6">
        <f t="array" aca="1" ref="AA1513" ca="1">SUMPRODUCT($V$9:$Z$9,V1513:Z1513)</f>
        <v>-22210.272411399972</v>
      </c>
      <c r="AB1513" s="6">
        <f t="shared" ca="1" si="97"/>
        <v>-311.00796242932302</v>
      </c>
    </row>
    <row r="1514" spans="1:28" ht="13.8">
      <c r="A1514" s="4">
        <v>1504</v>
      </c>
      <c r="B1514" s="120">
        <v>0.42066758116140829</v>
      </c>
      <c r="C1514" s="120">
        <v>0.80384</v>
      </c>
      <c r="D1514" s="120">
        <v>0.94627238650562251</v>
      </c>
      <c r="E1514" s="120">
        <v>0.76115019465883482</v>
      </c>
      <c r="F1514" s="120">
        <v>0.76103777878925805</v>
      </c>
      <c r="H1514" s="142">
        <v>-0.20018594069905904</v>
      </c>
      <c r="I1514" s="142">
        <v>0.85541760646412135</v>
      </c>
      <c r="J1514" s="142">
        <v>1.6097372603965123</v>
      </c>
      <c r="K1514" s="142">
        <v>0.71000729778947635</v>
      </c>
      <c r="L1514" s="142">
        <v>0.70964478122984176</v>
      </c>
      <c r="M1514" s="141">
        <f t="array" ref="M1514:Q1514">MMULT(H1514:L1514,TRANSPOSE(chol))</f>
        <v>-1.1795330509863364E-3</v>
      </c>
      <c r="N1514" s="141">
        <v>4.4286468610996521E-3</v>
      </c>
      <c r="O1514" s="141">
        <v>1.0344900505018122E-2</v>
      </c>
      <c r="P1514" s="141">
        <v>5.6518468294551975E-3</v>
      </c>
      <c r="Q1514" s="141">
        <v>7.2508438720591548E-3</v>
      </c>
      <c r="R1514" s="6">
        <f t="shared" si="94"/>
        <v>-17434.143134672719</v>
      </c>
      <c r="S1514" s="6">
        <f t="shared" si="95"/>
        <v>-14315.645795533332</v>
      </c>
      <c r="T1514" s="6">
        <f t="shared" si="96"/>
        <v>14315.645795533332</v>
      </c>
      <c r="V1514" s="23">
        <f t="array" aca="1" ref="V1514:Z1514" ca="1">MMULT(H1514:L1514,TRANSPOSE(racar))</f>
        <v>1.7156542961592014E-3</v>
      </c>
      <c r="W1514" s="23">
        <f ca="1"/>
        <v>6.6691489647374581E-3</v>
      </c>
      <c r="X1514" s="23">
        <f ca="1"/>
        <v>1.1302593417124565E-2</v>
      </c>
      <c r="Y1514" s="23">
        <f ca="1"/>
        <v>5.6898114866772301E-3</v>
      </c>
      <c r="Z1514" s="23">
        <f ca="1"/>
        <v>7.0068865314644501E-3</v>
      </c>
      <c r="AA1514" s="6">
        <f t="array" aca="1" ref="AA1514" ca="1">SUMPRODUCT($V$9:$Z$9,V1514:Z1514)</f>
        <v>-11704.146360851766</v>
      </c>
      <c r="AB1514" s="6">
        <f t="shared" ca="1" si="97"/>
        <v>-12790.776270139322</v>
      </c>
    </row>
    <row r="1515" spans="1:28" ht="13.8">
      <c r="A1515" s="4">
        <v>1505</v>
      </c>
      <c r="B1515" s="120">
        <v>0.75400091449474171</v>
      </c>
      <c r="C1515" s="120">
        <v>4.3840000000000004E-2</v>
      </c>
      <c r="D1515" s="120">
        <v>0.10953769262807163</v>
      </c>
      <c r="E1515" s="120">
        <v>0.85205928556792576</v>
      </c>
      <c r="F1515" s="120">
        <v>0.83796085571233503</v>
      </c>
      <c r="H1515" s="142">
        <v>0.68713418946450866</v>
      </c>
      <c r="I1515" s="142">
        <v>-1.7077647619244514</v>
      </c>
      <c r="J1515" s="142">
        <v>-1.2289904536813394</v>
      </c>
      <c r="K1515" s="142">
        <v>1.0453062956828185</v>
      </c>
      <c r="L1515" s="142">
        <v>0.98611172915067058</v>
      </c>
      <c r="M1515" s="141">
        <f t="array" ref="M1515:Q1515">MMULT(H1515:L1515,TRANSPOSE(chol))</f>
        <v>4.0487233224561058E-3</v>
      </c>
      <c r="N1515" s="141">
        <v>-8.1659986279382871E-3</v>
      </c>
      <c r="O1515" s="141">
        <v>-7.5296641891072665E-3</v>
      </c>
      <c r="P1515" s="141">
        <v>2.3563078814852166E-3</v>
      </c>
      <c r="Q1515" s="141">
        <v>5.6502451664323305E-3</v>
      </c>
      <c r="R1515" s="6">
        <f t="shared" si="94"/>
        <v>21447.825772373479</v>
      </c>
      <c r="S1515" s="6">
        <f t="shared" si="95"/>
        <v>-20520.688182788577</v>
      </c>
      <c r="T1515" s="6">
        <f t="shared" si="96"/>
        <v>20520.688182788577</v>
      </c>
      <c r="V1515" s="23">
        <f t="array" aca="1" ref="V1515:Z1515" ca="1">MMULT(H1515:L1515,TRANSPOSE(racar))</f>
        <v>2.8676347999293623E-3</v>
      </c>
      <c r="W1515" s="23">
        <f ca="1"/>
        <v>-7.838319223368969E-3</v>
      </c>
      <c r="X1515" s="23">
        <f ca="1"/>
        <v>-7.0436361759234709E-3</v>
      </c>
      <c r="Y1515" s="23">
        <f ca="1"/>
        <v>4.7145029210667331E-3</v>
      </c>
      <c r="Z1515" s="23">
        <f ca="1"/>
        <v>5.673408932728244E-3</v>
      </c>
      <c r="AA1515" s="6">
        <f t="array" aca="1" ref="AA1515" ca="1">SUMPRODUCT($V$9:$Z$9,V1515:Z1515)</f>
        <v>26188.108183511889</v>
      </c>
      <c r="AB1515" s="6">
        <f t="shared" ca="1" si="97"/>
        <v>-9864.8902780654389</v>
      </c>
    </row>
    <row r="1516" spans="1:28" ht="13.8">
      <c r="A1516" s="4">
        <v>1506</v>
      </c>
      <c r="B1516" s="120">
        <v>0.19844535893918608</v>
      </c>
      <c r="C1516" s="120">
        <v>0.24384000000000003</v>
      </c>
      <c r="D1516" s="120">
        <v>0.25239483548521446</v>
      </c>
      <c r="E1516" s="120">
        <v>0.9429683764770167</v>
      </c>
      <c r="F1516" s="120">
        <v>0.91488393263541201</v>
      </c>
      <c r="H1516" s="142">
        <v>-0.84718732387338791</v>
      </c>
      <c r="I1516" s="142">
        <v>-0.69400352230108409</v>
      </c>
      <c r="J1516" s="142">
        <v>-0.66697254437918707</v>
      </c>
      <c r="K1516" s="142">
        <v>1.5801904985402004</v>
      </c>
      <c r="L1516" s="142">
        <v>1.3714582983005663</v>
      </c>
      <c r="M1516" s="141">
        <f t="array" ref="M1516:Q1516">MMULT(H1516:L1516,TRANSPOSE(chol))</f>
        <v>-4.9917863631970026E-3</v>
      </c>
      <c r="N1516" s="141">
        <v>-5.9648990379714446E-3</v>
      </c>
      <c r="O1516" s="141">
        <v>-5.6435430489752041E-3</v>
      </c>
      <c r="P1516" s="141">
        <v>5.7463003600917353E-3</v>
      </c>
      <c r="Q1516" s="141">
        <v>6.2665641702654012E-3</v>
      </c>
      <c r="R1516" s="6">
        <f t="shared" si="94"/>
        <v>-14574.09633108315</v>
      </c>
      <c r="S1516" s="6">
        <f t="shared" si="95"/>
        <v>-8431.8773982746934</v>
      </c>
      <c r="T1516" s="6">
        <f t="shared" si="96"/>
        <v>8431.8773982746934</v>
      </c>
      <c r="V1516" s="23">
        <f t="array" aca="1" ref="V1516:Z1516" ca="1">MMULT(H1516:L1516,TRANSPOSE(racar))</f>
        <v>-3.7796113526118186E-3</v>
      </c>
      <c r="W1516" s="23">
        <f ca="1"/>
        <v>-2.4130377604793616E-3</v>
      </c>
      <c r="X1516" s="23">
        <f ca="1"/>
        <v>-3.5114516046172353E-3</v>
      </c>
      <c r="Y1516" s="23">
        <f ca="1"/>
        <v>8.648787190157603E-3</v>
      </c>
      <c r="Z1516" s="23">
        <f ca="1"/>
        <v>8.1724946671785995E-3</v>
      </c>
      <c r="AA1516" s="6">
        <f t="array" aca="1" ref="AA1516" ca="1">SUMPRODUCT($V$9:$Z$9,V1516:Z1516)</f>
        <v>-19212.000801768496</v>
      </c>
      <c r="AB1516" s="6">
        <f t="shared" ca="1" si="97"/>
        <v>-5715.4777192193069</v>
      </c>
    </row>
    <row r="1517" spans="1:28" ht="13.8">
      <c r="A1517" s="4">
        <v>1507</v>
      </c>
      <c r="B1517" s="120">
        <v>0.53177869227251939</v>
      </c>
      <c r="C1517" s="120">
        <v>0.44383999999999996</v>
      </c>
      <c r="D1517" s="120">
        <v>0.39525197834235731</v>
      </c>
      <c r="E1517" s="120">
        <v>4.2141930196024864E-2</v>
      </c>
      <c r="F1517" s="120">
        <v>0.99180700955848888</v>
      </c>
      <c r="H1517" s="142">
        <v>7.9741797785678928E-2</v>
      </c>
      <c r="I1517" s="142">
        <v>-0.14124043971207059</v>
      </c>
      <c r="J1517" s="142">
        <v>-0.26565625475791987</v>
      </c>
      <c r="K1517" s="142">
        <v>-1.7263533638474888</v>
      </c>
      <c r="L1517" s="142">
        <v>2.4002030223696602</v>
      </c>
      <c r="M1517" s="141">
        <f t="array" ref="M1517:Q1517">MMULT(H1517:L1517,TRANSPOSE(chol))</f>
        <v>4.6985360562695831E-4</v>
      </c>
      <c r="N1517" s="141">
        <v>-6.2153789765701612E-4</v>
      </c>
      <c r="O1517" s="141">
        <v>-1.6447085924535176E-3</v>
      </c>
      <c r="P1517" s="141">
        <v>-8.9022350366488867E-3</v>
      </c>
      <c r="Q1517" s="141">
        <v>9.5074261458773998E-3</v>
      </c>
      <c r="R1517" s="6">
        <f t="shared" si="94"/>
        <v>-91999.117980705065</v>
      </c>
      <c r="S1517" s="6">
        <f t="shared" si="95"/>
        <v>-93370.907384394173</v>
      </c>
      <c r="T1517" s="6">
        <f t="shared" si="96"/>
        <v>93370.907384394173</v>
      </c>
      <c r="V1517" s="23">
        <f t="array" aca="1" ref="V1517:Z1517" ca="1">MMULT(H1517:L1517,TRANSPOSE(racar))</f>
        <v>2.9800550573661796E-3</v>
      </c>
      <c r="W1517" s="23">
        <f ca="1"/>
        <v>3.2306449036257397E-4</v>
      </c>
      <c r="X1517" s="23">
        <f ca="1"/>
        <v>-7.7336424182599946E-4</v>
      </c>
      <c r="Y1517" s="23">
        <f ca="1"/>
        <v>-6.2247795133646569E-3</v>
      </c>
      <c r="Z1517" s="23">
        <f ca="1"/>
        <v>1.2925253101314982E-2</v>
      </c>
      <c r="AA1517" s="6">
        <f t="array" aca="1" ref="AA1517" ca="1">SUMPRODUCT($V$9:$Z$9,V1517:Z1517)</f>
        <v>-89880.314240215608</v>
      </c>
      <c r="AB1517" s="6">
        <f t="shared" ca="1" si="97"/>
        <v>-100057.83021104147</v>
      </c>
    </row>
    <row r="1518" spans="1:28" ht="13.8">
      <c r="A1518" s="4">
        <v>1508</v>
      </c>
      <c r="B1518" s="120">
        <v>0.86511202560585265</v>
      </c>
      <c r="C1518" s="120">
        <v>0.64384000000000008</v>
      </c>
      <c r="D1518" s="120">
        <v>0.53810912119950005</v>
      </c>
      <c r="E1518" s="120">
        <v>0.13305102110511577</v>
      </c>
      <c r="F1518" s="120">
        <v>7.4647246244879381E-2</v>
      </c>
      <c r="H1518" s="142">
        <v>1.1035786684009914</v>
      </c>
      <c r="I1518" s="142">
        <v>0.36874205352803452</v>
      </c>
      <c r="J1518" s="142">
        <v>9.5671146390104281E-2</v>
      </c>
      <c r="K1518" s="142">
        <v>-1.1120839841470063</v>
      </c>
      <c r="L1518" s="142">
        <v>-1.4420279373302018</v>
      </c>
      <c r="M1518" s="141">
        <f t="array" ref="M1518:Q1518">MMULT(H1518:L1518,TRANSPOSE(chol))</f>
        <v>6.5024921790053482E-3</v>
      </c>
      <c r="N1518" s="141">
        <v>4.7044918897285216E-3</v>
      </c>
      <c r="O1518" s="141">
        <v>2.2131621098296266E-3</v>
      </c>
      <c r="P1518" s="141">
        <v>-4.0619907576590706E-3</v>
      </c>
      <c r="Q1518" s="141">
        <v>-5.9958799983910556E-3</v>
      </c>
      <c r="R1518" s="6">
        <f t="shared" si="94"/>
        <v>25889.999393547907</v>
      </c>
      <c r="S1518" s="6">
        <f t="shared" si="95"/>
        <v>14634.984670240519</v>
      </c>
      <c r="T1518" s="6">
        <f t="shared" si="96"/>
        <v>-14634.984670240519</v>
      </c>
      <c r="V1518" s="23">
        <f t="array" aca="1" ref="V1518:Z1518" ca="1">MMULT(H1518:L1518,TRANSPOSE(racar))</f>
        <v>4.5558497614811557E-3</v>
      </c>
      <c r="W1518" s="23">
        <f ca="1"/>
        <v>9.0340109127415194E-4</v>
      </c>
      <c r="X1518" s="23">
        <f ca="1"/>
        <v>-2.1763150184660987E-5</v>
      </c>
      <c r="Y1518" s="23">
        <f ca="1"/>
        <v>-6.7794883877975972E-3</v>
      </c>
      <c r="Z1518" s="23">
        <f ca="1"/>
        <v>-8.469076677905224E-3</v>
      </c>
      <c r="AA1518" s="6">
        <f t="array" aca="1" ref="AA1518" ca="1">SUMPRODUCT($V$9:$Z$9,V1518:Z1518)</f>
        <v>32165.651238531151</v>
      </c>
      <c r="AB1518" s="6">
        <f t="shared" ca="1" si="97"/>
        <v>15906.578554059543</v>
      </c>
    </row>
    <row r="1519" spans="1:28" ht="13.8">
      <c r="A1519" s="4">
        <v>1509</v>
      </c>
      <c r="B1519" s="120">
        <v>0.30955647005029718</v>
      </c>
      <c r="C1519" s="120">
        <v>0.84384000000000003</v>
      </c>
      <c r="D1519" s="120">
        <v>0.68096626405664296</v>
      </c>
      <c r="E1519" s="120">
        <v>0.22396011201420668</v>
      </c>
      <c r="F1519" s="120">
        <v>0.15157032316795632</v>
      </c>
      <c r="H1519" s="142">
        <v>-0.49710793384028423</v>
      </c>
      <c r="I1519" s="142">
        <v>1.0103659395502387</v>
      </c>
      <c r="J1519" s="142">
        <v>0.47040250909657599</v>
      </c>
      <c r="K1519" s="142">
        <v>-0.75888688657205061</v>
      </c>
      <c r="L1519" s="142">
        <v>-1.029721741839017</v>
      </c>
      <c r="M1519" s="141">
        <f t="array" ref="M1519:Q1519">MMULT(H1519:L1519,TRANSPOSE(chol))</f>
        <v>-2.9290530385129112E-3</v>
      </c>
      <c r="N1519" s="141">
        <v>4.6184529806124613E-3</v>
      </c>
      <c r="O1519" s="141">
        <v>2.6859236976896363E-3</v>
      </c>
      <c r="P1519" s="141">
        <v>-2.3131083603404939E-3</v>
      </c>
      <c r="Q1519" s="141">
        <v>-6.4994249924946292E-3</v>
      </c>
      <c r="R1519" s="6">
        <f t="shared" si="94"/>
        <v>-5008.7782597524274</v>
      </c>
      <c r="S1519" s="6">
        <f t="shared" si="95"/>
        <v>25421.765330762362</v>
      </c>
      <c r="T1519" s="6">
        <f t="shared" si="96"/>
        <v>-25421.765330762362</v>
      </c>
      <c r="V1519" s="23">
        <f t="array" aca="1" ref="V1519:Z1519" ca="1">MMULT(H1519:L1519,TRANSPOSE(racar))</f>
        <v>-2.9556183868290047E-3</v>
      </c>
      <c r="W1519" s="23">
        <f ca="1"/>
        <v>3.874782282906589E-3</v>
      </c>
      <c r="X1519" s="23">
        <f ca="1"/>
        <v>2.1062767600219514E-3</v>
      </c>
      <c r="Y1519" s="23">
        <f ca="1"/>
        <v>-4.1273867231567648E-3</v>
      </c>
      <c r="Z1519" s="23">
        <f ca="1"/>
        <v>-6.6190729117921593E-3</v>
      </c>
      <c r="AA1519" s="6">
        <f t="array" aca="1" ref="AA1519" ca="1">SUMPRODUCT($V$9:$Z$9,V1519:Z1519)</f>
        <v>-10379.720757713694</v>
      </c>
      <c r="AB1519" s="6">
        <f t="shared" ca="1" si="97"/>
        <v>17787.731749252329</v>
      </c>
    </row>
    <row r="1520" spans="1:28" ht="13.8">
      <c r="A1520" s="4">
        <v>1510</v>
      </c>
      <c r="B1520" s="120">
        <v>0.64288980338363055</v>
      </c>
      <c r="C1520" s="120">
        <v>8.3839999999999998E-2</v>
      </c>
      <c r="D1520" s="120">
        <v>0.82382340691378575</v>
      </c>
      <c r="E1520" s="120">
        <v>0.31486920292329751</v>
      </c>
      <c r="F1520" s="120">
        <v>0.22849340009103325</v>
      </c>
      <c r="H1520" s="142">
        <v>0.36619390055329348</v>
      </c>
      <c r="I1520" s="142">
        <v>-1.3796968603939439</v>
      </c>
      <c r="J1520" s="142">
        <v>0.93003456923671635</v>
      </c>
      <c r="K1520" s="142">
        <v>-0.4820950784699648</v>
      </c>
      <c r="L1520" s="142">
        <v>-0.74381765093723418</v>
      </c>
      <c r="M1520" s="141">
        <f t="array" ref="M1520:Q1520">MMULT(H1520:L1520,TRANSPOSE(chol))</f>
        <v>2.1576830383985284E-3</v>
      </c>
      <c r="N1520" s="141">
        <v>-7.0411684383217968E-3</v>
      </c>
      <c r="O1520" s="141">
        <v>6.0053740655964987E-3</v>
      </c>
      <c r="P1520" s="141">
        <v>-3.707534031947513E-3</v>
      </c>
      <c r="Q1520" s="141">
        <v>-5.1827156588895732E-3</v>
      </c>
      <c r="R1520" s="6">
        <f t="shared" si="94"/>
        <v>71728.983886391667</v>
      </c>
      <c r="S1520" s="6">
        <f t="shared" si="95"/>
        <v>11751.888263561694</v>
      </c>
      <c r="T1520" s="6">
        <f t="shared" si="96"/>
        <v>-11751.888263561694</v>
      </c>
      <c r="V1520" s="23">
        <f t="array" aca="1" ref="V1520:Z1520" ca="1">MMULT(H1520:L1520,TRANSPOSE(racar))</f>
        <v>6.2898914046896691E-5</v>
      </c>
      <c r="W1520" s="23">
        <f ca="1"/>
        <v>-8.7542919590355706E-3</v>
      </c>
      <c r="X1520" s="23">
        <f ca="1"/>
        <v>5.1930875806680595E-3</v>
      </c>
      <c r="Y1520" s="23">
        <f ca="1"/>
        <v>-4.0464405141099622E-3</v>
      </c>
      <c r="Z1520" s="23">
        <f ca="1"/>
        <v>-5.638810540909981E-3</v>
      </c>
      <c r="AA1520" s="6">
        <f t="array" aca="1" ref="AA1520" ca="1">SUMPRODUCT($V$9:$Z$9,V1520:Z1520)</f>
        <v>69844.02353171799</v>
      </c>
      <c r="AB1520" s="6">
        <f t="shared" ca="1" si="97"/>
        <v>12728.32345814968</v>
      </c>
    </row>
    <row r="1521" spans="1:28" ht="13.8">
      <c r="A1521" s="4">
        <v>1511</v>
      </c>
      <c r="B1521" s="120">
        <v>0.97622313671696381</v>
      </c>
      <c r="C1521" s="120">
        <v>0.28383999999999998</v>
      </c>
      <c r="D1521" s="120">
        <v>0.96668054977092865</v>
      </c>
      <c r="E1521" s="120">
        <v>0.40577829383238845</v>
      </c>
      <c r="F1521" s="120">
        <v>0.30541647701411018</v>
      </c>
      <c r="H1521" s="142">
        <v>1.9813349219889957</v>
      </c>
      <c r="I1521" s="142">
        <v>-0.57147160925310592</v>
      </c>
      <c r="J1521" s="142">
        <v>1.8341016910759891</v>
      </c>
      <c r="K1521" s="142">
        <v>-0.23841841294652633</v>
      </c>
      <c r="L1521" s="142">
        <v>-0.50888482972024018</v>
      </c>
      <c r="M1521" s="141">
        <f t="array" ref="M1521:Q1521">MMULT(H1521:L1521,TRANSPOSE(chol))</f>
        <v>1.1674396400658121E-2</v>
      </c>
      <c r="N1521" s="141">
        <v>1.3820830861346221E-3</v>
      </c>
      <c r="O1521" s="141">
        <v>1.4236558396026711E-2</v>
      </c>
      <c r="P1521" s="141">
        <v>5.2222947256435606E-4</v>
      </c>
      <c r="Q1521" s="141">
        <v>3.2845894850611185E-3</v>
      </c>
      <c r="R1521" s="6">
        <f t="shared" si="94"/>
        <v>64788.726873568427</v>
      </c>
      <c r="S1521" s="6">
        <f t="shared" si="95"/>
        <v>-15804.849659595615</v>
      </c>
      <c r="T1521" s="6">
        <f t="shared" si="96"/>
        <v>15804.849659595615</v>
      </c>
      <c r="V1521" s="23">
        <f t="array" aca="1" ref="V1521:Z1521" ca="1">MMULT(H1521:L1521,TRANSPOSE(racar))</f>
        <v>1.0835756379264349E-2</v>
      </c>
      <c r="W1521" s="23">
        <f ca="1"/>
        <v>-1.5521429865846118E-3</v>
      </c>
      <c r="X1521" s="23">
        <f ca="1"/>
        <v>1.2419754134476059E-2</v>
      </c>
      <c r="Y1521" s="23">
        <f ca="1"/>
        <v>-1.246132660070739E-3</v>
      </c>
      <c r="Z1521" s="23">
        <f ca="1"/>
        <v>-3.029305649170826E-4</v>
      </c>
      <c r="AA1521" s="6">
        <f t="array" aca="1" ref="AA1521" ca="1">SUMPRODUCT($V$9:$Z$9,V1521:Z1521)</f>
        <v>83261.99454306296</v>
      </c>
      <c r="AB1521" s="6">
        <f t="shared" ca="1" si="97"/>
        <v>-4020.7007634786723</v>
      </c>
    </row>
    <row r="1522" spans="1:28" ht="13.8">
      <c r="A1522" s="4">
        <v>1512</v>
      </c>
      <c r="B1522" s="120">
        <v>2.5605852766346592E-2</v>
      </c>
      <c r="C1522" s="120">
        <v>0.48383999999999999</v>
      </c>
      <c r="D1522" s="120">
        <v>0.12994585589337776</v>
      </c>
      <c r="E1522" s="120">
        <v>0.49668738474147939</v>
      </c>
      <c r="F1522" s="120">
        <v>0.3823395539371871</v>
      </c>
      <c r="H1522" s="142">
        <v>-1.9497015159831519</v>
      </c>
      <c r="I1522" s="142">
        <v>-4.0518196806257047E-2</v>
      </c>
      <c r="J1522" s="142">
        <v>-1.1266471118580843</v>
      </c>
      <c r="K1522" s="142">
        <v>-8.3035904905562532E-3</v>
      </c>
      <c r="L1522" s="142">
        <v>-0.29934200474234862</v>
      </c>
      <c r="M1522" s="141">
        <f t="array" ref="M1522:Q1522">MMULT(H1522:L1522,TRANSPOSE(chol))</f>
        <v>-1.1488006448552269E-2</v>
      </c>
      <c r="N1522" s="141">
        <v>-4.8126165601385428E-3</v>
      </c>
      <c r="O1522" s="141">
        <v>-9.8550842887919696E-3</v>
      </c>
      <c r="P1522" s="141">
        <v>-2.2565528323416784E-3</v>
      </c>
      <c r="Q1522" s="141">
        <v>-8.3632527976236944E-3</v>
      </c>
      <c r="R1522" s="6">
        <f t="shared" si="94"/>
        <v>-15851.499758063066</v>
      </c>
      <c r="S1522" s="6">
        <f t="shared" si="95"/>
        <v>36003.956291903523</v>
      </c>
      <c r="T1522" s="6">
        <f t="shared" si="96"/>
        <v>-36003.956291903523</v>
      </c>
      <c r="V1522" s="23">
        <f t="array" aca="1" ref="V1522:Z1522" ca="1">MMULT(H1522:L1522,TRANSPOSE(racar))</f>
        <v>-1.2011307056901496E-2</v>
      </c>
      <c r="W1522" s="23">
        <f ca="1"/>
        <v>-2.9283606693738286E-3</v>
      </c>
      <c r="X1522" s="23">
        <f ca="1"/>
        <v>-8.5998775590309107E-3</v>
      </c>
      <c r="Y1522" s="23">
        <f ca="1"/>
        <v>-1.18206915582819E-3</v>
      </c>
      <c r="Z1522" s="23">
        <f ca="1"/>
        <v>-5.2289170373005503E-3</v>
      </c>
      <c r="AA1522" s="6">
        <f t="array" aca="1" ref="AA1522" ca="1">SUMPRODUCT($V$9:$Z$9,V1522:Z1522)</f>
        <v>-37251.974775523777</v>
      </c>
      <c r="AB1522" s="6">
        <f t="shared" ca="1" si="97"/>
        <v>23556.823151526558</v>
      </c>
    </row>
    <row r="1523" spans="1:28" ht="13.8">
      <c r="A1523" s="4">
        <v>1513</v>
      </c>
      <c r="B1523" s="120">
        <v>0.3589391860996799</v>
      </c>
      <c r="C1523" s="120">
        <v>0.68384</v>
      </c>
      <c r="D1523" s="120">
        <v>0.27280299875052055</v>
      </c>
      <c r="E1523" s="120">
        <v>0.58759647565057027</v>
      </c>
      <c r="F1523" s="120">
        <v>0.45926263086026403</v>
      </c>
      <c r="H1523" s="142">
        <v>-0.36129574768416556</v>
      </c>
      <c r="I1523" s="142">
        <v>0.47846398771254173</v>
      </c>
      <c r="J1523" s="142">
        <v>-0.60435748160579994</v>
      </c>
      <c r="K1523" s="142">
        <v>0.22136653316098115</v>
      </c>
      <c r="L1523" s="142">
        <v>-0.10229155066633178</v>
      </c>
      <c r="M1523" s="141">
        <f t="array" ref="M1523:Q1523">MMULT(H1523:L1523,TRANSPOSE(chol))</f>
        <v>-2.1288222044271491E-3</v>
      </c>
      <c r="N1523" s="141">
        <v>1.8913353445607704E-3</v>
      </c>
      <c r="O1523" s="141">
        <v>-4.205174507549465E-3</v>
      </c>
      <c r="P1523" s="141">
        <v>1.2103519318827354E-3</v>
      </c>
      <c r="Q1523" s="141">
        <v>-9.7108274679360055E-4</v>
      </c>
      <c r="R1523" s="6">
        <f t="shared" si="94"/>
        <v>-18503.819878452221</v>
      </c>
      <c r="S1523" s="6">
        <f t="shared" si="95"/>
        <v>10913.710075995172</v>
      </c>
      <c r="T1523" s="6">
        <f t="shared" si="96"/>
        <v>-10913.710075995172</v>
      </c>
      <c r="V1523" s="23">
        <f t="array" aca="1" ref="V1523:Z1523" ca="1">MMULT(H1523:L1523,TRANSPOSE(racar))</f>
        <v>-1.9547678832800923E-3</v>
      </c>
      <c r="W1523" s="23">
        <f ca="1"/>
        <v>2.3692426029167978E-3</v>
      </c>
      <c r="X1523" s="23">
        <f ca="1"/>
        <v>-3.9766066275678967E-3</v>
      </c>
      <c r="Y1523" s="23">
        <f ca="1"/>
        <v>1.119632182776674E-3</v>
      </c>
      <c r="Z1523" s="23">
        <f ca="1"/>
        <v>-7.4487038080137732E-4</v>
      </c>
      <c r="AA1523" s="6">
        <f t="array" aca="1" ref="AA1523" ca="1">SUMPRODUCT($V$9:$Z$9,V1523:Z1523)</f>
        <v>-21250.460393771536</v>
      </c>
      <c r="AB1523" s="6">
        <f t="shared" ca="1" si="97"/>
        <v>9245.8775504249643</v>
      </c>
    </row>
    <row r="1524" spans="1:28" ht="13.8">
      <c r="A1524" s="4">
        <v>1514</v>
      </c>
      <c r="B1524" s="120">
        <v>0.69227251943301327</v>
      </c>
      <c r="C1524" s="120">
        <v>0.88383999999999996</v>
      </c>
      <c r="D1524" s="120">
        <v>0.4156601416076634</v>
      </c>
      <c r="E1524" s="120">
        <v>0.67850556655966121</v>
      </c>
      <c r="F1524" s="120">
        <v>0.53618570778334096</v>
      </c>
      <c r="H1524" s="142">
        <v>0.50230220113088897</v>
      </c>
      <c r="I1524" s="142">
        <v>1.1944039307024938</v>
      </c>
      <c r="J1524" s="142">
        <v>-0.21300856355136885</v>
      </c>
      <c r="K1524" s="142">
        <v>0.46352392903760598</v>
      </c>
      <c r="L1524" s="142">
        <v>9.0828851731636531E-2</v>
      </c>
      <c r="M1524" s="141">
        <f t="array" ref="M1524:Q1524">MMULT(H1524:L1524,TRANSPOSE(chol))</f>
        <v>2.9596586341083383E-3</v>
      </c>
      <c r="N1524" s="141">
        <v>8.0204184027789695E-3</v>
      </c>
      <c r="O1524" s="141">
        <v>-3.0141737090582819E-4</v>
      </c>
      <c r="P1524" s="141">
        <v>4.4137366435787976E-3</v>
      </c>
      <c r="Q1524" s="141">
        <v>4.4891710500454358E-3</v>
      </c>
      <c r="R1524" s="6">
        <f t="shared" si="94"/>
        <v>-32508.40918576514</v>
      </c>
      <c r="S1524" s="6">
        <f t="shared" si="95"/>
        <v>-4680.9255405566619</v>
      </c>
      <c r="T1524" s="6">
        <f t="shared" si="96"/>
        <v>4680.9255405566619</v>
      </c>
      <c r="V1524" s="23">
        <f t="array" aca="1" ref="V1524:Z1524" ca="1">MMULT(H1524:L1524,TRANSPOSE(racar))</f>
        <v>4.1608955239772691E-3</v>
      </c>
      <c r="W1524" s="23">
        <f ca="1"/>
        <v>8.0459442284481989E-3</v>
      </c>
      <c r="X1524" s="23">
        <f ca="1"/>
        <v>-5.4639352314639475E-4</v>
      </c>
      <c r="Y1524" s="23">
        <f ca="1"/>
        <v>3.4653407171149958E-3</v>
      </c>
      <c r="Z1524" s="23">
        <f ca="1"/>
        <v>2.9072572825802321E-3</v>
      </c>
      <c r="AA1524" s="6">
        <f t="array" aca="1" ref="AA1524" ca="1">SUMPRODUCT($V$9:$Z$9,V1524:Z1524)</f>
        <v>-23290.13813034429</v>
      </c>
      <c r="AB1524" s="6">
        <f t="shared" ca="1" si="97"/>
        <v>-255.90345478379822</v>
      </c>
    </row>
    <row r="1525" spans="1:28" ht="13.8">
      <c r="A1525" s="4">
        <v>1515</v>
      </c>
      <c r="B1525" s="120">
        <v>0.13671696387745769</v>
      </c>
      <c r="C1525" s="120">
        <v>0.12383999999999999</v>
      </c>
      <c r="D1525" s="120">
        <v>0.5585172844648062</v>
      </c>
      <c r="E1525" s="120">
        <v>0.76941465746875215</v>
      </c>
      <c r="F1525" s="120">
        <v>0.61310878470641794</v>
      </c>
      <c r="H1525" s="142">
        <v>-1.0951888083256276</v>
      </c>
      <c r="I1525" s="142">
        <v>-1.1560028285940585</v>
      </c>
      <c r="J1525" s="142">
        <v>0.1472110600257214</v>
      </c>
      <c r="K1525" s="142">
        <v>0.73692051908614631</v>
      </c>
      <c r="L1525" s="142">
        <v>0.28743086547010394</v>
      </c>
      <c r="M1525" s="141">
        <f t="array" ref="M1525:Q1525">MMULT(H1525:L1525,TRANSPOSE(chol))</f>
        <v>-6.4530575522903817E-3</v>
      </c>
      <c r="N1525" s="141">
        <v>-9.1934059979268193E-3</v>
      </c>
      <c r="O1525" s="141">
        <v>-9.0216553198361809E-4</v>
      </c>
      <c r="P1525" s="141">
        <v>1.125948742469685E-3</v>
      </c>
      <c r="Q1525" s="141">
        <v>-1.9237974242817305E-3</v>
      </c>
      <c r="R1525" s="6">
        <f t="shared" si="94"/>
        <v>30680.927617328911</v>
      </c>
      <c r="S1525" s="6">
        <f t="shared" si="95"/>
        <v>15804.72549582325</v>
      </c>
      <c r="T1525" s="6">
        <f t="shared" si="96"/>
        <v>-15804.72549582325</v>
      </c>
      <c r="V1525" s="23">
        <f t="array" aca="1" ref="V1525:Z1525" ca="1">MMULT(H1525:L1525,TRANSPOSE(racar))</f>
        <v>-6.7778768151495064E-3</v>
      </c>
      <c r="W1525" s="23">
        <f ca="1"/>
        <v>-7.057228539829946E-3</v>
      </c>
      <c r="X1525" s="23">
        <f ca="1"/>
        <v>4.8979093032436869E-4</v>
      </c>
      <c r="Y1525" s="23">
        <f ca="1"/>
        <v>2.9802705131053448E-3</v>
      </c>
      <c r="Z1525" s="23">
        <f ca="1"/>
        <v>8.1553444326185488E-5</v>
      </c>
      <c r="AA1525" s="6">
        <f t="array" aca="1" ref="AA1525" ca="1">SUMPRODUCT($V$9:$Z$9,V1525:Z1525)</f>
        <v>19059.722035037386</v>
      </c>
      <c r="AB1525" s="6">
        <f t="shared" ca="1" si="97"/>
        <v>13177.153780223793</v>
      </c>
    </row>
    <row r="1526" spans="1:28" ht="13.8">
      <c r="A1526" s="4">
        <v>1516</v>
      </c>
      <c r="B1526" s="120">
        <v>0.470050297210791</v>
      </c>
      <c r="C1526" s="120">
        <v>0.32383999999999996</v>
      </c>
      <c r="D1526" s="120">
        <v>0.7013744273219491</v>
      </c>
      <c r="E1526" s="120">
        <v>0.86032374837784309</v>
      </c>
      <c r="F1526" s="120">
        <v>0.69003186162949481</v>
      </c>
      <c r="H1526" s="142">
        <v>-7.5143428637826359E-2</v>
      </c>
      <c r="I1526" s="142">
        <v>-0.45698754192678132</v>
      </c>
      <c r="J1526" s="142">
        <v>0.5283576213482033</v>
      </c>
      <c r="K1526" s="142">
        <v>1.0817750327609557</v>
      </c>
      <c r="L1526" s="142">
        <v>0.4959406617692807</v>
      </c>
      <c r="M1526" s="141">
        <f t="array" ref="M1526:Q1526">MMULT(H1526:L1526,TRANSPOSE(chol))</f>
        <v>-4.4275915348118147E-4</v>
      </c>
      <c r="N1526" s="141">
        <v>-2.7936972107750614E-3</v>
      </c>
      <c r="O1526" s="141">
        <v>3.1400384492808035E-3</v>
      </c>
      <c r="P1526" s="141">
        <v>4.9274756124023204E-3</v>
      </c>
      <c r="Q1526" s="141">
        <v>4.2370777320535832E-3</v>
      </c>
      <c r="R1526" s="6">
        <f t="shared" si="94"/>
        <v>18717.115576357366</v>
      </c>
      <c r="S1526" s="6">
        <f t="shared" si="95"/>
        <v>-935.26080497539442</v>
      </c>
      <c r="T1526" s="6">
        <f t="shared" si="96"/>
        <v>935.26080497539442</v>
      </c>
      <c r="V1526" s="23">
        <f t="array" aca="1" ref="V1526:Z1526" ca="1">MMULT(H1526:L1526,TRANSPOSE(racar))</f>
        <v>2.3203375706168193E-4</v>
      </c>
      <c r="W1526" s="23">
        <f ca="1"/>
        <v>-1.2180509623306661E-3</v>
      </c>
      <c r="X1526" s="23">
        <f ca="1"/>
        <v>3.9829097669495245E-3</v>
      </c>
      <c r="Y1526" s="23">
        <f ca="1"/>
        <v>5.876727488822917E-3</v>
      </c>
      <c r="Z1526" s="23">
        <f ca="1"/>
        <v>4.1284086584150639E-3</v>
      </c>
      <c r="AA1526" s="6">
        <f t="array" aca="1" ref="AA1526" ca="1">SUMPRODUCT($V$9:$Z$9,V1526:Z1526)</f>
        <v>20779.747264987654</v>
      </c>
      <c r="AB1526" s="6">
        <f t="shared" ca="1" si="97"/>
        <v>4007.605166467918</v>
      </c>
    </row>
    <row r="1527" spans="1:28" ht="13.8">
      <c r="A1527" s="4">
        <v>1517</v>
      </c>
      <c r="B1527" s="120">
        <v>0.80338363054412432</v>
      </c>
      <c r="C1527" s="120">
        <v>0.52383999999999997</v>
      </c>
      <c r="D1527" s="120">
        <v>0.84423157017909189</v>
      </c>
      <c r="E1527" s="120">
        <v>0.95123283928693403</v>
      </c>
      <c r="F1527" s="120">
        <v>0.76695493855257169</v>
      </c>
      <c r="H1527" s="142">
        <v>0.85376946044700452</v>
      </c>
      <c r="I1527" s="142">
        <v>5.9793628775365794E-2</v>
      </c>
      <c r="J1527" s="142">
        <v>1.0120024967544097</v>
      </c>
      <c r="K1527" s="142">
        <v>1.6569265718116408</v>
      </c>
      <c r="L1527" s="142">
        <v>0.72885539378583564</v>
      </c>
      <c r="M1527" s="141">
        <f t="array" ref="M1527:Q1527">MMULT(H1527:L1527,TRANSPOSE(chol))</f>
        <v>5.0305695445112099E-3</v>
      </c>
      <c r="N1527" s="141">
        <v>2.3482569216693307E-3</v>
      </c>
      <c r="O1527" s="141">
        <v>7.6580811669598511E-3</v>
      </c>
      <c r="P1527" s="141">
        <v>9.5831902012036719E-3</v>
      </c>
      <c r="Q1527" s="141">
        <v>1.0502439296256045E-2</v>
      </c>
      <c r="R1527" s="6">
        <f t="shared" si="94"/>
        <v>15136.096091552557</v>
      </c>
      <c r="S1527" s="6">
        <f t="shared" si="95"/>
        <v>-14347.759963720775</v>
      </c>
      <c r="T1527" s="6">
        <f t="shared" si="96"/>
        <v>14347.759963720775</v>
      </c>
      <c r="V1527" s="23">
        <f t="array" aca="1" ref="V1527:Z1527" ca="1">MMULT(H1527:L1527,TRANSPOSE(racar))</f>
        <v>6.6683911315386628E-3</v>
      </c>
      <c r="W1527" s="23">
        <f ca="1"/>
        <v>3.6881846003857964E-3</v>
      </c>
      <c r="X1527" s="23">
        <f ca="1"/>
        <v>8.1408729612891563E-3</v>
      </c>
      <c r="Y1527" s="23">
        <f ca="1"/>
        <v>9.8433855757456504E-3</v>
      </c>
      <c r="Z1527" s="23">
        <f ca="1"/>
        <v>8.3462087436387382E-3</v>
      </c>
      <c r="AA1527" s="6">
        <f t="array" aca="1" ref="AA1527" ca="1">SUMPRODUCT($V$9:$Z$9,V1527:Z1527)</f>
        <v>30139.327188213079</v>
      </c>
      <c r="AB1527" s="6">
        <f t="shared" ca="1" si="97"/>
        <v>-1214.7272567146574</v>
      </c>
    </row>
    <row r="1528" spans="1:28" ht="13.8">
      <c r="A1528" s="4">
        <v>1518</v>
      </c>
      <c r="B1528" s="120">
        <v>0.24782807498856879</v>
      </c>
      <c r="C1528" s="120">
        <v>0.72384000000000004</v>
      </c>
      <c r="D1528" s="120">
        <v>0.9870887130362348</v>
      </c>
      <c r="E1528" s="120">
        <v>5.040639300594222E-2</v>
      </c>
      <c r="F1528" s="120">
        <v>0.84387801547564867</v>
      </c>
      <c r="H1528" s="142">
        <v>-0.68134036141812959</v>
      </c>
      <c r="I1528" s="142">
        <v>0.59428725728784371</v>
      </c>
      <c r="J1528" s="142">
        <v>2.2288697264383384</v>
      </c>
      <c r="K1528" s="142">
        <v>-1.6409259573119357</v>
      </c>
      <c r="L1528" s="142">
        <v>1.0105247056008519</v>
      </c>
      <c r="M1528" s="141">
        <f t="array" ref="M1528:Q1528">MMULT(H1528:L1528,TRANSPOSE(chol))</f>
        <v>-4.0145850026092117E-3</v>
      </c>
      <c r="N1528" s="141">
        <v>1.8027495082698574E-3</v>
      </c>
      <c r="O1528" s="141">
        <v>1.3588312854125666E-2</v>
      </c>
      <c r="P1528" s="141">
        <v>-6.4504161435948171E-3</v>
      </c>
      <c r="Q1528" s="141">
        <v>3.1631229338431963E-3</v>
      </c>
      <c r="R1528" s="6">
        <f t="shared" si="94"/>
        <v>-42059.107902521268</v>
      </c>
      <c r="S1528" s="6">
        <f t="shared" si="95"/>
        <v>-47018.184974074655</v>
      </c>
      <c r="T1528" s="6">
        <f t="shared" si="96"/>
        <v>47018.184974074655</v>
      </c>
      <c r="V1528" s="23">
        <f t="array" aca="1" ref="V1528:Z1528" ca="1">MMULT(H1528:L1528,TRANSPOSE(racar))</f>
        <v>-9.503132779666878E-4</v>
      </c>
      <c r="W1528" s="23">
        <f ca="1"/>
        <v>3.1605575463708466E-3</v>
      </c>
      <c r="X1528" s="23">
        <f ca="1"/>
        <v>1.4324018597664565E-2</v>
      </c>
      <c r="Y1528" s="23">
        <f ca="1"/>
        <v>-6.0054461539342571E-3</v>
      </c>
      <c r="Z1528" s="23">
        <f ca="1"/>
        <v>5.6967865238426113E-3</v>
      </c>
      <c r="AA1528" s="6">
        <f t="array" aca="1" ref="AA1528" ca="1">SUMPRODUCT($V$9:$Z$9,V1528:Z1528)</f>
        <v>-45131.579178176537</v>
      </c>
      <c r="AB1528" s="6">
        <f t="shared" ca="1" si="97"/>
        <v>-59017.039241148086</v>
      </c>
    </row>
    <row r="1529" spans="1:28" ht="13.8">
      <c r="A1529" s="4">
        <v>1519</v>
      </c>
      <c r="B1529" s="120">
        <v>0.58116140832190222</v>
      </c>
      <c r="C1529" s="120">
        <v>0.92383999999999999</v>
      </c>
      <c r="D1529" s="120">
        <v>1.0412328196584757E-2</v>
      </c>
      <c r="E1529" s="120">
        <v>0.14131548391503312</v>
      </c>
      <c r="F1529" s="120">
        <v>0.92080109239872565</v>
      </c>
      <c r="H1529" s="142">
        <v>0.20486553474977084</v>
      </c>
      <c r="I1529" s="142">
        <v>1.4313846682649545</v>
      </c>
      <c r="J1529" s="142">
        <v>-2.3111484539345932</v>
      </c>
      <c r="K1529" s="142">
        <v>-1.0744278455847336</v>
      </c>
      <c r="L1529" s="142">
        <v>1.4104806191514407</v>
      </c>
      <c r="M1529" s="141">
        <f t="array" ref="M1529:Q1529">MMULT(H1529:L1529,TRANSPOSE(chol))</f>
        <v>1.2071060954705714E-3</v>
      </c>
      <c r="N1529" s="141">
        <v>8.6788131249117498E-3</v>
      </c>
      <c r="O1529" s="141">
        <v>-1.40877952387931E-2</v>
      </c>
      <c r="P1529" s="141">
        <v>-4.332749504727498E-3</v>
      </c>
      <c r="Q1529" s="141">
        <v>6.4445982837744546E-3</v>
      </c>
      <c r="R1529" s="6">
        <f t="shared" si="94"/>
        <v>-127701.26365238958</v>
      </c>
      <c r="S1529" s="6">
        <f t="shared" si="95"/>
        <v>-55509.801627685913</v>
      </c>
      <c r="T1529" s="6">
        <f t="shared" si="96"/>
        <v>55509.801627685913</v>
      </c>
      <c r="V1529" s="23">
        <f t="array" aca="1" ref="V1529:Z1529" ca="1">MMULT(H1529:L1529,TRANSPOSE(racar))</f>
        <v>3.030246653387165E-3</v>
      </c>
      <c r="W1529" s="23">
        <f ca="1"/>
        <v>8.7062999728095228E-3</v>
      </c>
      <c r="X1529" s="23">
        <f ca="1"/>
        <v>-1.3960731355405953E-2</v>
      </c>
      <c r="Y1529" s="23">
        <f ca="1"/>
        <v>-3.4669898068400359E-3</v>
      </c>
      <c r="Z1529" s="23">
        <f ca="1"/>
        <v>7.9465087593360573E-3</v>
      </c>
      <c r="AA1529" s="6">
        <f t="array" aca="1" ref="AA1529" ca="1">SUMPRODUCT($V$9:$Z$9,V1529:Z1529)</f>
        <v>-123535.49505914917</v>
      </c>
      <c r="AB1529" s="6">
        <f t="shared" ca="1" si="97"/>
        <v>-59869.591328895622</v>
      </c>
    </row>
    <row r="1530" spans="1:28" ht="13.8">
      <c r="A1530" s="4">
        <v>1520</v>
      </c>
      <c r="B1530" s="120">
        <v>0.91449474165523548</v>
      </c>
      <c r="C1530" s="120">
        <v>0.16384000000000001</v>
      </c>
      <c r="D1530" s="120">
        <v>0.1532694710537276</v>
      </c>
      <c r="E1530" s="120">
        <v>0.23222457482412404</v>
      </c>
      <c r="F1530" s="120">
        <v>0.99772416932180252</v>
      </c>
      <c r="H1530" s="142">
        <v>1.368964037224</v>
      </c>
      <c r="I1530" s="142">
        <v>-0.97879759151091172</v>
      </c>
      <c r="J1530" s="142">
        <v>-1.0225113529683885</v>
      </c>
      <c r="K1530" s="142">
        <v>-0.73154037969143859</v>
      </c>
      <c r="L1530" s="142">
        <v>2.8371612806197084</v>
      </c>
      <c r="M1530" s="141">
        <f t="array" ref="M1530:Q1530">MMULT(H1530:L1530,TRANSPOSE(chol))</f>
        <v>8.0661924702536674E-3</v>
      </c>
      <c r="N1530" s="141">
        <v>-2.3893494038395718E-3</v>
      </c>
      <c r="O1530" s="141">
        <v>-5.0515359015085286E-3</v>
      </c>
      <c r="P1530" s="141">
        <v>-4.7116075910239802E-3</v>
      </c>
      <c r="Q1530" s="141">
        <v>1.5596661946142031E-2</v>
      </c>
      <c r="R1530" s="6">
        <f t="shared" si="94"/>
        <v>-70911.475582595289</v>
      </c>
      <c r="S1530" s="6">
        <f t="shared" si="95"/>
        <v>-107934.72115093295</v>
      </c>
      <c r="T1530" s="6">
        <f t="shared" si="96"/>
        <v>107934.72115093295</v>
      </c>
      <c r="V1530" s="23">
        <f t="array" aca="1" ref="V1530:Z1530" ca="1">MMULT(H1530:L1530,TRANSPOSE(racar))</f>
        <v>9.6776251951005386E-3</v>
      </c>
      <c r="W1530" s="23">
        <f ca="1"/>
        <v>-2.2150673593942121E-3</v>
      </c>
      <c r="X1530" s="23">
        <f ca="1"/>
        <v>-4.5581582961813881E-3</v>
      </c>
      <c r="Y1530" s="23">
        <f ca="1"/>
        <v>-1.3974748969843875E-3</v>
      </c>
      <c r="Z1530" s="23">
        <f ca="1"/>
        <v>1.7111404715268258E-2</v>
      </c>
      <c r="AA1530" s="6">
        <f t="array" aca="1" ref="AA1530" ca="1">SUMPRODUCT($V$9:$Z$9,V1530:Z1530)</f>
        <v>-56459.233153114095</v>
      </c>
      <c r="AB1530" s="6">
        <f t="shared" ca="1" si="97"/>
        <v>-101169.10130690369</v>
      </c>
    </row>
    <row r="1531" spans="1:28" ht="13.8">
      <c r="A1531" s="4">
        <v>1521</v>
      </c>
      <c r="B1531" s="120">
        <v>6.2642889803383631E-2</v>
      </c>
      <c r="C1531" s="120">
        <v>0.36383999999999994</v>
      </c>
      <c r="D1531" s="120">
        <v>0.29612661391087047</v>
      </c>
      <c r="E1531" s="120">
        <v>0.32313366573321489</v>
      </c>
      <c r="F1531" s="120">
        <v>4.0964952207555765E-3</v>
      </c>
      <c r="H1531" s="142">
        <v>-1.5329597209593413</v>
      </c>
      <c r="I1531" s="142">
        <v>-0.34821330018056967</v>
      </c>
      <c r="J1531" s="142">
        <v>-0.53557367318111859</v>
      </c>
      <c r="K1531" s="142">
        <v>-0.4589538162469563</v>
      </c>
      <c r="L1531" s="142">
        <v>-2.6440113682499233</v>
      </c>
      <c r="M1531" s="141">
        <f t="array" ref="M1531:Q1531">MMULT(H1531:L1531,TRANSPOSE(chol))</f>
        <v>-9.0324857499387515E-3</v>
      </c>
      <c r="N1531" s="141">
        <v>-5.5956990271102368E-3</v>
      </c>
      <c r="O1531" s="141">
        <v>-5.6047226100548204E-3</v>
      </c>
      <c r="P1531" s="141">
        <v>-4.3085229410214157E-3</v>
      </c>
      <c r="Q1531" s="141">
        <v>-2.0624388757709028E-2</v>
      </c>
      <c r="R1531" s="6">
        <f t="shared" si="94"/>
        <v>68080.888457167224</v>
      </c>
      <c r="S1531" s="6">
        <f t="shared" si="95"/>
        <v>94533.471145559044</v>
      </c>
      <c r="T1531" s="6">
        <f t="shared" si="96"/>
        <v>-94533.471145559044</v>
      </c>
      <c r="V1531" s="23">
        <f t="array" aca="1" ref="V1531:Z1531" ca="1">MMULT(H1531:L1531,TRANSPOSE(racar))</f>
        <v>-1.2812578251501295E-2</v>
      </c>
      <c r="W1531" s="23">
        <f ca="1"/>
        <v>-7.0506675102246699E-3</v>
      </c>
      <c r="X1531" s="23">
        <f ca="1"/>
        <v>-6.3227787193372575E-3</v>
      </c>
      <c r="Y1531" s="23">
        <f ca="1"/>
        <v>-6.1365177621871712E-3</v>
      </c>
      <c r="Z1531" s="23">
        <f ca="1"/>
        <v>-1.9928256369628267E-2</v>
      </c>
      <c r="AA1531" s="6">
        <f t="array" aca="1" ref="AA1531" ca="1">SUMPRODUCT($V$9:$Z$9,V1531:Z1531)</f>
        <v>44191.483869391785</v>
      </c>
      <c r="AB1531" s="6">
        <f t="shared" ca="1" si="97"/>
        <v>82318.184067755137</v>
      </c>
    </row>
    <row r="1532" spans="1:28" ht="13.8">
      <c r="A1532" s="4">
        <v>1522</v>
      </c>
      <c r="B1532" s="120">
        <v>0.39597622313671693</v>
      </c>
      <c r="C1532" s="120">
        <v>0.56384000000000001</v>
      </c>
      <c r="D1532" s="120">
        <v>0.43898375676801332</v>
      </c>
      <c r="E1532" s="120">
        <v>0.41404275664230583</v>
      </c>
      <c r="F1532" s="120">
        <v>8.10195721438325E-2</v>
      </c>
      <c r="H1532" s="142">
        <v>-0.2637761073759296</v>
      </c>
      <c r="I1532" s="142">
        <v>0.16071230173868931</v>
      </c>
      <c r="J1532" s="142">
        <v>-0.15354625879888664</v>
      </c>
      <c r="K1532" s="142">
        <v>-0.21715761694883928</v>
      </c>
      <c r="L1532" s="142">
        <v>-1.3982462108067641</v>
      </c>
      <c r="M1532" s="141">
        <f t="array" ref="M1532:Q1532">MMULT(H1532:L1532,TRANSPOSE(chol))</f>
        <v>-1.554218221439225E-3</v>
      </c>
      <c r="N1532" s="141">
        <v>3.0068818116124705E-4</v>
      </c>
      <c r="O1532" s="141">
        <v>-1.2858048904469204E-3</v>
      </c>
      <c r="P1532" s="141">
        <v>-1.1232644614704715E-3</v>
      </c>
      <c r="Q1532" s="141">
        <v>-8.6160585032450526E-3</v>
      </c>
      <c r="R1532" s="6">
        <f t="shared" si="94"/>
        <v>30857.433615091835</v>
      </c>
      <c r="S1532" s="6">
        <f t="shared" si="95"/>
        <v>42586.785686879462</v>
      </c>
      <c r="T1532" s="6">
        <f t="shared" si="96"/>
        <v>-42586.785686879462</v>
      </c>
      <c r="V1532" s="23">
        <f t="array" aca="1" ref="V1532:Z1532" ca="1">MMULT(H1532:L1532,TRANSPOSE(racar))</f>
        <v>-3.2646611931604046E-3</v>
      </c>
      <c r="W1532" s="23">
        <f ca="1"/>
        <v>-1.0486072327008295E-3</v>
      </c>
      <c r="X1532" s="23">
        <f ca="1"/>
        <v>-2.0955124607655879E-3</v>
      </c>
      <c r="Y1532" s="23">
        <f ca="1"/>
        <v>-2.6838167667633285E-3</v>
      </c>
      <c r="Z1532" s="23">
        <f ca="1"/>
        <v>-9.3383789899470632E-3</v>
      </c>
      <c r="AA1532" s="6">
        <f t="array" aca="1" ref="AA1532" ca="1">SUMPRODUCT($V$9:$Z$9,V1532:Z1532)</f>
        <v>24783.885242848046</v>
      </c>
      <c r="AB1532" s="6">
        <f t="shared" ca="1" si="97"/>
        <v>39451.193988643856</v>
      </c>
    </row>
    <row r="1533" spans="1:28" ht="13.8">
      <c r="A1533" s="4">
        <v>1523</v>
      </c>
      <c r="B1533" s="120">
        <v>0.72930955647005036</v>
      </c>
      <c r="C1533" s="120">
        <v>0.76384000000000007</v>
      </c>
      <c r="D1533" s="120">
        <v>0.58184089962515606</v>
      </c>
      <c r="E1533" s="120">
        <v>0.50495184755139688</v>
      </c>
      <c r="F1533" s="120">
        <v>0.15794264906690944</v>
      </c>
      <c r="H1533" s="142">
        <v>0.61072615602225244</v>
      </c>
      <c r="I1533" s="142">
        <v>0.71870938429508691</v>
      </c>
      <c r="J1533" s="142">
        <v>0.20660519759997212</v>
      </c>
      <c r="K1533" s="142">
        <v>1.2412759829279129E-2</v>
      </c>
      <c r="L1533" s="142">
        <v>-1.0029493538044449</v>
      </c>
      <c r="M1533" s="141">
        <f t="array" ref="M1533:Q1533">MMULT(H1533:L1533,TRANSPOSE(chol))</f>
        <v>3.5985128806474208E-3</v>
      </c>
      <c r="N1533" s="141">
        <v>5.5508542487362035E-3</v>
      </c>
      <c r="O1533" s="141">
        <v>2.3803479795890016E-3</v>
      </c>
      <c r="P1533" s="141">
        <v>1.7628630179325319E-3</v>
      </c>
      <c r="Q1533" s="141">
        <v>-2.3243644033102188E-3</v>
      </c>
      <c r="R1533" s="6">
        <f t="shared" si="94"/>
        <v>14980.710703675657</v>
      </c>
      <c r="S1533" s="6">
        <f t="shared" si="95"/>
        <v>20936.055919211351</v>
      </c>
      <c r="T1533" s="6">
        <f t="shared" si="96"/>
        <v>-20936.055919211351</v>
      </c>
      <c r="V1533" s="23">
        <f t="array" aca="1" ref="V1533:Z1533" ca="1">MMULT(H1533:L1533,TRANSPOSE(racar))</f>
        <v>2.9912618761137435E-3</v>
      </c>
      <c r="W1533" s="23">
        <f ca="1"/>
        <v>3.8996162836508674E-3</v>
      </c>
      <c r="X1533" s="23">
        <f ca="1"/>
        <v>1.2226481522361172E-3</v>
      </c>
      <c r="Y1533" s="23">
        <f ca="1"/>
        <v>-3.0987095802082539E-4</v>
      </c>
      <c r="Z1533" s="23">
        <f ca="1"/>
        <v>-4.6021618087106839E-3</v>
      </c>
      <c r="AA1533" s="6">
        <f t="array" aca="1" ref="AA1533" ca="1">SUMPRODUCT($V$9:$Z$9,V1533:Z1533)</f>
        <v>20938.605051367616</v>
      </c>
      <c r="AB1533" s="6">
        <f t="shared" ca="1" si="97"/>
        <v>24073.876624838093</v>
      </c>
    </row>
    <row r="1534" spans="1:28" ht="13.8">
      <c r="A1534" s="4">
        <v>1524</v>
      </c>
      <c r="B1534" s="120">
        <v>0.17375400091449472</v>
      </c>
      <c r="C1534" s="120">
        <v>0.96384000000000003</v>
      </c>
      <c r="D1534" s="120">
        <v>0.72469804248229885</v>
      </c>
      <c r="E1534" s="120">
        <v>0.59586093846048771</v>
      </c>
      <c r="F1534" s="120">
        <v>0.23486572598998637</v>
      </c>
      <c r="H1534" s="142">
        <v>-0.93943392514671087</v>
      </c>
      <c r="I1534" s="142">
        <v>1.7970983980560653</v>
      </c>
      <c r="J1534" s="142">
        <v>0.59685541719198787</v>
      </c>
      <c r="K1534" s="142">
        <v>0.24264796191579491</v>
      </c>
      <c r="L1534" s="142">
        <v>-0.72291606669277875</v>
      </c>
      <c r="M1534" s="141">
        <f t="array" ref="M1534:Q1534">MMULT(H1534:L1534,TRANSPOSE(chol))</f>
        <v>-5.5353206127206215E-3</v>
      </c>
      <c r="N1534" s="141">
        <v>8.084865015265473E-3</v>
      </c>
      <c r="O1534" s="141">
        <v>3.1641060274209885E-3</v>
      </c>
      <c r="P1534" s="141">
        <v>3.6241763583209612E-3</v>
      </c>
      <c r="Q1534" s="141">
        <v>-2.9419908339973475E-3</v>
      </c>
      <c r="R1534" s="6">
        <f t="shared" si="94"/>
        <v>-25951.386136640722</v>
      </c>
      <c r="S1534" s="6">
        <f t="shared" si="95"/>
        <v>32868.872773517956</v>
      </c>
      <c r="T1534" s="6">
        <f t="shared" si="96"/>
        <v>-32868.872773517956</v>
      </c>
      <c r="V1534" s="23">
        <f t="array" aca="1" ref="V1534:Z1534" ca="1">MMULT(H1534:L1534,TRANSPOSE(racar))</f>
        <v>-3.9642470019897388E-3</v>
      </c>
      <c r="W1534" s="23">
        <f ca="1"/>
        <v>9.2790398682815068E-3</v>
      </c>
      <c r="X1534" s="23">
        <f ca="1"/>
        <v>3.4684613764875616E-3</v>
      </c>
      <c r="Y1534" s="23">
        <f ca="1"/>
        <v>1.9408180091970203E-3</v>
      </c>
      <c r="Z1534" s="23">
        <f ca="1"/>
        <v>-3.1814925200814416E-3</v>
      </c>
      <c r="AA1534" s="6">
        <f t="array" aca="1" ref="AA1534" ca="1">SUMPRODUCT($V$9:$Z$9,V1534:Z1534)</f>
        <v>-30446.469542925748</v>
      </c>
      <c r="AB1534" s="6">
        <f t="shared" ca="1" si="97"/>
        <v>26497.398859675413</v>
      </c>
    </row>
    <row r="1535" spans="1:28" ht="13.8">
      <c r="A1535" s="4">
        <v>1525</v>
      </c>
      <c r="B1535" s="120">
        <v>0.50708733424782815</v>
      </c>
      <c r="C1535" s="120">
        <v>1.184E-2</v>
      </c>
      <c r="D1535" s="120">
        <v>0.86755518533944176</v>
      </c>
      <c r="E1535" s="120">
        <v>0.68677002936957854</v>
      </c>
      <c r="F1535" s="120">
        <v>0.31178880291306327</v>
      </c>
      <c r="H1535" s="142">
        <v>1.7766246994766432E-2</v>
      </c>
      <c r="I1535" s="142">
        <v>-2.2622817701627125</v>
      </c>
      <c r="J1535" s="142">
        <v>1.1149085105810348</v>
      </c>
      <c r="K1535" s="142">
        <v>0.4867155255937759</v>
      </c>
      <c r="L1535" s="142">
        <v>-0.4907862927988238</v>
      </c>
      <c r="M1535" s="141">
        <f t="array" ref="M1535:Q1535">MMULT(H1535:L1535,TRANSPOSE(chol))</f>
        <v>1.0468205433975405E-4</v>
      </c>
      <c r="N1535" s="141">
        <v>-1.2914298020636253E-2</v>
      </c>
      <c r="O1535" s="141">
        <v>6.4348885540779985E-3</v>
      </c>
      <c r="P1535" s="141">
        <v>-4.1210113428494319E-4</v>
      </c>
      <c r="Q1535" s="141">
        <v>-4.214287921105047E-3</v>
      </c>
      <c r="R1535" s="6">
        <f t="shared" si="94"/>
        <v>102836.02796286826</v>
      </c>
      <c r="S1535" s="6">
        <f t="shared" si="95"/>
        <v>21457.979125719561</v>
      </c>
      <c r="T1535" s="6">
        <f t="shared" si="96"/>
        <v>-21457.979125719561</v>
      </c>
      <c r="V1535" s="23">
        <f t="array" aca="1" ref="V1535:Z1535" ca="1">MMULT(H1535:L1535,TRANSPOSE(racar))</f>
        <v>-2.2145174461848075E-3</v>
      </c>
      <c r="W1535" s="23">
        <f ca="1"/>
        <v>-1.3237705981751521E-2</v>
      </c>
      <c r="X1535" s="23">
        <f ca="1"/>
        <v>6.4767539878702656E-3</v>
      </c>
      <c r="Y1535" s="23">
        <f ca="1"/>
        <v>4.4893387237496436E-4</v>
      </c>
      <c r="Z1535" s="23">
        <f ca="1"/>
        <v>-4.2125119343857324E-3</v>
      </c>
      <c r="AA1535" s="6">
        <f t="array" aca="1" ref="AA1535" ca="1">SUMPRODUCT($V$9:$Z$9,V1535:Z1535)</f>
        <v>97868.350052947091</v>
      </c>
      <c r="AB1535" s="6">
        <f t="shared" ca="1" si="97"/>
        <v>25385.682152661255</v>
      </c>
    </row>
    <row r="1536" spans="1:28" ht="13.8">
      <c r="A1536" s="4">
        <v>1526</v>
      </c>
      <c r="B1536" s="120">
        <v>0.8404206675811613</v>
      </c>
      <c r="C1536" s="120">
        <v>0.21184000000000003</v>
      </c>
      <c r="D1536" s="120">
        <v>3.0820491461890878E-2</v>
      </c>
      <c r="E1536" s="120">
        <v>0.77767912027866959</v>
      </c>
      <c r="F1536" s="120">
        <v>0.3887118798361402</v>
      </c>
      <c r="H1536" s="142">
        <v>0.99618829638614104</v>
      </c>
      <c r="I1536" s="142">
        <v>-0.80005315623003748</v>
      </c>
      <c r="J1536" s="142">
        <v>-1.8688694258113463</v>
      </c>
      <c r="K1536" s="142">
        <v>0.76437842934865985</v>
      </c>
      <c r="L1536" s="142">
        <v>-0.28267789889078021</v>
      </c>
      <c r="M1536" s="141">
        <f t="array" ref="M1536:Q1536">MMULT(H1536:L1536,TRANSPOSE(chol))</f>
        <v>5.8697279963315068E-3</v>
      </c>
      <c r="N1536" s="141">
        <v>-2.2414720346242197E-3</v>
      </c>
      <c r="O1536" s="141">
        <v>-1.0923902359534603E-2</v>
      </c>
      <c r="P1536" s="141">
        <v>2.2237221547576156E-3</v>
      </c>
      <c r="Q1536" s="141">
        <v>2.9837551333185275E-5</v>
      </c>
      <c r="R1536" s="6">
        <f t="shared" si="94"/>
        <v>22152.97096886596</v>
      </c>
      <c r="S1536" s="6">
        <f t="shared" si="95"/>
        <v>10003.883746475205</v>
      </c>
      <c r="T1536" s="6">
        <f t="shared" si="96"/>
        <v>-10003.883746475205</v>
      </c>
      <c r="V1536" s="23">
        <f t="array" aca="1" ref="V1536:Z1536" ca="1">MMULT(H1536:L1536,TRANSPOSE(racar))</f>
        <v>3.4954850417009387E-3</v>
      </c>
      <c r="W1536" s="23">
        <f ca="1"/>
        <v>-3.8958722051688085E-3</v>
      </c>
      <c r="X1536" s="23">
        <f ca="1"/>
        <v>-1.1712151328369683E-2</v>
      </c>
      <c r="Y1536" s="23">
        <f ca="1"/>
        <v>2.3992484962433126E-3</v>
      </c>
      <c r="Z1536" s="23">
        <f ca="1"/>
        <v>-1.6893042198540245E-3</v>
      </c>
      <c r="AA1536" s="6">
        <f t="array" aca="1" ref="AA1536" ca="1">SUMPRODUCT($V$9:$Z$9,V1536:Z1536)</f>
        <v>28094.49424556247</v>
      </c>
      <c r="AB1536" s="6">
        <f t="shared" ca="1" si="97"/>
        <v>20328.73010648277</v>
      </c>
    </row>
    <row r="1537" spans="1:28" ht="13.8">
      <c r="A1537" s="4">
        <v>1527</v>
      </c>
      <c r="B1537" s="120">
        <v>0.28486511202560583</v>
      </c>
      <c r="C1537" s="120">
        <v>0.41183999999999998</v>
      </c>
      <c r="D1537" s="120">
        <v>0.17367763431903371</v>
      </c>
      <c r="E1537" s="120">
        <v>0.86858821118776042</v>
      </c>
      <c r="F1537" s="120">
        <v>0.46563495675921712</v>
      </c>
      <c r="H1537" s="142">
        <v>-0.56844885619860441</v>
      </c>
      <c r="I1537" s="142">
        <v>-0.2228143487972577</v>
      </c>
      <c r="J1537" s="142">
        <v>-0.93973156725042473</v>
      </c>
      <c r="K1537" s="142">
        <v>1.1197423378811859</v>
      </c>
      <c r="L1537" s="142">
        <v>-8.6247195939096369E-2</v>
      </c>
      <c r="M1537" s="141">
        <f t="array" ref="M1537:Q1537">MMULT(H1537:L1537,TRANSPOSE(chol))</f>
        <v>-3.3494071129081282E-3</v>
      </c>
      <c r="N1537" s="141">
        <v>-2.6115493740793251E-3</v>
      </c>
      <c r="O1537" s="141">
        <v>-6.8658193063043989E-3</v>
      </c>
      <c r="P1537" s="141">
        <v>4.2376960966888167E-3</v>
      </c>
      <c r="Q1537" s="141">
        <v>-1.1610158092834346E-3</v>
      </c>
      <c r="R1537" s="6">
        <f t="shared" si="94"/>
        <v>7266.9371155226308</v>
      </c>
      <c r="S1537" s="6">
        <f t="shared" si="95"/>
        <v>25809.870470182417</v>
      </c>
      <c r="T1537" s="6">
        <f t="shared" si="96"/>
        <v>-25809.870470182417</v>
      </c>
      <c r="V1537" s="23">
        <f t="array" aca="1" ref="V1537:Z1537" ca="1">MMULT(H1537:L1537,TRANSPOSE(racar))</f>
        <v>-3.8572172258692977E-3</v>
      </c>
      <c r="W1537" s="23">
        <f ca="1"/>
        <v>-1.3460557567883252E-3</v>
      </c>
      <c r="X1537" s="23">
        <f ca="1"/>
        <v>-6.1237918667751898E-3</v>
      </c>
      <c r="Y1537" s="23">
        <f ca="1"/>
        <v>4.9696223133358372E-3</v>
      </c>
      <c r="Z1537" s="23">
        <f ca="1"/>
        <v>-8.5583968106404582E-4</v>
      </c>
      <c r="AA1537" s="6">
        <f t="array" aca="1" ref="AA1537" ca="1">SUMPRODUCT($V$9:$Z$9,V1537:Z1537)</f>
        <v>1951.8448827080902</v>
      </c>
      <c r="AB1537" s="6">
        <f t="shared" ca="1" si="97"/>
        <v>27466.651111553772</v>
      </c>
    </row>
    <row r="1538" spans="1:28" ht="13.8">
      <c r="A1538" s="4">
        <v>1528</v>
      </c>
      <c r="B1538" s="120">
        <v>0.6181984453589392</v>
      </c>
      <c r="C1538" s="120">
        <v>0.61184000000000005</v>
      </c>
      <c r="D1538" s="120">
        <v>0.31653477717617662</v>
      </c>
      <c r="E1538" s="120">
        <v>0.95949730209685147</v>
      </c>
      <c r="F1538" s="120">
        <v>0.54255803368229416</v>
      </c>
      <c r="H1538" s="142">
        <v>0.30075266065492345</v>
      </c>
      <c r="I1538" s="142">
        <v>0.28411793884375558</v>
      </c>
      <c r="J1538" s="142">
        <v>-0.47741089945773768</v>
      </c>
      <c r="K1538" s="142">
        <v>1.7448820884922485</v>
      </c>
      <c r="L1538" s="142">
        <v>0.10688031177738219</v>
      </c>
      <c r="M1538" s="141">
        <f t="array" ref="M1538:Q1538">MMULT(H1538:L1538,TRANSPOSE(chol))</f>
        <v>1.7720909978780923E-3</v>
      </c>
      <c r="N1538" s="141">
        <v>2.3337163324686659E-3</v>
      </c>
      <c r="O1538" s="141">
        <v>-2.5678372660909231E-3</v>
      </c>
      <c r="P1538" s="141">
        <v>9.0686705926950207E-3</v>
      </c>
      <c r="Q1538" s="141">
        <v>4.7752775649464209E-3</v>
      </c>
      <c r="R1538" s="6">
        <f t="shared" si="94"/>
        <v>5167.6112690957561</v>
      </c>
      <c r="S1538" s="6">
        <f t="shared" si="95"/>
        <v>15021.517022511631</v>
      </c>
      <c r="T1538" s="6">
        <f t="shared" si="96"/>
        <v>-15021.517022511631</v>
      </c>
      <c r="V1538" s="23">
        <f t="array" aca="1" ref="V1538:Z1538" ca="1">MMULT(H1538:L1538,TRANSPOSE(racar))</f>
        <v>2.178526021372106E-3</v>
      </c>
      <c r="W1538" s="23">
        <f ca="1"/>
        <v>3.4316824980478141E-3</v>
      </c>
      <c r="X1538" s="23">
        <f ca="1"/>
        <v>-2.147795018266738E-3</v>
      </c>
      <c r="Y1538" s="23">
        <f ca="1"/>
        <v>9.11823912593295E-3</v>
      </c>
      <c r="Z1538" s="23">
        <f ca="1"/>
        <v>3.0659529748968918E-3</v>
      </c>
      <c r="AA1538" s="6">
        <f t="array" aca="1" ref="AA1538" ca="1">SUMPRODUCT($V$9:$Z$9,V1538:Z1538)</f>
        <v>12162.197625294786</v>
      </c>
      <c r="AB1538" s="6">
        <f t="shared" ca="1" si="97"/>
        <v>24715.977971084296</v>
      </c>
    </row>
    <row r="1539" spans="1:28" ht="13.8">
      <c r="A1539" s="4">
        <v>1529</v>
      </c>
      <c r="B1539" s="120">
        <v>0.95153177869227246</v>
      </c>
      <c r="C1539" s="120">
        <v>0.81184000000000001</v>
      </c>
      <c r="D1539" s="120">
        <v>0.45939192003331947</v>
      </c>
      <c r="E1539" s="120">
        <v>5.8670855815859575E-2</v>
      </c>
      <c r="F1539" s="120">
        <v>0.61948111060537103</v>
      </c>
      <c r="H1539" s="142">
        <v>1.6598907004619641</v>
      </c>
      <c r="I1539" s="142">
        <v>0.88469713744689316</v>
      </c>
      <c r="J1539" s="142">
        <v>-0.10196577623392894</v>
      </c>
      <c r="K1539" s="142">
        <v>-1.5660294977519587</v>
      </c>
      <c r="L1539" s="142">
        <v>0.30411828237258248</v>
      </c>
      <c r="M1539" s="141">
        <f t="array" ref="M1539:Q1539">MMULT(H1539:L1539,TRANSPOSE(chol))</f>
        <v>9.7803868512577833E-3</v>
      </c>
      <c r="N1539" s="141">
        <v>8.9663378624572233E-3</v>
      </c>
      <c r="O1539" s="141">
        <v>1.8594536346600891E-3</v>
      </c>
      <c r="P1539" s="141">
        <v>-5.2126941661433564E-3</v>
      </c>
      <c r="Q1539" s="141">
        <v>4.8368453096980756E-3</v>
      </c>
      <c r="R1539" s="6">
        <f t="shared" si="94"/>
        <v>-46803.434470512999</v>
      </c>
      <c r="S1539" s="6">
        <f t="shared" si="95"/>
        <v>-50628.628913778361</v>
      </c>
      <c r="T1539" s="6">
        <f t="shared" si="96"/>
        <v>50628.628913778361</v>
      </c>
      <c r="V1539" s="23">
        <f t="array" aca="1" ref="V1539:Z1539" ca="1">MMULT(H1539:L1539,TRANSPOSE(racar))</f>
        <v>1.0315037300029809E-2</v>
      </c>
      <c r="W1539" s="23">
        <f ca="1"/>
        <v>6.000342051714725E-3</v>
      </c>
      <c r="X1539" s="23">
        <f ca="1"/>
        <v>1.2597941226631703E-4</v>
      </c>
      <c r="Y1539" s="23">
        <f ca="1"/>
        <v>-6.6260621936976138E-3</v>
      </c>
      <c r="Z1539" s="23">
        <f ca="1"/>
        <v>3.1704503415026569E-3</v>
      </c>
      <c r="AA1539" s="6">
        <f t="array" aca="1" ref="AA1539" ca="1">SUMPRODUCT($V$9:$Z$9,V1539:Z1539)</f>
        <v>-30689.247416300808</v>
      </c>
      <c r="AB1539" s="6">
        <f t="shared" ca="1" si="97"/>
        <v>-47862.005658346941</v>
      </c>
    </row>
    <row r="1540" spans="1:28" ht="13.8">
      <c r="A1540" s="4">
        <v>1530</v>
      </c>
      <c r="B1540" s="120">
        <v>9.9679926840420666E-2</v>
      </c>
      <c r="C1540" s="120">
        <v>5.1840000000000004E-2</v>
      </c>
      <c r="D1540" s="120">
        <v>0.60224906289046221</v>
      </c>
      <c r="E1540" s="120">
        <v>0.14957994672495048</v>
      </c>
      <c r="F1540" s="120">
        <v>0.6964041875284479</v>
      </c>
      <c r="H1540" s="142">
        <v>-1.2833774972772136</v>
      </c>
      <c r="I1540" s="142">
        <v>-1.6272689001247285</v>
      </c>
      <c r="J1540" s="142">
        <v>0.25917285507418897</v>
      </c>
      <c r="K1540" s="142">
        <v>-1.038236650623525</v>
      </c>
      <c r="L1540" s="142">
        <v>0.51408634345446413</v>
      </c>
      <c r="M1540" s="141">
        <f t="array" ref="M1540:Q1540">MMULT(H1540:L1540,TRANSPOSE(chol))</f>
        <v>-7.5619005492812601E-3</v>
      </c>
      <c r="N1540" s="141">
        <v>-1.2334461144908018E-2</v>
      </c>
      <c r="O1540" s="141">
        <v>-5.9067357569026987E-4</v>
      </c>
      <c r="P1540" s="141">
        <v>-8.5124013172545813E-3</v>
      </c>
      <c r="Q1540" s="141">
        <v>-5.2199959560093028E-3</v>
      </c>
      <c r="R1540" s="6">
        <f t="shared" si="94"/>
        <v>16453.257314302053</v>
      </c>
      <c r="S1540" s="6">
        <f t="shared" si="95"/>
        <v>-10014.428336296573</v>
      </c>
      <c r="T1540" s="6">
        <f t="shared" si="96"/>
        <v>10014.428336296573</v>
      </c>
      <c r="V1540" s="23">
        <f t="array" aca="1" ref="V1540:Z1540" ca="1">MMULT(H1540:L1540,TRANSPOSE(racar))</f>
        <v>-8.2913096057920209E-3</v>
      </c>
      <c r="W1540" s="23">
        <f ca="1"/>
        <v>-1.12500876217428E-2</v>
      </c>
      <c r="X1540" s="23">
        <f ca="1"/>
        <v>4.8329329718871492E-4</v>
      </c>
      <c r="Y1540" s="23">
        <f ca="1"/>
        <v>-6.1765880847224671E-3</v>
      </c>
      <c r="Z1540" s="23">
        <f ca="1"/>
        <v>-1.2105560117898215E-3</v>
      </c>
      <c r="AA1540" s="6">
        <f t="array" aca="1" ref="AA1540" ca="1">SUMPRODUCT($V$9:$Z$9,V1540:Z1540)</f>
        <v>-1348.1365890753013</v>
      </c>
      <c r="AB1540" s="6">
        <f t="shared" ca="1" si="97"/>
        <v>-21540.578804139983</v>
      </c>
    </row>
    <row r="1541" spans="1:28" ht="13.8">
      <c r="A1541" s="4">
        <v>1531</v>
      </c>
      <c r="B1541" s="120">
        <v>0.43301326017375397</v>
      </c>
      <c r="C1541" s="120">
        <v>0.25184000000000001</v>
      </c>
      <c r="D1541" s="120">
        <v>0.745106205747605</v>
      </c>
      <c r="E1541" s="120">
        <v>0.24048903763404139</v>
      </c>
      <c r="F1541" s="120">
        <v>0.77332726445152489</v>
      </c>
      <c r="H1541" s="142">
        <v>-0.16870775279665132</v>
      </c>
      <c r="I1541" s="142">
        <v>-0.66871076369616322</v>
      </c>
      <c r="J1541" s="142">
        <v>0.65916847465274286</v>
      </c>
      <c r="K1541" s="142">
        <v>-0.70473032578617323</v>
      </c>
      <c r="L1541" s="142">
        <v>0.74984930266944527</v>
      </c>
      <c r="M1541" s="141">
        <f t="array" ref="M1541:Q1541">MMULT(H1541:L1541,TRANSPOSE(chol))</f>
        <v>-9.9405767301328834E-4</v>
      </c>
      <c r="N1541" s="141">
        <v>-4.2260485963107521E-3</v>
      </c>
      <c r="O1541" s="141">
        <v>3.7846288781211218E-3</v>
      </c>
      <c r="P1541" s="141">
        <v>-4.2820220455810857E-3</v>
      </c>
      <c r="Q1541" s="141">
        <v>1.7584494874780337E-3</v>
      </c>
      <c r="R1541" s="6">
        <f t="shared" si="94"/>
        <v>-3390.4019055344161</v>
      </c>
      <c r="S1541" s="6">
        <f t="shared" si="95"/>
        <v>-29321.701403059997</v>
      </c>
      <c r="T1541" s="6">
        <f t="shared" si="96"/>
        <v>29321.701403059997</v>
      </c>
      <c r="V1541" s="23">
        <f t="array" aca="1" ref="V1541:Z1541" ca="1">MMULT(H1541:L1541,TRANSPOSE(racar))</f>
        <v>-4.3328813897143895E-4</v>
      </c>
      <c r="W1541" s="23">
        <f ca="1"/>
        <v>-3.7444852505296115E-3</v>
      </c>
      <c r="X1541" s="23">
        <f ca="1"/>
        <v>4.236571528469079E-3</v>
      </c>
      <c r="Y1541" s="23">
        <f ca="1"/>
        <v>-3.0676666827740692E-3</v>
      </c>
      <c r="Z1541" s="23">
        <f ca="1"/>
        <v>3.4103298268897352E-3</v>
      </c>
      <c r="AA1541" s="6">
        <f t="array" aca="1" ref="AA1541" ca="1">SUMPRODUCT($V$9:$Z$9,V1541:Z1541)</f>
        <v>-5776.1127402858492</v>
      </c>
      <c r="AB1541" s="6">
        <f t="shared" ca="1" si="97"/>
        <v>-32918.02068970065</v>
      </c>
    </row>
    <row r="1542" spans="1:28" ht="13.8">
      <c r="A1542" s="4">
        <v>1532</v>
      </c>
      <c r="B1542" s="120">
        <v>0.76634659350708734</v>
      </c>
      <c r="C1542" s="120">
        <v>0.45183999999999996</v>
      </c>
      <c r="D1542" s="120">
        <v>0.8879633486047479</v>
      </c>
      <c r="E1542" s="120">
        <v>0.33139812854313228</v>
      </c>
      <c r="F1542" s="120">
        <v>0.85025034137460187</v>
      </c>
      <c r="H1542" s="142">
        <v>0.72686801437531434</v>
      </c>
      <c r="I1542" s="142">
        <v>-0.12101393219577715</v>
      </c>
      <c r="J1542" s="142">
        <v>1.2157680242489399</v>
      </c>
      <c r="K1542" s="142">
        <v>-0.43605578326195366</v>
      </c>
      <c r="L1542" s="142">
        <v>1.0375076823980041</v>
      </c>
      <c r="M1542" s="141">
        <f t="array" ref="M1542:Q1542">MMULT(H1542:L1542,TRANSPOSE(chol))</f>
        <v>4.2828424596978937E-3</v>
      </c>
      <c r="N1542" s="141">
        <v>1.0146376141086048E-3</v>
      </c>
      <c r="O1542" s="141">
        <v>8.7364348925202846E-3</v>
      </c>
      <c r="P1542" s="141">
        <v>-1.0855348659505116E-3</v>
      </c>
      <c r="Q1542" s="141">
        <v>7.7540755494069297E-3</v>
      </c>
      <c r="R1542" s="6">
        <f t="shared" si="94"/>
        <v>-12514.175511090994</v>
      </c>
      <c r="S1542" s="6">
        <f t="shared" si="95"/>
        <v>-47913.254505217985</v>
      </c>
      <c r="T1542" s="6">
        <f t="shared" si="96"/>
        <v>47913.254505217985</v>
      </c>
      <c r="V1542" s="23">
        <f t="array" aca="1" ref="V1542:Z1542" ca="1">MMULT(H1542:L1542,TRANSPOSE(racar))</f>
        <v>5.9048503355743076E-3</v>
      </c>
      <c r="W1542" s="23">
        <f ca="1"/>
        <v>1.135669470121481E-3</v>
      </c>
      <c r="X1542" s="23">
        <f ca="1"/>
        <v>8.7824354066363738E-3</v>
      </c>
      <c r="Y1542" s="23">
        <f ca="1"/>
        <v>-5.5154189007235351E-4</v>
      </c>
      <c r="Z1542" s="23">
        <f ca="1"/>
        <v>7.6583822204501122E-3</v>
      </c>
      <c r="AA1542" s="6">
        <f t="array" aca="1" ref="AA1542" ca="1">SUMPRODUCT($V$9:$Z$9,V1542:Z1542)</f>
        <v>-2607.4324856728344</v>
      </c>
      <c r="AB1542" s="6">
        <f t="shared" ca="1" si="97"/>
        <v>-44941.251874266789</v>
      </c>
    </row>
    <row r="1543" spans="1:28" ht="13.8">
      <c r="A1543" s="4">
        <v>1533</v>
      </c>
      <c r="B1543" s="120">
        <v>0.21079103795153176</v>
      </c>
      <c r="C1543" s="120">
        <v>0.65184000000000009</v>
      </c>
      <c r="D1543" s="120">
        <v>5.1228654727196996E-2</v>
      </c>
      <c r="E1543" s="120">
        <v>0.42230721945222321</v>
      </c>
      <c r="F1543" s="120">
        <v>0.92717341829767874</v>
      </c>
      <c r="H1543" s="142">
        <v>-0.80367953547430382</v>
      </c>
      <c r="I1543" s="142">
        <v>0.39029286324409396</v>
      </c>
      <c r="J1543" s="142">
        <v>-1.6330555718440314</v>
      </c>
      <c r="K1543" s="142">
        <v>-0.19599454084850437</v>
      </c>
      <c r="L1543" s="142">
        <v>1.4550581512294238</v>
      </c>
      <c r="M1543" s="141">
        <f t="array" ref="M1543:Q1543">MMULT(H1543:L1543,TRANSPOSE(chol))</f>
        <v>-4.7354303263403104E-3</v>
      </c>
      <c r="N1543" s="141">
        <v>3.4705818598048895E-4</v>
      </c>
      <c r="O1543" s="141">
        <v>-1.1428868218300773E-2</v>
      </c>
      <c r="P1543" s="141">
        <v>-1.9460638980586826E-3</v>
      </c>
      <c r="Q1543" s="141">
        <v>4.3536561092468243E-3</v>
      </c>
      <c r="R1543" s="6">
        <f t="shared" si="94"/>
        <v>-83837.342402596667</v>
      </c>
      <c r="S1543" s="6">
        <f t="shared" si="95"/>
        <v>-33013.888478840352</v>
      </c>
      <c r="T1543" s="6">
        <f t="shared" si="96"/>
        <v>33013.888478840352</v>
      </c>
      <c r="V1543" s="23">
        <f t="array" aca="1" ref="V1543:Z1543" ca="1">MMULT(H1543:L1543,TRANSPOSE(racar))</f>
        <v>-3.1395274990477801E-3</v>
      </c>
      <c r="W1543" s="23">
        <f ca="1"/>
        <v>2.4257054655346224E-3</v>
      </c>
      <c r="X1543" s="23">
        <f ca="1"/>
        <v>-1.0052661709976301E-2</v>
      </c>
      <c r="Y1543" s="23">
        <f ca="1"/>
        <v>2.5870948920125869E-4</v>
      </c>
      <c r="Z1543" s="23">
        <f ca="1"/>
        <v>7.2452520130601595E-3</v>
      </c>
      <c r="AA1543" s="6">
        <f t="array" aca="1" ref="AA1543" ca="1">SUMPRODUCT($V$9:$Z$9,V1543:Z1543)</f>
        <v>-89702.193570075367</v>
      </c>
      <c r="AB1543" s="6">
        <f t="shared" ca="1" si="97"/>
        <v>-38947.658949154589</v>
      </c>
    </row>
    <row r="1544" spans="1:28" ht="13.8">
      <c r="A1544" s="4">
        <v>1534</v>
      </c>
      <c r="B1544" s="120">
        <v>0.54412437128486513</v>
      </c>
      <c r="C1544" s="120">
        <v>0.85184000000000004</v>
      </c>
      <c r="D1544" s="120">
        <v>0.19408579758433983</v>
      </c>
      <c r="E1544" s="120">
        <v>0.51321631036131421</v>
      </c>
      <c r="F1544" s="120">
        <v>1.0013654984069186E-2</v>
      </c>
      <c r="H1544" s="142">
        <v>0.11082987125488397</v>
      </c>
      <c r="I1544" s="142">
        <v>1.0443575410212307</v>
      </c>
      <c r="J1544" s="142">
        <v>-0.86293792932282454</v>
      </c>
      <c r="K1544" s="142">
        <v>3.3134439240413073E-2</v>
      </c>
      <c r="L1544" s="142">
        <v>-2.3258358381434006</v>
      </c>
      <c r="M1544" s="141">
        <f t="array" ref="M1544:Q1544">MMULT(H1544:L1544,TRANSPOSE(chol))</f>
        <v>6.5303035630369139E-4</v>
      </c>
      <c r="N1544" s="141">
        <v>6.2413928118752911E-3</v>
      </c>
      <c r="O1544" s="141">
        <v>-5.0463230898943785E-3</v>
      </c>
      <c r="P1544" s="141">
        <v>1.3586256927329962E-3</v>
      </c>
      <c r="Q1544" s="141">
        <v>-1.1297814296410181E-2</v>
      </c>
      <c r="R1544" s="6">
        <f t="shared" si="94"/>
        <v>28054.598127111225</v>
      </c>
      <c r="S1544" s="6">
        <f t="shared" si="95"/>
        <v>68790.531327809076</v>
      </c>
      <c r="T1544" s="6">
        <f t="shared" si="96"/>
        <v>-68790.531327809076</v>
      </c>
      <c r="V1544" s="23">
        <f t="array" aca="1" ref="V1544:Z1544" ca="1">MMULT(H1544:L1544,TRANSPOSE(racar))</f>
        <v>-1.7905580759561806E-3</v>
      </c>
      <c r="W1544" s="23">
        <f ca="1"/>
        <v>3.6074541625164811E-3</v>
      </c>
      <c r="X1544" s="23">
        <f ca="1"/>
        <v>-6.7677897530041995E-3</v>
      </c>
      <c r="Y1544" s="23">
        <f ca="1"/>
        <v>-1.9366231366729123E-3</v>
      </c>
      <c r="Z1544" s="23">
        <f ca="1"/>
        <v>-1.39247108131073E-2</v>
      </c>
      <c r="AA1544" s="6">
        <f t="array" aca="1" ref="AA1544" ca="1">SUMPRODUCT($V$9:$Z$9,V1544:Z1544)</f>
        <v>25569.32972558817</v>
      </c>
      <c r="AB1544" s="6">
        <f t="shared" ca="1" si="97"/>
        <v>68271.379322783338</v>
      </c>
    </row>
    <row r="1545" spans="1:28" ht="13.8">
      <c r="A1545" s="4">
        <v>1535</v>
      </c>
      <c r="B1545" s="120">
        <v>0.87745770461819839</v>
      </c>
      <c r="C1545" s="120">
        <v>9.1839999999999991E-2</v>
      </c>
      <c r="D1545" s="120">
        <v>0.33694294044148271</v>
      </c>
      <c r="E1545" s="120">
        <v>0.60412540127040504</v>
      </c>
      <c r="F1545" s="120">
        <v>8.6936731907146111E-2</v>
      </c>
      <c r="H1545" s="142">
        <v>1.1623715098533063</v>
      </c>
      <c r="I1545" s="142">
        <v>-1.3295092988457691</v>
      </c>
      <c r="J1545" s="142">
        <v>-0.42082088355784902</v>
      </c>
      <c r="K1545" s="142">
        <v>0.26403986905981397</v>
      </c>
      <c r="L1545" s="142">
        <v>-1.3598624240643518</v>
      </c>
      <c r="M1545" s="141">
        <f t="array" ref="M1545:Q1545">MMULT(H1545:L1545,TRANSPOSE(chol))</f>
        <v>6.8489106108504515E-3</v>
      </c>
      <c r="N1545" s="141">
        <v>-4.883229802953996E-3</v>
      </c>
      <c r="O1545" s="141">
        <v>-1.5818868665570748E-3</v>
      </c>
      <c r="P1545" s="141">
        <v>-1.0553897943938861E-4</v>
      </c>
      <c r="Q1545" s="141">
        <v>-5.8325942155542099E-3</v>
      </c>
      <c r="R1545" s="6">
        <f t="shared" si="94"/>
        <v>84215.209006796504</v>
      </c>
      <c r="S1545" s="6">
        <f t="shared" si="95"/>
        <v>31823.538474077035</v>
      </c>
      <c r="T1545" s="6">
        <f t="shared" si="96"/>
        <v>-31823.538474077035</v>
      </c>
      <c r="V1545" s="23">
        <f t="array" aca="1" ref="V1545:Z1545" ca="1">MMULT(H1545:L1545,TRANSPOSE(racar))</f>
        <v>3.1736262804975077E-3</v>
      </c>
      <c r="W1545" s="23">
        <f ca="1"/>
        <v>-8.0390868982071189E-3</v>
      </c>
      <c r="X1545" s="23">
        <f ca="1"/>
        <v>-3.2564648305349461E-3</v>
      </c>
      <c r="Y1545" s="23">
        <f ca="1"/>
        <v>-1.2661126735166949E-3</v>
      </c>
      <c r="Z1545" s="23">
        <f ca="1"/>
        <v>-8.4574792521852696E-3</v>
      </c>
      <c r="AA1545" s="6">
        <f t="array" aca="1" ref="AA1545" ca="1">SUMPRODUCT($V$9:$Z$9,V1545:Z1545)</f>
        <v>88591.513053004688</v>
      </c>
      <c r="AB1545" s="6">
        <f t="shared" ca="1" si="97"/>
        <v>41055.181307372826</v>
      </c>
    </row>
    <row r="1546" spans="1:28" ht="13.8">
      <c r="A1546" s="4">
        <v>1536</v>
      </c>
      <c r="B1546" s="120">
        <v>0.32190214906264286</v>
      </c>
      <c r="C1546" s="120">
        <v>0.29183999999999999</v>
      </c>
      <c r="D1546" s="120">
        <v>0.47980008329862556</v>
      </c>
      <c r="E1546" s="120">
        <v>0.69503449217949598</v>
      </c>
      <c r="F1546" s="120">
        <v>0.16385980883022305</v>
      </c>
      <c r="H1546" s="142">
        <v>-0.46238633339402851</v>
      </c>
      <c r="I1546" s="142">
        <v>-0.54801733494981464</v>
      </c>
      <c r="J1546" s="142">
        <v>-5.0655337301865173E-2</v>
      </c>
      <c r="K1546" s="142">
        <v>0.51017193009984674</v>
      </c>
      <c r="L1546" s="142">
        <v>-0.9787174295199349</v>
      </c>
      <c r="M1546" s="141">
        <f t="array" ref="M1546:Q1546">MMULT(H1546:L1546,TRANSPOSE(chol))</f>
        <v>-2.7244668664446691E-3</v>
      </c>
      <c r="N1546" s="141">
        <v>-4.2247995786383538E-3</v>
      </c>
      <c r="O1546" s="141">
        <v>-1.1246332174214041E-3</v>
      </c>
      <c r="P1546" s="141">
        <v>1.3062684980350355E-3</v>
      </c>
      <c r="Q1546" s="141">
        <v>-6.5656448246801998E-3</v>
      </c>
      <c r="R1546" s="6">
        <f t="shared" si="94"/>
        <v>48582.71402505783</v>
      </c>
      <c r="S1546" s="6">
        <f t="shared" si="95"/>
        <v>42340.074230565762</v>
      </c>
      <c r="T1546" s="6">
        <f t="shared" si="96"/>
        <v>-42340.074230565762</v>
      </c>
      <c r="V1546" s="23">
        <f t="array" aca="1" ref="V1546:Z1546" ca="1">MMULT(H1546:L1546,TRANSPOSE(racar))</f>
        <v>-4.3887650098712802E-3</v>
      </c>
      <c r="W1546" s="23">
        <f ca="1"/>
        <v>-4.3854781436196075E-3</v>
      </c>
      <c r="X1546" s="23">
        <f ca="1"/>
        <v>-1.1921555346680953E-3</v>
      </c>
      <c r="Y1546" s="23">
        <f ca="1"/>
        <v>9.1511789603363662E-4</v>
      </c>
      <c r="Z1546" s="23">
        <f ca="1"/>
        <v>-6.8110948653584517E-3</v>
      </c>
      <c r="AA1546" s="6">
        <f t="array" aca="1" ref="AA1546" ca="1">SUMPRODUCT($V$9:$Z$9,V1546:Z1546)</f>
        <v>41174.400408925743</v>
      </c>
      <c r="AB1546" s="6">
        <f t="shared" ca="1" si="97"/>
        <v>41910.854160365139</v>
      </c>
    </row>
    <row r="1547" spans="1:28" ht="13.8">
      <c r="A1547" s="4">
        <v>1537</v>
      </c>
      <c r="B1547" s="120">
        <v>0.65523548239597629</v>
      </c>
      <c r="C1547" s="120">
        <v>0.49184</v>
      </c>
      <c r="D1547" s="120">
        <v>0.62265722615576835</v>
      </c>
      <c r="E1547" s="120">
        <v>0.78594358308858692</v>
      </c>
      <c r="F1547" s="120">
        <v>0.24078288575329998</v>
      </c>
      <c r="H1547" s="142">
        <v>0.39949428323489106</v>
      </c>
      <c r="I1547" s="142">
        <v>-2.0455513158098518E-2</v>
      </c>
      <c r="J1547" s="142">
        <v>0.31246711965288571</v>
      </c>
      <c r="K1547" s="142">
        <v>0.79242512567430001</v>
      </c>
      <c r="L1547" s="142">
        <v>-0.70378645287972619</v>
      </c>
      <c r="M1547" s="141">
        <f t="array" ref="M1547:Q1547">MMULT(H1547:L1547,TRANSPOSE(chol))</f>
        <v>2.353895129249032E-3</v>
      </c>
      <c r="N1547" s="141">
        <v>8.2141151081050086E-4</v>
      </c>
      <c r="O1547" s="141">
        <v>2.5336704019484845E-3</v>
      </c>
      <c r="P1547" s="141">
        <v>4.3994501333765529E-3</v>
      </c>
      <c r="Q1547" s="141">
        <v>-9.0608211018114232E-4</v>
      </c>
      <c r="R1547" s="6">
        <f t="shared" si="94"/>
        <v>37828.784403323349</v>
      </c>
      <c r="S1547" s="6">
        <f t="shared" si="95"/>
        <v>25137.523804057106</v>
      </c>
      <c r="T1547" s="6">
        <f t="shared" si="96"/>
        <v>-25137.523804057106</v>
      </c>
      <c r="V1547" s="23">
        <f t="array" aca="1" ref="V1547:Z1547" ca="1">MMULT(H1547:L1547,TRANSPOSE(racar))</f>
        <v>1.6180775019104805E-3</v>
      </c>
      <c r="W1547" s="23">
        <f ca="1"/>
        <v>2.8365796540370369E-4</v>
      </c>
      <c r="X1547" s="23">
        <f ca="1"/>
        <v>2.070071896913626E-3</v>
      </c>
      <c r="Y1547" s="23">
        <f ca="1"/>
        <v>3.392341483638569E-3</v>
      </c>
      <c r="Z1547" s="23">
        <f ca="1"/>
        <v>-2.8204659356264586E-3</v>
      </c>
      <c r="AA1547" s="6">
        <f t="array" aca="1" ref="AA1547" ca="1">SUMPRODUCT($V$9:$Z$9,V1547:Z1547)</f>
        <v>42070.555325907895</v>
      </c>
      <c r="AB1547" s="6">
        <f t="shared" ca="1" si="97"/>
        <v>31135.570051742852</v>
      </c>
    </row>
    <row r="1548" spans="1:28" ht="13.8">
      <c r="A1548" s="4">
        <v>1538</v>
      </c>
      <c r="B1548" s="120">
        <v>0.98856881572930955</v>
      </c>
      <c r="C1548" s="120">
        <v>0.69184000000000001</v>
      </c>
      <c r="D1548" s="120">
        <v>0.76551436901291114</v>
      </c>
      <c r="E1548" s="120">
        <v>0.87685267399767786</v>
      </c>
      <c r="F1548" s="120">
        <v>0.31770596267637685</v>
      </c>
      <c r="H1548" s="142">
        <v>2.2757267622900677</v>
      </c>
      <c r="I1548" s="142">
        <v>0.50107264197779799</v>
      </c>
      <c r="J1548" s="142">
        <v>0.72415389186560253</v>
      </c>
      <c r="K1548" s="142">
        <v>1.1593963791809754</v>
      </c>
      <c r="L1548" s="142">
        <v>-0.47412338251336927</v>
      </c>
      <c r="M1548" s="141">
        <f t="array" ref="M1548:Q1548">MMULT(H1548:L1548,TRANSPOSE(chol))</f>
        <v>1.3409008253834271E-2</v>
      </c>
      <c r="N1548" s="141">
        <v>8.21615549770492E-3</v>
      </c>
      <c r="O1548" s="141">
        <v>7.8599820828142933E-3</v>
      </c>
      <c r="P1548" s="141">
        <v>8.7080022589912862E-3</v>
      </c>
      <c r="Q1548" s="141">
        <v>7.6754038058082091E-3</v>
      </c>
      <c r="R1548" s="6">
        <f t="shared" ref="R1548:R1611" si="98">SUMPRODUCT($M$9:$Q$9,M1548:Q1548)</f>
        <v>35937.419402099833</v>
      </c>
      <c r="S1548" s="6">
        <f t="shared" ref="S1548:S1611" si="99">P1548*$P$9+Q1548*$Q$9</f>
        <v>-2691.3474682496308</v>
      </c>
      <c r="T1548" s="6">
        <f t="shared" ref="T1548:T1611" si="100">-S1548</f>
        <v>2691.3474682496308</v>
      </c>
      <c r="V1548" s="23">
        <f t="array" aca="1" ref="V1548:Z1548" ca="1">MMULT(H1548:L1548,TRANSPOSE(racar))</f>
        <v>1.3300900344935928E-2</v>
      </c>
      <c r="W1548" s="23">
        <f ca="1"/>
        <v>6.0167173369726802E-3</v>
      </c>
      <c r="X1548" s="23">
        <f ca="1"/>
        <v>6.2061820149224818E-3</v>
      </c>
      <c r="Y1548" s="23">
        <f ca="1"/>
        <v>6.4438143222480078E-3</v>
      </c>
      <c r="Z1548" s="23">
        <f ca="1"/>
        <v>2.3334114640134736E-3</v>
      </c>
      <c r="AA1548" s="6">
        <f t="array" aca="1" ref="AA1548" ca="1">SUMPRODUCT($V$9:$Z$9,V1548:Z1548)</f>
        <v>61874.547699228438</v>
      </c>
      <c r="AB1548" s="6">
        <f t="shared" ref="AB1548:AB1611" ca="1" si="101">Y1548*$Y$9+Z1548*$Z$9</f>
        <v>16543.225720209888</v>
      </c>
    </row>
    <row r="1549" spans="1:28" ht="13.8">
      <c r="A1549" s="4">
        <v>1539</v>
      </c>
      <c r="B1549" s="120">
        <v>5.0297210791037947E-3</v>
      </c>
      <c r="C1549" s="120">
        <v>0.89183999999999997</v>
      </c>
      <c r="D1549" s="120">
        <v>0.90837151187005405</v>
      </c>
      <c r="E1549" s="120">
        <v>0.9677617649067688</v>
      </c>
      <c r="F1549" s="120">
        <v>0.39462903959945378</v>
      </c>
      <c r="H1549" s="142">
        <v>-2.5737792880011083</v>
      </c>
      <c r="I1549" s="142">
        <v>1.2363728587638401</v>
      </c>
      <c r="J1549" s="142">
        <v>1.3307934728020554</v>
      </c>
      <c r="K1549" s="142">
        <v>1.8488708055122081</v>
      </c>
      <c r="L1549" s="142">
        <v>-0.26727416185257419</v>
      </c>
      <c r="M1549" s="141">
        <f t="array" ref="M1549:Q1549">MMULT(H1549:L1549,TRANSPOSE(chol))</f>
        <v>-1.5165189550974584E-2</v>
      </c>
      <c r="N1549" s="141">
        <v>1.0339207505807276E-3</v>
      </c>
      <c r="O1549" s="141">
        <v>5.5015377643090188E-3</v>
      </c>
      <c r="P1549" s="141">
        <v>9.93021205867539E-3</v>
      </c>
      <c r="Q1549" s="141">
        <v>-2.4952933273529681E-3</v>
      </c>
      <c r="R1549" s="6">
        <f t="shared" si="98"/>
        <v>-2395.5181664672527</v>
      </c>
      <c r="S1549" s="6">
        <f t="shared" si="99"/>
        <v>59232.357471995594</v>
      </c>
      <c r="T1549" s="6">
        <f t="shared" si="100"/>
        <v>-59232.357471995594</v>
      </c>
      <c r="V1549" s="23">
        <f t="array" aca="1" ref="V1549:Z1549" ca="1">MMULT(H1549:L1549,TRANSPOSE(racar))</f>
        <v>-1.244705807340489E-2</v>
      </c>
      <c r="W1549" s="23">
        <f ca="1"/>
        <v>6.2558262876614189E-3</v>
      </c>
      <c r="X1549" s="23">
        <f ca="1"/>
        <v>8.0629078652690398E-3</v>
      </c>
      <c r="Y1549" s="23">
        <f ca="1"/>
        <v>1.0148948845738082E-2</v>
      </c>
      <c r="Z1549" s="23">
        <f ca="1"/>
        <v>-7.1844042309510765E-4</v>
      </c>
      <c r="AA1549" s="6">
        <f t="array" aca="1" ref="AA1549" ca="1">SUMPRODUCT($V$9:$Z$9,V1549:Z1549)</f>
        <v>-19128.267233480197</v>
      </c>
      <c r="AB1549" s="6">
        <f t="shared" ca="1" si="101"/>
        <v>50390.832395578713</v>
      </c>
    </row>
    <row r="1550" spans="1:28" ht="13.8">
      <c r="A1550" s="4">
        <v>1540</v>
      </c>
      <c r="B1550" s="120">
        <v>0.33836305441243708</v>
      </c>
      <c r="C1550" s="120">
        <v>0.13184000000000001</v>
      </c>
      <c r="D1550" s="120">
        <v>7.1636817992503127E-2</v>
      </c>
      <c r="E1550" s="120">
        <v>6.6935318625776938E-2</v>
      </c>
      <c r="F1550" s="120">
        <v>0.47155211652253071</v>
      </c>
      <c r="H1550" s="142">
        <v>-0.41693478582019028</v>
      </c>
      <c r="I1550" s="142">
        <v>-1.1177354442521479</v>
      </c>
      <c r="J1550" s="142">
        <v>-1.4637084124259125</v>
      </c>
      <c r="K1550" s="142">
        <v>-1.4990115441703113</v>
      </c>
      <c r="L1550" s="142">
        <v>-7.1368809070282535E-2</v>
      </c>
      <c r="M1550" s="141">
        <f t="array" ref="M1550:Q1550">MMULT(H1550:L1550,TRANSPOSE(chol))</f>
        <v>-2.4566578365267555E-3</v>
      </c>
      <c r="N1550" s="141">
        <v>-7.3807800595312089E-3</v>
      </c>
      <c r="O1550" s="141">
        <v>-1.0320376045123153E-2</v>
      </c>
      <c r="P1550" s="141">
        <v>-1.0368389933123241E-2</v>
      </c>
      <c r="Q1550" s="141">
        <v>-7.3777900914136912E-3</v>
      </c>
      <c r="R1550" s="6">
        <f t="shared" si="98"/>
        <v>-5075.416856492353</v>
      </c>
      <c r="S1550" s="6">
        <f t="shared" si="99"/>
        <v>-6550.110742367513</v>
      </c>
      <c r="T1550" s="6">
        <f t="shared" si="100"/>
        <v>6550.110742367513</v>
      </c>
      <c r="V1550" s="23">
        <f t="array" aca="1" ref="V1550:Z1550" ca="1">MMULT(H1550:L1550,TRANSPOSE(racar))</f>
        <v>-4.6856920038432963E-3</v>
      </c>
      <c r="W1550" s="23">
        <f ca="1"/>
        <v>-8.8018998849395957E-3</v>
      </c>
      <c r="X1550" s="23">
        <f ca="1"/>
        <v>-1.0636074925401444E-2</v>
      </c>
      <c r="Y1550" s="23">
        <f ca="1"/>
        <v>-9.2460705012234971E-3</v>
      </c>
      <c r="Z1550" s="23">
        <f ca="1"/>
        <v>-4.8829688202022001E-3</v>
      </c>
      <c r="AA1550" s="6">
        <f t="array" aca="1" ref="AA1550" ca="1">SUMPRODUCT($V$9:$Z$9,V1550:Z1550)</f>
        <v>-17531.475499651195</v>
      </c>
      <c r="AB1550" s="6">
        <f t="shared" ca="1" si="101"/>
        <v>-15236.280979958628</v>
      </c>
    </row>
    <row r="1551" spans="1:28" ht="13.8">
      <c r="A1551" s="4">
        <v>1541</v>
      </c>
      <c r="B1551" s="120">
        <v>0.67169638774577045</v>
      </c>
      <c r="C1551" s="120">
        <v>0.33183999999999997</v>
      </c>
      <c r="D1551" s="120">
        <v>0.21449396084964595</v>
      </c>
      <c r="E1551" s="120">
        <v>0.15784440953486784</v>
      </c>
      <c r="F1551" s="120">
        <v>0.5484751934456078</v>
      </c>
      <c r="H1551" s="142">
        <v>0.44460224540581017</v>
      </c>
      <c r="I1551" s="142">
        <v>-0.43483802786415826</v>
      </c>
      <c r="J1551" s="142">
        <v>-0.79092472076342846</v>
      </c>
      <c r="K1551" s="142">
        <v>-1.0033566355516428</v>
      </c>
      <c r="L1551" s="142">
        <v>0.12180984970290991</v>
      </c>
      <c r="M1551" s="141">
        <f t="array" ref="M1551:Q1551">MMULT(H1551:L1551,TRANSPOSE(chol))</f>
        <v>2.6196796896304523E-3</v>
      </c>
      <c r="N1551" s="141">
        <v>-1.4457726754599912E-3</v>
      </c>
      <c r="O1551" s="141">
        <v>-4.6239759165275845E-3</v>
      </c>
      <c r="P1551" s="141">
        <v>-5.7909582571164667E-3</v>
      </c>
      <c r="Q1551" s="141">
        <v>-1.2597890637210383E-3</v>
      </c>
      <c r="R1551" s="6">
        <f t="shared" si="98"/>
        <v>-11221.635881035832</v>
      </c>
      <c r="S1551" s="6">
        <f t="shared" si="99"/>
        <v>-19504.384446824952</v>
      </c>
      <c r="T1551" s="6">
        <f t="shared" si="100"/>
        <v>19504.384446824952</v>
      </c>
      <c r="V1551" s="23">
        <f t="array" aca="1" ref="V1551:Z1551" ca="1">MMULT(H1551:L1551,TRANSPOSE(racar))</f>
        <v>1.5844891961149612E-3</v>
      </c>
      <c r="W1551" s="23">
        <f ca="1"/>
        <v>-3.0357035587808686E-3</v>
      </c>
      <c r="X1551" s="23">
        <f ca="1"/>
        <v>-5.296447892006376E-3</v>
      </c>
      <c r="Y1551" s="23">
        <f ca="1"/>
        <v>-5.5351779454164149E-3</v>
      </c>
      <c r="Z1551" s="23">
        <f ca="1"/>
        <v>-7.9226355961816244E-4</v>
      </c>
      <c r="AA1551" s="6">
        <f t="array" aca="1" ref="AA1551" ca="1">SUMPRODUCT($V$9:$Z$9,V1551:Z1551)</f>
        <v>-10933.900079315332</v>
      </c>
      <c r="AB1551" s="6">
        <f t="shared" ca="1" si="101"/>
        <v>-20924.271324513531</v>
      </c>
    </row>
    <row r="1552" spans="1:28" ht="13.8">
      <c r="A1552" s="4">
        <v>1542</v>
      </c>
      <c r="B1552" s="120">
        <v>0.1161408321902149</v>
      </c>
      <c r="C1552" s="120">
        <v>0.53183999999999998</v>
      </c>
      <c r="D1552" s="120">
        <v>0.35735110370678885</v>
      </c>
      <c r="E1552" s="120">
        <v>0.24875350044395875</v>
      </c>
      <c r="F1552" s="120">
        <v>0.62539827036868467</v>
      </c>
      <c r="H1552" s="142">
        <v>-1.1945019858221571</v>
      </c>
      <c r="I1552" s="142">
        <v>7.9895963787550886E-2</v>
      </c>
      <c r="J1552" s="142">
        <v>-0.36554823560734701</v>
      </c>
      <c r="K1552" s="142">
        <v>-0.67841752442470915</v>
      </c>
      <c r="L1552" s="142">
        <v>0.31968984418303459</v>
      </c>
      <c r="M1552" s="141">
        <f t="array" ref="M1552:Q1552">MMULT(H1552:L1552,TRANSPOSE(chol))</f>
        <v>-7.038229392263555E-3</v>
      </c>
      <c r="N1552" s="141">
        <v>-2.3487644093584401E-3</v>
      </c>
      <c r="O1552" s="141">
        <v>-3.919371640454257E-3</v>
      </c>
      <c r="P1552" s="141">
        <v>-4.3786709710497747E-3</v>
      </c>
      <c r="Q1552" s="141">
        <v>-3.2391728479900066E-3</v>
      </c>
      <c r="R1552" s="6">
        <f t="shared" si="98"/>
        <v>-31824.95378199956</v>
      </c>
      <c r="S1552" s="6">
        <f t="shared" si="99"/>
        <v>-2082.3363894719259</v>
      </c>
      <c r="T1552" s="6">
        <f t="shared" si="100"/>
        <v>2082.3363894719259</v>
      </c>
      <c r="V1552" s="23">
        <f t="array" aca="1" ref="V1552:Z1552" ca="1">MMULT(H1552:L1552,TRANSPOSE(racar))</f>
        <v>-6.5334812917259635E-3</v>
      </c>
      <c r="W1552" s="23">
        <f ca="1"/>
        <v>-1.0985508855193061E-3</v>
      </c>
      <c r="X1552" s="23">
        <f ca="1"/>
        <v>-3.047098134123574E-3</v>
      </c>
      <c r="Y1552" s="23">
        <f ca="1"/>
        <v>-3.3670425682958594E-3</v>
      </c>
      <c r="Z1552" s="23">
        <f ca="1"/>
        <v>-4.8014719630292508E-4</v>
      </c>
      <c r="AA1552" s="6">
        <f t="array" aca="1" ref="AA1552" ca="1">SUMPRODUCT($V$9:$Z$9,V1552:Z1552)</f>
        <v>-44419.845375271587</v>
      </c>
      <c r="AB1552" s="6">
        <f t="shared" ca="1" si="101"/>
        <v>-12738.102511091442</v>
      </c>
    </row>
    <row r="1553" spans="1:28" ht="13.8">
      <c r="A1553" s="4">
        <v>1543</v>
      </c>
      <c r="B1553" s="120">
        <v>0.44947416552354819</v>
      </c>
      <c r="C1553" s="120">
        <v>0.73184000000000005</v>
      </c>
      <c r="D1553" s="120">
        <v>0.5002082465639317</v>
      </c>
      <c r="E1553" s="120">
        <v>0.3396625913530496</v>
      </c>
      <c r="F1553" s="120">
        <v>0.70232134729176154</v>
      </c>
      <c r="H1553" s="142">
        <v>-0.12698997759456135</v>
      </c>
      <c r="I1553" s="142">
        <v>0.61838740228660771</v>
      </c>
      <c r="J1553" s="142">
        <v>5.2199674895162104E-4</v>
      </c>
      <c r="K1553" s="142">
        <v>-0.41338415365583892</v>
      </c>
      <c r="L1553" s="142">
        <v>0.53108871292740811</v>
      </c>
      <c r="M1553" s="141">
        <f t="array" ref="M1553:Q1553">MMULT(H1553:L1553,TRANSPOSE(chol))</f>
        <v>-7.4824872912517936E-4</v>
      </c>
      <c r="N1553" s="141">
        <v>3.2431445217368494E-3</v>
      </c>
      <c r="O1553" s="141">
        <v>3.6805781834336737E-5</v>
      </c>
      <c r="P1553" s="141">
        <v>-1.1954459495921324E-3</v>
      </c>
      <c r="Q1553" s="141">
        <v>2.6673234081434844E-3</v>
      </c>
      <c r="R1553" s="6">
        <f t="shared" si="98"/>
        <v>-40033.381622406378</v>
      </c>
      <c r="S1553" s="6">
        <f t="shared" si="99"/>
        <v>-20240.856439067586</v>
      </c>
      <c r="T1553" s="6">
        <f t="shared" si="100"/>
        <v>20240.856439067586</v>
      </c>
      <c r="V1553" s="23">
        <f t="array" aca="1" ref="V1553:Z1553" ca="1">MMULT(H1553:L1553,TRANSPOSE(racar))</f>
        <v>5.5573249390194297E-4</v>
      </c>
      <c r="W1553" s="23">
        <f ca="1"/>
        <v>3.7695974840047451E-3</v>
      </c>
      <c r="X1553" s="23">
        <f ca="1"/>
        <v>3.0260977049491436E-4</v>
      </c>
      <c r="Y1553" s="23">
        <f ca="1"/>
        <v>-1.0034180484724559E-3</v>
      </c>
      <c r="Z1553" s="23">
        <f ca="1"/>
        <v>3.3725730342750986E-3</v>
      </c>
      <c r="AA1553" s="6">
        <f t="array" aca="1" ref="AA1553" ca="1">SUMPRODUCT($V$9:$Z$9,V1553:Z1553)</f>
        <v>-39115.619959335745</v>
      </c>
      <c r="AB1553" s="6">
        <f t="shared" ca="1" si="101"/>
        <v>-23269.015854867092</v>
      </c>
    </row>
    <row r="1554" spans="1:28" ht="13.8">
      <c r="A1554" s="4">
        <v>1544</v>
      </c>
      <c r="B1554" s="120">
        <v>0.7828074988568815</v>
      </c>
      <c r="C1554" s="120">
        <v>0.93184</v>
      </c>
      <c r="D1554" s="120">
        <v>0.64306538942107438</v>
      </c>
      <c r="E1554" s="120">
        <v>0.43057168226214054</v>
      </c>
      <c r="F1554" s="120">
        <v>0.77924442421483853</v>
      </c>
      <c r="H1554" s="142">
        <v>0.78171003593822952</v>
      </c>
      <c r="I1554" s="142">
        <v>1.4896358894149817</v>
      </c>
      <c r="J1554" s="142">
        <v>0.3666645920589699</v>
      </c>
      <c r="K1554" s="142">
        <v>-0.17491889319146017</v>
      </c>
      <c r="L1554" s="142">
        <v>0.76964390818676898</v>
      </c>
      <c r="M1554" s="141">
        <f t="array" ref="M1554:Q1554">MMULT(H1554:L1554,TRANSPOSE(chol))</f>
        <v>4.6059819208931719E-3</v>
      </c>
      <c r="N1554" s="141">
        <v>1.036763759246803E-2</v>
      </c>
      <c r="O1554" s="141">
        <v>3.8902923650399241E-3</v>
      </c>
      <c r="P1554" s="141">
        <v>2.2496903056170268E-3</v>
      </c>
      <c r="Q1554" s="141">
        <v>8.7153711222689063E-3</v>
      </c>
      <c r="R1554" s="6">
        <f t="shared" si="98"/>
        <v>-60138.406273594454</v>
      </c>
      <c r="S1554" s="6">
        <f t="shared" si="99"/>
        <v>-37985.687961437099</v>
      </c>
      <c r="T1554" s="6">
        <f t="shared" si="100"/>
        <v>37985.687961437099</v>
      </c>
      <c r="V1554" s="23">
        <f t="array" aca="1" ref="V1554:Z1554" ca="1">MMULT(H1554:L1554,TRANSPOSE(racar))</f>
        <v>7.1326853606696597E-3</v>
      </c>
      <c r="W1554" s="23">
        <f ca="1"/>
        <v>1.0455176128223284E-2</v>
      </c>
      <c r="X1554" s="23">
        <f ca="1"/>
        <v>3.6655455777589029E-3</v>
      </c>
      <c r="Y1554" s="23">
        <f ca="1"/>
        <v>1.5033072543123556E-3</v>
      </c>
      <c r="Z1554" s="23">
        <f ca="1"/>
        <v>7.5163771448567233E-3</v>
      </c>
      <c r="AA1554" s="6">
        <f t="array" aca="1" ref="AA1554" ca="1">SUMPRODUCT($V$9:$Z$9,V1554:Z1554)</f>
        <v>-46304.801030600735</v>
      </c>
      <c r="AB1554" s="6">
        <f t="shared" ca="1" si="101"/>
        <v>-34757.810110726969</v>
      </c>
    </row>
    <row r="1555" spans="1:28" ht="13.8">
      <c r="A1555" s="4">
        <v>1545</v>
      </c>
      <c r="B1555" s="120">
        <v>0.227251943301326</v>
      </c>
      <c r="C1555" s="120">
        <v>0.17184000000000002</v>
      </c>
      <c r="D1555" s="120">
        <v>0.78592253227821718</v>
      </c>
      <c r="E1555" s="120">
        <v>0.52148077317123154</v>
      </c>
      <c r="F1555" s="120">
        <v>0.85616750113791551</v>
      </c>
      <c r="H1555" s="142">
        <v>-0.74792750416506693</v>
      </c>
      <c r="I1555" s="142">
        <v>-0.94691910864329065</v>
      </c>
      <c r="J1555" s="142">
        <v>0.79235289839795586</v>
      </c>
      <c r="K1555" s="142">
        <v>5.3870357488519344E-2</v>
      </c>
      <c r="L1555" s="142">
        <v>1.0632579305435752</v>
      </c>
      <c r="M1555" s="141">
        <f t="array" ref="M1555:Q1555">MMULT(H1555:L1555,TRANSPOSE(chol))</f>
        <v>-4.4069289173041511E-3</v>
      </c>
      <c r="N1555" s="141">
        <v>-7.1801429724933467E-3</v>
      </c>
      <c r="O1555" s="141">
        <v>3.7722397163070811E-3</v>
      </c>
      <c r="P1555" s="141">
        <v>-1.3030400033778367E-3</v>
      </c>
      <c r="Q1555" s="141">
        <v>2.8644141386292717E-3</v>
      </c>
      <c r="R1555" s="6">
        <f t="shared" si="98"/>
        <v>3408.7098761387933</v>
      </c>
      <c r="S1555" s="6">
        <f t="shared" si="99"/>
        <v>-21824.553784320658</v>
      </c>
      <c r="T1555" s="6">
        <f t="shared" si="100"/>
        <v>21824.553784320658</v>
      </c>
      <c r="V1555" s="23">
        <f t="array" aca="1" ref="V1555:Z1555" ca="1">MMULT(H1555:L1555,TRANSPOSE(racar))</f>
        <v>-3.360405442744633E-3</v>
      </c>
      <c r="W1555" s="23">
        <f ca="1"/>
        <v>-5.0030350857416563E-3</v>
      </c>
      <c r="X1555" s="23">
        <f ca="1"/>
        <v>5.187748410901684E-3</v>
      </c>
      <c r="Y1555" s="23">
        <f ca="1"/>
        <v>8.6755073856096979E-4</v>
      </c>
      <c r="Z1555" s="23">
        <f ca="1"/>
        <v>5.2900438064273081E-3</v>
      </c>
      <c r="AA1555" s="6">
        <f t="array" aca="1" ref="AA1555" ca="1">SUMPRODUCT($V$9:$Z$9,V1555:Z1555)</f>
        <v>-2956.324734731239</v>
      </c>
      <c r="AB1555" s="6">
        <f t="shared" ca="1" si="101"/>
        <v>-25333.700944503471</v>
      </c>
    </row>
    <row r="1556" spans="1:28" ht="13.8">
      <c r="A1556" s="4">
        <v>1546</v>
      </c>
      <c r="B1556" s="120">
        <v>0.5605852766346594</v>
      </c>
      <c r="C1556" s="120">
        <v>0.37183999999999995</v>
      </c>
      <c r="D1556" s="120">
        <v>0.92877967513536008</v>
      </c>
      <c r="E1556" s="120">
        <v>0.61238986408032237</v>
      </c>
      <c r="F1556" s="120">
        <v>0.93309057806099238</v>
      </c>
      <c r="H1556" s="142">
        <v>0.15245326738536033</v>
      </c>
      <c r="I1556" s="142">
        <v>-0.32698398253062894</v>
      </c>
      <c r="J1556" s="142">
        <v>1.4667625898694241</v>
      </c>
      <c r="K1556" s="142">
        <v>0.28555330520393546</v>
      </c>
      <c r="L1556" s="142">
        <v>1.4992112251595937</v>
      </c>
      <c r="M1556" s="141">
        <f t="array" ref="M1556:Q1556">MMULT(H1556:L1556,TRANSPOSE(chol))</f>
        <v>8.9828320102768857E-4</v>
      </c>
      <c r="N1556" s="141">
        <v>-1.5144609197109415E-3</v>
      </c>
      <c r="O1556" s="141">
        <v>9.5103703933528284E-3</v>
      </c>
      <c r="P1556" s="141">
        <v>1.8943473876217216E-3</v>
      </c>
      <c r="Q1556" s="141">
        <v>9.8155817662253439E-3</v>
      </c>
      <c r="R1556" s="6">
        <f t="shared" si="98"/>
        <v>-11147.84301689572</v>
      </c>
      <c r="S1556" s="6">
        <f t="shared" si="99"/>
        <v>-45704.641897796086</v>
      </c>
      <c r="T1556" s="6">
        <f t="shared" si="100"/>
        <v>45704.641897796086</v>
      </c>
      <c r="V1556" s="23">
        <f t="array" aca="1" ref="V1556:Z1556" ca="1">MMULT(H1556:L1556,TRANSPOSE(racar))</f>
        <v>3.3326741721151714E-3</v>
      </c>
      <c r="W1556" s="23">
        <f ca="1"/>
        <v>4.7284242134662687E-4</v>
      </c>
      <c r="X1556" s="23">
        <f ca="1"/>
        <v>1.0605019568677196E-2</v>
      </c>
      <c r="Y1556" s="23">
        <f ca="1"/>
        <v>3.4696890405117456E-3</v>
      </c>
      <c r="Z1556" s="23">
        <f ca="1"/>
        <v>1.0591916010171619E-2</v>
      </c>
      <c r="AA1556" s="6">
        <f t="array" aca="1" ref="AA1556" ca="1">SUMPRODUCT($V$9:$Z$9,V1556:Z1556)</f>
        <v>-4539.9669995084842</v>
      </c>
      <c r="AB1556" s="6">
        <f t="shared" ca="1" si="101"/>
        <v>-42800.594992845101</v>
      </c>
    </row>
    <row r="1557" spans="1:28" ht="13.8">
      <c r="A1557" s="4">
        <v>1547</v>
      </c>
      <c r="B1557" s="120">
        <v>0.89391860996799266</v>
      </c>
      <c r="C1557" s="120">
        <v>0.57184000000000001</v>
      </c>
      <c r="D1557" s="120">
        <v>9.2044981257809244E-2</v>
      </c>
      <c r="E1557" s="120">
        <v>0.70329895498941331</v>
      </c>
      <c r="F1557" s="120">
        <v>1.5930814747382796E-2</v>
      </c>
      <c r="H1557" s="142">
        <v>1.2476403903226536</v>
      </c>
      <c r="I1557" s="142">
        <v>0.18106061279866273</v>
      </c>
      <c r="J1557" s="142">
        <v>-1.3282668634022992</v>
      </c>
      <c r="K1557" s="142">
        <v>0.5339124759375885</v>
      </c>
      <c r="L1557" s="142">
        <v>-2.1461422732280551</v>
      </c>
      <c r="M1557" s="141">
        <f t="array" ref="M1557:Q1557">MMULT(H1557:L1557,TRANSPOSE(chol))</f>
        <v>7.3513308226943854E-3</v>
      </c>
      <c r="N1557" s="141">
        <v>3.9680986931682734E-3</v>
      </c>
      <c r="O1557" s="141">
        <v>-6.794669027927332E-3</v>
      </c>
      <c r="P1557" s="141">
        <v>3.107034472742601E-3</v>
      </c>
      <c r="Q1557" s="141">
        <v>-7.7680095197120149E-3</v>
      </c>
      <c r="R1557" s="6">
        <f t="shared" si="98"/>
        <v>54564.052935560299</v>
      </c>
      <c r="S1557" s="6">
        <f t="shared" si="99"/>
        <v>57234.814405260535</v>
      </c>
      <c r="T1557" s="6">
        <f t="shared" si="100"/>
        <v>-57234.814405260535</v>
      </c>
      <c r="V1557" s="23">
        <f t="array" aca="1" ref="V1557:Z1557" ca="1">MMULT(H1557:L1557,TRANSPOSE(racar))</f>
        <v>3.7591836485537564E-3</v>
      </c>
      <c r="W1557" s="23">
        <f ca="1"/>
        <v>1.5119541955196415E-4</v>
      </c>
      <c r="X1557" s="23">
        <f ca="1"/>
        <v>-9.1004285192629302E-3</v>
      </c>
      <c r="Y1557" s="23">
        <f ca="1"/>
        <v>1.3819264898064882E-4</v>
      </c>
      <c r="Z1557" s="23">
        <f ca="1"/>
        <v>-1.1964229446258469E-2</v>
      </c>
      <c r="AA1557" s="6">
        <f t="array" aca="1" ref="AA1557" ca="1">SUMPRODUCT($V$9:$Z$9,V1557:Z1557)</f>
        <v>61598.370609479403</v>
      </c>
      <c r="AB1557" s="6">
        <f t="shared" ca="1" si="101"/>
        <v>66900.661443534947</v>
      </c>
    </row>
    <row r="1558" spans="1:28" ht="13.8">
      <c r="A1558" s="4">
        <v>1548</v>
      </c>
      <c r="B1558" s="120">
        <v>4.2066758116140829E-2</v>
      </c>
      <c r="C1558" s="120">
        <v>0.77184000000000008</v>
      </c>
      <c r="D1558" s="120">
        <v>0.23490212411495207</v>
      </c>
      <c r="E1558" s="120">
        <v>0.79420804589850424</v>
      </c>
      <c r="F1558" s="120">
        <v>9.2853891670459723E-2</v>
      </c>
      <c r="H1558" s="142">
        <v>-1.727190166885735</v>
      </c>
      <c r="I1558" s="142">
        <v>0.74492013849839267</v>
      </c>
      <c r="J1558" s="142">
        <v>-0.72279758993647625</v>
      </c>
      <c r="K1558" s="142">
        <v>0.82110948428719965</v>
      </c>
      <c r="L1558" s="142">
        <v>-1.323383779023465</v>
      </c>
      <c r="M1558" s="141">
        <f t="array" ref="M1558:Q1558">MMULT(H1558:L1558,TRANSPOSE(chol))</f>
        <v>-1.0176927910451938E-2</v>
      </c>
      <c r="N1558" s="141">
        <v>2.0833279001808858E-4</v>
      </c>
      <c r="O1558" s="141">
        <v>-6.7066949348648201E-3</v>
      </c>
      <c r="P1558" s="141">
        <v>3.4935911958126876E-3</v>
      </c>
      <c r="Q1558" s="141">
        <v>-1.0134589780376988E-2</v>
      </c>
      <c r="R1558" s="6">
        <f t="shared" si="98"/>
        <v>8335.2064392801185</v>
      </c>
      <c r="S1558" s="6">
        <f t="shared" si="99"/>
        <v>72110.808069877108</v>
      </c>
      <c r="T1558" s="6">
        <f t="shared" si="100"/>
        <v>-72110.808069877108</v>
      </c>
      <c r="V1558" s="23">
        <f t="array" aca="1" ref="V1558:Z1558" ca="1">MMULT(H1558:L1558,TRANSPOSE(racar))</f>
        <v>-1.0903226224367452E-2</v>
      </c>
      <c r="W1558" s="23">
        <f ca="1"/>
        <v>1.6687872867234858E-3</v>
      </c>
      <c r="X1558" s="23">
        <f ca="1"/>
        <v>-6.007782473435969E-3</v>
      </c>
      <c r="Y1558" s="23">
        <f ca="1"/>
        <v>2.6991855779285685E-3</v>
      </c>
      <c r="Z1558" s="23">
        <f ca="1"/>
        <v>-9.3304141759702631E-3</v>
      </c>
      <c r="AA1558" s="6">
        <f t="array" aca="1" ref="AA1558" ca="1">SUMPRODUCT($V$9:$Z$9,V1558:Z1558)</f>
        <v>-8817.7457034510153</v>
      </c>
      <c r="AB1558" s="6">
        <f t="shared" ca="1" si="101"/>
        <v>64023.715923628421</v>
      </c>
    </row>
    <row r="1559" spans="1:28" ht="13.8">
      <c r="A1559" s="4">
        <v>1549</v>
      </c>
      <c r="B1559" s="120">
        <v>0.37540009144947412</v>
      </c>
      <c r="C1559" s="120">
        <v>0.97184000000000004</v>
      </c>
      <c r="D1559" s="120">
        <v>0.37775926697209494</v>
      </c>
      <c r="E1559" s="120">
        <v>0.88511713680759518</v>
      </c>
      <c r="F1559" s="120">
        <v>0.16977696859353666</v>
      </c>
      <c r="H1559" s="142">
        <v>-0.31758443436868478</v>
      </c>
      <c r="I1559" s="142">
        <v>1.9085512953516202</v>
      </c>
      <c r="J1559" s="142">
        <v>-0.31137108366446276</v>
      </c>
      <c r="K1559" s="142">
        <v>1.2009625560717438</v>
      </c>
      <c r="L1559" s="142">
        <v>-0.95504698461708915</v>
      </c>
      <c r="M1559" s="141">
        <f t="array" ref="M1559:Q1559">MMULT(H1559:L1559,TRANSPOSE(chol))</f>
        <v>-1.8712669606493772E-3</v>
      </c>
      <c r="N1559" s="141">
        <v>1.0184107662448979E-2</v>
      </c>
      <c r="O1559" s="141">
        <v>-1.795595903778448E-3</v>
      </c>
      <c r="P1559" s="141">
        <v>8.5040913228621728E-3</v>
      </c>
      <c r="Q1559" s="141">
        <v>-1.1635577952762346E-3</v>
      </c>
      <c r="R1559" s="6">
        <f t="shared" si="98"/>
        <v>-19197.198402705821</v>
      </c>
      <c r="S1559" s="6">
        <f t="shared" si="99"/>
        <v>45334.309233338165</v>
      </c>
      <c r="T1559" s="6">
        <f t="shared" si="100"/>
        <v>-45334.309233338165</v>
      </c>
      <c r="V1559" s="23">
        <f t="array" aca="1" ref="V1559:Z1559" ca="1">MMULT(H1559:L1559,TRANSPOSE(racar))</f>
        <v>-9.8480987303326234E-4</v>
      </c>
      <c r="W1559" s="23">
        <f ca="1"/>
        <v>1.0886518060013076E-2</v>
      </c>
      <c r="X1559" s="23">
        <f ca="1"/>
        <v>-1.8569368603529686E-3</v>
      </c>
      <c r="Y1559" s="23">
        <f ca="1"/>
        <v>6.4235385521128844E-3</v>
      </c>
      <c r="Z1559" s="23">
        <f ca="1"/>
        <v>-3.2067471486923451E-3</v>
      </c>
      <c r="AA1559" s="6">
        <f t="array" aca="1" ref="AA1559" ca="1">SUMPRODUCT($V$9:$Z$9,V1559:Z1559)</f>
        <v>-17038.679830544654</v>
      </c>
      <c r="AB1559" s="6">
        <f t="shared" ca="1" si="101"/>
        <v>47136.90318573176</v>
      </c>
    </row>
    <row r="1560" spans="1:28" ht="13.8">
      <c r="A1560" s="4">
        <v>1550</v>
      </c>
      <c r="B1560" s="120">
        <v>0.70873342478280754</v>
      </c>
      <c r="C1560" s="120">
        <v>1.9840000000000003E-2</v>
      </c>
      <c r="D1560" s="120">
        <v>0.52061640982923774</v>
      </c>
      <c r="E1560" s="120">
        <v>0.97602622771668612</v>
      </c>
      <c r="F1560" s="120">
        <v>0.24670004551661359</v>
      </c>
      <c r="H1560" s="142">
        <v>0.54968834761590146</v>
      </c>
      <c r="I1560" s="142">
        <v>-2.0570647280958934</v>
      </c>
      <c r="J1560" s="142">
        <v>5.1700698903826565E-2</v>
      </c>
      <c r="K1560" s="142">
        <v>1.9778330424738439</v>
      </c>
      <c r="L1560" s="142">
        <v>-0.68491098924082527</v>
      </c>
      <c r="M1560" s="141">
        <f t="array" ref="M1560:Q1560">MMULT(H1560:L1560,TRANSPOSE(chol))</f>
        <v>3.2388666830990382E-3</v>
      </c>
      <c r="N1560" s="141">
        <v>-1.0489342886062838E-2</v>
      </c>
      <c r="O1560" s="141">
        <v>3.9093752140047461E-4</v>
      </c>
      <c r="P1560" s="141">
        <v>7.103567744707039E-3</v>
      </c>
      <c r="Q1560" s="141">
        <v>-1.4788712471207606E-3</v>
      </c>
      <c r="R1560" s="6">
        <f t="shared" si="98"/>
        <v>109666.63462193483</v>
      </c>
      <c r="S1560" s="6">
        <f t="shared" si="99"/>
        <v>40676.161572639743</v>
      </c>
      <c r="T1560" s="6">
        <f t="shared" si="100"/>
        <v>-40676.161572639743</v>
      </c>
      <c r="V1560" s="23">
        <f t="array" aca="1" ref="V1560:Z1560" ca="1">MMULT(H1560:L1560,TRANSPOSE(racar))</f>
        <v>4.1814489108882313E-4</v>
      </c>
      <c r="W1560" s="23">
        <f ca="1"/>
        <v>-1.0728304003048006E-2</v>
      </c>
      <c r="X1560" s="23">
        <f ca="1"/>
        <v>3.41062139397822E-4</v>
      </c>
      <c r="Y1560" s="23">
        <f ca="1"/>
        <v>7.6918568804466483E-3</v>
      </c>
      <c r="Z1560" s="23">
        <f ca="1"/>
        <v>-3.5037930634806941E-3</v>
      </c>
      <c r="AA1560" s="6">
        <f t="array" aca="1" ref="AA1560" ca="1">SUMPRODUCT($V$9:$Z$9,V1560:Z1560)</f>
        <v>111729.55300244427</v>
      </c>
      <c r="AB1560" s="6">
        <f t="shared" ca="1" si="101"/>
        <v>54582.271015573504</v>
      </c>
    </row>
    <row r="1561" spans="1:28" ht="13.8">
      <c r="A1561" s="4">
        <v>1551</v>
      </c>
      <c r="B1561" s="120">
        <v>0.15317786922725193</v>
      </c>
      <c r="C1561" s="120">
        <v>0.21984000000000004</v>
      </c>
      <c r="D1561" s="120">
        <v>0.66347355268638053</v>
      </c>
      <c r="E1561" s="120">
        <v>7.5199781435694293E-2</v>
      </c>
      <c r="F1561" s="120">
        <v>0.32362312243969049</v>
      </c>
      <c r="H1561" s="142">
        <v>-1.0228987122102264</v>
      </c>
      <c r="I1561" s="142">
        <v>-0.77273369668285419</v>
      </c>
      <c r="J1561" s="142">
        <v>0.42196180770986164</v>
      </c>
      <c r="K1561" s="142">
        <v>-1.4381215720485798</v>
      </c>
      <c r="L1561" s="142">
        <v>-0.45759109154881189</v>
      </c>
      <c r="M1561" s="141">
        <f t="array" ref="M1561:Q1561">MMULT(H1561:L1561,TRANSPOSE(chol))</f>
        <v>-6.0271107683687302E-3</v>
      </c>
      <c r="N1561" s="141">
        <v>-6.828596018786391E-3</v>
      </c>
      <c r="O1561" s="141">
        <v>1.0841455351349298E-3</v>
      </c>
      <c r="P1561" s="141">
        <v>-8.8835106456407568E-3</v>
      </c>
      <c r="Q1561" s="141">
        <v>-9.0069561050932154E-3</v>
      </c>
      <c r="R1561" s="6">
        <f t="shared" si="98"/>
        <v>18852.196120084518</v>
      </c>
      <c r="S1561" s="6">
        <f t="shared" si="99"/>
        <v>9264.080674248813</v>
      </c>
      <c r="T1561" s="6">
        <f t="shared" si="100"/>
        <v>-9264.080674248813</v>
      </c>
      <c r="V1561" s="23">
        <f t="array" aca="1" ref="V1561:Z1561" ca="1">MMULT(H1561:L1561,TRANSPOSE(racar))</f>
        <v>-7.1828718922193127E-3</v>
      </c>
      <c r="W1561" s="23">
        <f ca="1"/>
        <v>-7.2311976992051252E-3</v>
      </c>
      <c r="X1561" s="23">
        <f ca="1"/>
        <v>1.136079399513772E-3</v>
      </c>
      <c r="Y1561" s="23">
        <f ca="1"/>
        <v>-8.5152695725370063E-3</v>
      </c>
      <c r="Z1561" s="23">
        <f ca="1"/>
        <v>-6.4302387759629168E-3</v>
      </c>
      <c r="AA1561" s="6">
        <f t="array" aca="1" ref="AA1561" ca="1">SUMPRODUCT($V$9:$Z$9,V1561:Z1561)</f>
        <v>3129.9040870066456</v>
      </c>
      <c r="AB1561" s="6">
        <f t="shared" ca="1" si="101"/>
        <v>-3324.1278001996761</v>
      </c>
    </row>
    <row r="1562" spans="1:28" ht="13.8">
      <c r="A1562" s="4">
        <v>1552</v>
      </c>
      <c r="B1562" s="120">
        <v>0.48651120256058522</v>
      </c>
      <c r="C1562" s="120">
        <v>0.41983999999999999</v>
      </c>
      <c r="D1562" s="120">
        <v>0.80633069554352332</v>
      </c>
      <c r="E1562" s="120">
        <v>0.16610887234478519</v>
      </c>
      <c r="F1562" s="120">
        <v>0.40054619936276742</v>
      </c>
      <c r="H1562" s="142">
        <v>-3.3817845891421977E-2</v>
      </c>
      <c r="I1562" s="142">
        <v>-0.20230281426215163</v>
      </c>
      <c r="J1562" s="142">
        <v>0.86445387362325021</v>
      </c>
      <c r="K1562" s="142">
        <v>-0.96965649069287541</v>
      </c>
      <c r="L1562" s="142">
        <v>-0.25193358610549976</v>
      </c>
      <c r="M1562" s="141">
        <f t="array" ref="M1562:Q1562">MMULT(H1562:L1562,TRANSPOSE(chol))</f>
        <v>-1.9926108098700362E-4</v>
      </c>
      <c r="N1562" s="141">
        <v>-1.238034352570822E-3</v>
      </c>
      <c r="O1562" s="141">
        <v>5.4362910400512204E-3</v>
      </c>
      <c r="P1562" s="141">
        <v>-4.6537206271342526E-3</v>
      </c>
      <c r="Q1562" s="141">
        <v>-2.8653734884924093E-3</v>
      </c>
      <c r="R1562" s="6">
        <f t="shared" si="98"/>
        <v>12962.572977340416</v>
      </c>
      <c r="S1562" s="6">
        <f t="shared" si="99"/>
        <v>-5410.5853398167492</v>
      </c>
      <c r="T1562" s="6">
        <f t="shared" si="100"/>
        <v>5410.5853398167492</v>
      </c>
      <c r="V1562" s="23">
        <f t="array" aca="1" ref="V1562:Z1562" ca="1">MMULT(H1562:L1562,TRANSPOSE(racar))</f>
        <v>-4.2961623576356553E-4</v>
      </c>
      <c r="W1562" s="23">
        <f ca="1"/>
        <v>-2.072147060828308E-3</v>
      </c>
      <c r="X1562" s="23">
        <f ca="1"/>
        <v>5.0180394199436651E-3</v>
      </c>
      <c r="Y1562" s="23">
        <f ca="1"/>
        <v>-5.0826837215730124E-3</v>
      </c>
      <c r="Z1562" s="23">
        <f ca="1"/>
        <v>-2.3976839620111715E-3</v>
      </c>
      <c r="AA1562" s="6">
        <f t="array" aca="1" ref="AA1562" ca="1">SUMPRODUCT($V$9:$Z$9,V1562:Z1562)</f>
        <v>10583.831811148015</v>
      </c>
      <c r="AB1562" s="6">
        <f t="shared" ca="1" si="101"/>
        <v>-9962.7337570940181</v>
      </c>
    </row>
    <row r="1563" spans="1:28" ht="13.8">
      <c r="A1563" s="4">
        <v>1553</v>
      </c>
      <c r="B1563" s="120">
        <v>0.81984453589391848</v>
      </c>
      <c r="C1563" s="120">
        <v>0.61984000000000006</v>
      </c>
      <c r="D1563" s="120">
        <v>0.94918783840066623</v>
      </c>
      <c r="E1563" s="120">
        <v>0.2570179632538761</v>
      </c>
      <c r="F1563" s="120">
        <v>0.47746927628584435</v>
      </c>
      <c r="H1563" s="142">
        <v>0.9147727785291444</v>
      </c>
      <c r="I1563" s="142">
        <v>0.30506059790477541</v>
      </c>
      <c r="J1563" s="142">
        <v>1.6370294166616008</v>
      </c>
      <c r="K1563" s="142">
        <v>-0.65256628574907338</v>
      </c>
      <c r="L1563" s="142">
        <v>-5.6506204972510035E-2</v>
      </c>
      <c r="M1563" s="141">
        <f t="array" ref="M1563:Q1563">MMULT(H1563:L1563,TRANSPOSE(chol))</f>
        <v>5.390012518610412E-3</v>
      </c>
      <c r="N1563" s="141">
        <v>3.8962147616703252E-3</v>
      </c>
      <c r="O1563" s="141">
        <v>1.1831970754183864E-2</v>
      </c>
      <c r="P1563" s="141">
        <v>-1.1111691601481269E-3</v>
      </c>
      <c r="Q1563" s="141">
        <v>2.9989750190301733E-3</v>
      </c>
      <c r="R1563" s="6">
        <f t="shared" si="98"/>
        <v>11575.722116906793</v>
      </c>
      <c r="S1563" s="6">
        <f t="shared" si="99"/>
        <v>-21692.442027203331</v>
      </c>
      <c r="T1563" s="6">
        <f t="shared" si="100"/>
        <v>21692.442027203331</v>
      </c>
      <c r="V1563" s="23">
        <f t="array" aca="1" ref="V1563:Z1563" ca="1">MMULT(H1563:L1563,TRANSPOSE(racar))</f>
        <v>6.1712587784486109E-3</v>
      </c>
      <c r="W1563" s="23">
        <f ca="1"/>
        <v>2.6247364575013232E-3</v>
      </c>
      <c r="X1563" s="23">
        <f ca="1"/>
        <v>1.0941193307492074E-2</v>
      </c>
      <c r="Y1563" s="23">
        <f ca="1"/>
        <v>-2.3712717598305165E-3</v>
      </c>
      <c r="Z1563" s="23">
        <f ca="1"/>
        <v>1.4923266112839477E-3</v>
      </c>
      <c r="AA1563" s="6">
        <f t="array" aca="1" ref="AA1563" ca="1">SUMPRODUCT($V$9:$Z$9,V1563:Z1563)</f>
        <v>22058.697739728163</v>
      </c>
      <c r="AB1563" s="6">
        <f t="shared" ca="1" si="101"/>
        <v>-19109.7518176741</v>
      </c>
    </row>
    <row r="1564" spans="1:28" ht="13.8">
      <c r="A1564" s="4">
        <v>1554</v>
      </c>
      <c r="B1564" s="120">
        <v>0.26428898033836301</v>
      </c>
      <c r="C1564" s="120">
        <v>0.81984000000000001</v>
      </c>
      <c r="D1564" s="120">
        <v>0.11245314452311536</v>
      </c>
      <c r="E1564" s="120">
        <v>0.34792705416296693</v>
      </c>
      <c r="F1564" s="120">
        <v>0.55439235320892133</v>
      </c>
      <c r="H1564" s="142">
        <v>-0.63017826100123553</v>
      </c>
      <c r="I1564" s="142">
        <v>0.91475550185236554</v>
      </c>
      <c r="J1564" s="142">
        <v>-1.2135848660255546</v>
      </c>
      <c r="K1564" s="142">
        <v>-0.39092305982537456</v>
      </c>
      <c r="L1564" s="142">
        <v>0.13676658895350238</v>
      </c>
      <c r="M1564" s="141">
        <f t="array" ref="M1564:Q1564">MMULT(H1564:L1564,TRANSPOSE(chol))</f>
        <v>-3.7131283259371523E-3</v>
      </c>
      <c r="N1564" s="141">
        <v>3.758262725173306E-3</v>
      </c>
      <c r="O1564" s="141">
        <v>-8.331733989848121E-3</v>
      </c>
      <c r="P1564" s="141">
        <v>-1.7240225651727289E-3</v>
      </c>
      <c r="Q1564" s="141">
        <v>-1.4647895313135663E-3</v>
      </c>
      <c r="R1564" s="6">
        <f t="shared" si="98"/>
        <v>-55796.684361503067</v>
      </c>
      <c r="S1564" s="6">
        <f t="shared" si="99"/>
        <v>229.31744058163258</v>
      </c>
      <c r="T1564" s="6">
        <f t="shared" si="100"/>
        <v>-229.31744058163258</v>
      </c>
      <c r="V1564" s="23">
        <f t="array" aca="1" ref="V1564:Z1564" ca="1">MMULT(H1564:L1564,TRANSPOSE(racar))</f>
        <v>-3.1410108974205889E-3</v>
      </c>
      <c r="W1564" s="23">
        <f ca="1"/>
        <v>4.2603007640956599E-3</v>
      </c>
      <c r="X1564" s="23">
        <f ca="1"/>
        <v>-8.0256714734035072E-3</v>
      </c>
      <c r="Y1564" s="23">
        <f ca="1"/>
        <v>-1.6309002313808698E-3</v>
      </c>
      <c r="Z1564" s="23">
        <f ca="1"/>
        <v>-2.2420121706799307E-4</v>
      </c>
      <c r="AA1564" s="6">
        <f t="array" aca="1" ref="AA1564" ca="1">SUMPRODUCT($V$9:$Z$9,V1564:Z1564)</f>
        <v>-61432.583038063065</v>
      </c>
      <c r="AB1564" s="6">
        <f t="shared" ca="1" si="101"/>
        <v>-6216.3291072515303</v>
      </c>
    </row>
    <row r="1565" spans="1:28" ht="13.8">
      <c r="A1565" s="4">
        <v>1555</v>
      </c>
      <c r="B1565" s="120">
        <v>0.59762231367169638</v>
      </c>
      <c r="C1565" s="120">
        <v>5.9840000000000004E-2</v>
      </c>
      <c r="D1565" s="120">
        <v>0.25531028738025824</v>
      </c>
      <c r="E1565" s="120">
        <v>0.43883614507205787</v>
      </c>
      <c r="F1565" s="120">
        <v>0.6313154301319982</v>
      </c>
      <c r="H1565" s="142">
        <v>0.24719750947771083</v>
      </c>
      <c r="I1565" s="142">
        <v>-1.5561181493138763</v>
      </c>
      <c r="J1565" s="142">
        <v>-0.65787170328836775</v>
      </c>
      <c r="K1565" s="142">
        <v>-0.15392066476419591</v>
      </c>
      <c r="L1565" s="142">
        <v>0.33533931506560161</v>
      </c>
      <c r="M1565" s="141">
        <f t="array" ref="M1565:Q1565">MMULT(H1565:L1565,TRANSPOSE(chol))</f>
        <v>1.4565340179848035E-3</v>
      </c>
      <c r="N1565" s="141">
        <v>-8.3310957661545185E-3</v>
      </c>
      <c r="O1565" s="141">
        <v>-4.4033733742581925E-3</v>
      </c>
      <c r="P1565" s="141">
        <v>-3.3742020495817638E-3</v>
      </c>
      <c r="Q1565" s="141">
        <v>-6.9626393960170712E-4</v>
      </c>
      <c r="R1565" s="6">
        <f t="shared" si="98"/>
        <v>26824.728214814771</v>
      </c>
      <c r="S1565" s="6">
        <f t="shared" si="99"/>
        <v>-11573.793441950545</v>
      </c>
      <c r="T1565" s="6">
        <f t="shared" si="100"/>
        <v>11573.793441950545</v>
      </c>
      <c r="V1565" s="23">
        <f t="array" aca="1" ref="V1565:Z1565" ca="1">MMULT(H1565:L1565,TRANSPOSE(racar))</f>
        <v>-1.9659382074647128E-4</v>
      </c>
      <c r="W1565" s="23">
        <f ca="1"/>
        <v>-8.9343914385455886E-3</v>
      </c>
      <c r="X1565" s="23">
        <f ca="1"/>
        <v>-4.4016015406613939E-3</v>
      </c>
      <c r="Y1565" s="23">
        <f ca="1"/>
        <v>-1.8822287757891212E-3</v>
      </c>
      <c r="Z1565" s="23">
        <f ca="1"/>
        <v>1.5425872406884351E-4</v>
      </c>
      <c r="AA1565" s="6">
        <f t="array" aca="1" ref="AA1565" ca="1">SUMPRODUCT($V$9:$Z$9,V1565:Z1565)</f>
        <v>24419.482580492255</v>
      </c>
      <c r="AB1565" s="6">
        <f t="shared" ca="1" si="101"/>
        <v>-9461.9151791642707</v>
      </c>
    </row>
    <row r="1566" spans="1:28" ht="13.8">
      <c r="A1566" s="4">
        <v>1556</v>
      </c>
      <c r="B1566" s="120">
        <v>0.93095564700502964</v>
      </c>
      <c r="C1566" s="120">
        <v>0.25983999999999996</v>
      </c>
      <c r="D1566" s="120">
        <v>0.39816743023740109</v>
      </c>
      <c r="E1566" s="120">
        <v>0.52974523598114887</v>
      </c>
      <c r="F1566" s="120">
        <v>0.70823850705507507</v>
      </c>
      <c r="H1566" s="142">
        <v>1.4829461974356368</v>
      </c>
      <c r="I1566" s="142">
        <v>-0.64383875483832786</v>
      </c>
      <c r="J1566" s="142">
        <v>-0.25809335417636431</v>
      </c>
      <c r="K1566" s="142">
        <v>7.4629467225816357E-2</v>
      </c>
      <c r="L1566" s="142">
        <v>0.54824602125024569</v>
      </c>
      <c r="M1566" s="141">
        <f t="array" ref="M1566:Q1566">MMULT(H1566:L1566,TRANSPOSE(chol))</f>
        <v>8.7377967034128722E-3</v>
      </c>
      <c r="N1566" s="141">
        <v>-2.0326133981868723E-4</v>
      </c>
      <c r="O1566" s="141">
        <v>1.1743964245025489E-4</v>
      </c>
      <c r="P1566" s="141">
        <v>3.547320870148662E-4</v>
      </c>
      <c r="Q1566" s="141">
        <v>6.2452567412686942E-3</v>
      </c>
      <c r="R1566" s="6">
        <f t="shared" si="98"/>
        <v>8413.8804654028863</v>
      </c>
      <c r="S1566" s="6">
        <f t="shared" si="99"/>
        <v>-32969.668146329612</v>
      </c>
      <c r="T1566" s="6">
        <f t="shared" si="100"/>
        <v>32969.668146329612</v>
      </c>
      <c r="V1566" s="23">
        <f t="array" aca="1" ref="V1566:Z1566" ca="1">MMULT(H1566:L1566,TRANSPOSE(racar))</f>
        <v>8.2442975745059734E-3</v>
      </c>
      <c r="W1566" s="23">
        <f ca="1"/>
        <v>-1.6882057917324707E-3</v>
      </c>
      <c r="X1566" s="23">
        <f ca="1"/>
        <v>-6.4914447658164106E-4</v>
      </c>
      <c r="Y1566" s="23">
        <f ca="1"/>
        <v>6.4961878484804552E-4</v>
      </c>
      <c r="Z1566" s="23">
        <f ca="1"/>
        <v>4.6186471717021907E-3</v>
      </c>
      <c r="AA1566" s="6">
        <f t="array" aca="1" ref="AA1566" ca="1">SUMPRODUCT($V$9:$Z$9,V1566:Z1566)</f>
        <v>22206.187787291037</v>
      </c>
      <c r="AB1566" s="6">
        <f t="shared" ca="1" si="101"/>
        <v>-22611.509995933615</v>
      </c>
    </row>
    <row r="1567" spans="1:28" ht="13.8">
      <c r="A1567" s="4">
        <v>1557</v>
      </c>
      <c r="B1567" s="120">
        <v>7.9103795153177864E-2</v>
      </c>
      <c r="C1567" s="120">
        <v>0.45983999999999997</v>
      </c>
      <c r="D1567" s="120">
        <v>0.54102457309454377</v>
      </c>
      <c r="E1567" s="120">
        <v>0.62065432689023969</v>
      </c>
      <c r="F1567" s="120">
        <v>0.78516158397815206</v>
      </c>
      <c r="H1567" s="142">
        <v>-1.4111255744828874</v>
      </c>
      <c r="I1567" s="142">
        <v>-0.10083681705033848</v>
      </c>
      <c r="J1567" s="142">
        <v>0.1030152673705476</v>
      </c>
      <c r="K1567" s="142">
        <v>0.30719973631747255</v>
      </c>
      <c r="L1567" s="142">
        <v>0.78974478294157391</v>
      </c>
      <c r="M1567" s="141">
        <f t="array" ref="M1567:Q1567">MMULT(H1567:L1567,TRANSPOSE(chol))</f>
        <v>-8.314616143282787E-3</v>
      </c>
      <c r="N1567" s="141">
        <v>-3.8927459396693757E-3</v>
      </c>
      <c r="O1567" s="141">
        <v>-1.2616387557343853E-3</v>
      </c>
      <c r="P1567" s="141">
        <v>3.5501274030626793E-4</v>
      </c>
      <c r="Q1567" s="141">
        <v>6.3575050856978571E-4</v>
      </c>
      <c r="R1567" s="6">
        <f t="shared" si="98"/>
        <v>-23303.693213858973</v>
      </c>
      <c r="S1567" s="6">
        <f t="shared" si="99"/>
        <v>-1897.8757970075856</v>
      </c>
      <c r="T1567" s="6">
        <f t="shared" si="100"/>
        <v>1897.8757970075856</v>
      </c>
      <c r="V1567" s="23">
        <f t="array" aca="1" ref="V1567:Z1567" ca="1">MMULT(H1567:L1567,TRANSPOSE(racar))</f>
        <v>-6.8904792327047406E-3</v>
      </c>
      <c r="W1567" s="23">
        <f ca="1"/>
        <v>-9.4793494801542169E-4</v>
      </c>
      <c r="X1567" s="23">
        <f ca="1"/>
        <v>4.9403450327653706E-4</v>
      </c>
      <c r="Y1567" s="23">
        <f ca="1"/>
        <v>2.172079531963229E-3</v>
      </c>
      <c r="Z1567" s="23">
        <f ca="1"/>
        <v>3.4474234445950121E-3</v>
      </c>
      <c r="AA1567" s="6">
        <f t="array" aca="1" ref="AA1567" ca="1">SUMPRODUCT($V$9:$Z$9,V1567:Z1567)</f>
        <v>-34771.755364109529</v>
      </c>
      <c r="AB1567" s="6">
        <f t="shared" ca="1" si="101"/>
        <v>-9161.9551303869102</v>
      </c>
    </row>
    <row r="1568" spans="1:28" ht="13.8">
      <c r="A1568" s="4">
        <v>1558</v>
      </c>
      <c r="B1568" s="120">
        <v>0.41243712848651115</v>
      </c>
      <c r="C1568" s="120">
        <v>0.65984000000000009</v>
      </c>
      <c r="D1568" s="120">
        <v>0.68388171595168668</v>
      </c>
      <c r="E1568" s="120">
        <v>0.71156341779933063</v>
      </c>
      <c r="F1568" s="120">
        <v>0.86208466090122904</v>
      </c>
      <c r="H1568" s="142">
        <v>-0.22128021157121619</v>
      </c>
      <c r="I1568" s="142">
        <v>0.41202649983695044</v>
      </c>
      <c r="J1568" s="142">
        <v>0.47858123837641647</v>
      </c>
      <c r="K1568" s="142">
        <v>0.55795785355554006</v>
      </c>
      <c r="L1568" s="142">
        <v>1.0897332198916514</v>
      </c>
      <c r="M1568" s="141">
        <f t="array" ref="M1568:Q1568">MMULT(H1568:L1568,TRANSPOSE(chol))</f>
        <v>-1.3038244452434991E-3</v>
      </c>
      <c r="N1568" s="141">
        <v>1.8397975894088507E-3</v>
      </c>
      <c r="O1568" s="141">
        <v>2.9108640022149773E-3</v>
      </c>
      <c r="P1568" s="141">
        <v>3.5265546446545453E-3</v>
      </c>
      <c r="Q1568" s="141">
        <v>7.3213141783065793E-3</v>
      </c>
      <c r="R1568" s="6">
        <f t="shared" si="98"/>
        <v>-32770.761996224894</v>
      </c>
      <c r="S1568" s="6">
        <f t="shared" si="99"/>
        <v>-24425.001665282693</v>
      </c>
      <c r="T1568" s="6">
        <f t="shared" si="100"/>
        <v>24425.001665282693</v>
      </c>
      <c r="V1568" s="23">
        <f t="array" aca="1" ref="V1568:Z1568" ca="1">MMULT(H1568:L1568,TRANSPOSE(racar))</f>
        <v>9.7765888544157006E-4</v>
      </c>
      <c r="W1568" s="23">
        <f ca="1"/>
        <v>3.9824816648944298E-3</v>
      </c>
      <c r="X1568" s="23">
        <f ca="1"/>
        <v>4.0187025267422911E-3</v>
      </c>
      <c r="Y1568" s="23">
        <f ca="1"/>
        <v>4.5691904909179763E-3</v>
      </c>
      <c r="Z1568" s="23">
        <f ca="1"/>
        <v>7.980840456837425E-3</v>
      </c>
      <c r="AA1568" s="6">
        <f t="array" aca="1" ref="AA1568" ca="1">SUMPRODUCT($V$9:$Z$9,V1568:Z1568)</f>
        <v>-29409.740975473902</v>
      </c>
      <c r="AB1568" s="6">
        <f t="shared" ca="1" si="101"/>
        <v>-23310.047144393713</v>
      </c>
    </row>
    <row r="1569" spans="1:28" ht="13.8">
      <c r="A1569" s="4">
        <v>1559</v>
      </c>
      <c r="B1569" s="120">
        <v>0.74577046181984452</v>
      </c>
      <c r="C1569" s="120">
        <v>0.85984000000000005</v>
      </c>
      <c r="D1569" s="120">
        <v>0.82673885880882947</v>
      </c>
      <c r="E1569" s="120">
        <v>0.80247250870842157</v>
      </c>
      <c r="F1569" s="120">
        <v>0.93900773782430591</v>
      </c>
      <c r="H1569" s="142">
        <v>0.66123896519675351</v>
      </c>
      <c r="I1569" s="142">
        <v>1.0796007664477514</v>
      </c>
      <c r="J1569" s="142">
        <v>0.941356334688499</v>
      </c>
      <c r="K1569" s="142">
        <v>0.85048592472369378</v>
      </c>
      <c r="L1569" s="142">
        <v>1.5464972473891061</v>
      </c>
      <c r="M1569" s="141">
        <f t="array" ref="M1569:Q1569">MMULT(H1569:L1569,TRANSPOSE(chol))</f>
        <v>3.8961438117279365E-3</v>
      </c>
      <c r="N1569" s="141">
        <v>7.7363444525275406E-3</v>
      </c>
      <c r="O1569" s="141">
        <v>7.2824619546945192E-3</v>
      </c>
      <c r="P1569" s="141">
        <v>6.9621267013782011E-3</v>
      </c>
      <c r="Q1569" s="141">
        <v>1.4341591793885253E-2</v>
      </c>
      <c r="R1569" s="6">
        <f t="shared" si="98"/>
        <v>-51544.24584938529</v>
      </c>
      <c r="S1569" s="6">
        <f t="shared" si="99"/>
        <v>-47598.657340111953</v>
      </c>
      <c r="T1569" s="6">
        <f t="shared" si="100"/>
        <v>47598.657340111953</v>
      </c>
      <c r="V1569" s="23">
        <f t="array" aca="1" ref="V1569:Z1569" ca="1">MMULT(H1569:L1569,TRANSPOSE(racar))</f>
        <v>7.5418857121895121E-3</v>
      </c>
      <c r="W1569" s="23">
        <f ca="1"/>
        <v>9.7368095199058084E-3</v>
      </c>
      <c r="X1569" s="23">
        <f ca="1"/>
        <v>8.1012373994420149E-3</v>
      </c>
      <c r="Y1569" s="23">
        <f ca="1"/>
        <v>7.4639095300720396E-3</v>
      </c>
      <c r="Z1569" s="23">
        <f ca="1"/>
        <v>1.3372783882305134E-2</v>
      </c>
      <c r="AA1569" s="6">
        <f t="array" aca="1" ref="AA1569" ca="1">SUMPRODUCT($V$9:$Z$9,V1569:Z1569)</f>
        <v>-35351.203403929896</v>
      </c>
      <c r="AB1569" s="6">
        <f t="shared" ca="1" si="101"/>
        <v>-39937.856049095484</v>
      </c>
    </row>
    <row r="1570" spans="1:28" ht="13.8">
      <c r="A1570" s="4">
        <v>1560</v>
      </c>
      <c r="B1570" s="120">
        <v>0.19021490626428897</v>
      </c>
      <c r="C1570" s="120">
        <v>9.9839999999999998E-2</v>
      </c>
      <c r="D1570" s="120">
        <v>0.96959600166597237</v>
      </c>
      <c r="E1570" s="120">
        <v>0.89338159961751251</v>
      </c>
      <c r="F1570" s="120">
        <v>2.1847974510696404E-2</v>
      </c>
      <c r="H1570" s="142">
        <v>-0.87710462553983848</v>
      </c>
      <c r="I1570" s="142">
        <v>-1.2824637882620085</v>
      </c>
      <c r="J1570" s="142">
        <v>1.8748889927680259</v>
      </c>
      <c r="K1570" s="142">
        <v>1.2447142642420246</v>
      </c>
      <c r="L1570" s="142">
        <v>-2.0169958248609179</v>
      </c>
      <c r="M1570" s="141">
        <f t="array" ref="M1570:Q1570">MMULT(H1570:L1570,TRANSPOSE(chol))</f>
        <v>-5.168064707164007E-3</v>
      </c>
      <c r="N1570" s="141">
        <v>-9.4052847280438057E-3</v>
      </c>
      <c r="O1570" s="141">
        <v>1.0436661553262276E-2</v>
      </c>
      <c r="P1570" s="141">
        <v>4.6401738367864119E-3</v>
      </c>
      <c r="Q1570" s="141">
        <v>-1.1510787751195063E-2</v>
      </c>
      <c r="R1570" s="6">
        <f t="shared" si="98"/>
        <v>133951.64160961329</v>
      </c>
      <c r="S1570" s="6">
        <f t="shared" si="99"/>
        <v>84976.792968065958</v>
      </c>
      <c r="T1570" s="6">
        <f t="shared" si="100"/>
        <v>-84976.792968065958</v>
      </c>
      <c r="V1570" s="23">
        <f t="array" aca="1" ref="V1570:Z1570" ca="1">MMULT(H1570:L1570,TRANSPOSE(racar))</f>
        <v>-7.6536832177272239E-3</v>
      </c>
      <c r="W1570" s="23">
        <f ca="1"/>
        <v>-9.159463359253564E-3</v>
      </c>
      <c r="X1570" s="23">
        <f ca="1"/>
        <v>1.0462931115182839E-2</v>
      </c>
      <c r="Y1570" s="23">
        <f ca="1"/>
        <v>3.4791930869012082E-3</v>
      </c>
      <c r="Z1570" s="23">
        <f ca="1"/>
        <v>-1.2579716045282647E-2</v>
      </c>
      <c r="AA1570" s="6">
        <f t="array" aca="1" ref="AA1570" ca="1">SUMPRODUCT($V$9:$Z$9,V1570:Z1570)</f>
        <v>121980.12148424079</v>
      </c>
      <c r="AB1570" s="6">
        <f t="shared" ca="1" si="101"/>
        <v>85588.281404630994</v>
      </c>
    </row>
    <row r="1571" spans="1:28" ht="13.8">
      <c r="A1571" s="4">
        <v>1561</v>
      </c>
      <c r="B1571" s="120">
        <v>0.52354823959762231</v>
      </c>
      <c r="C1571" s="120">
        <v>0.29984</v>
      </c>
      <c r="D1571" s="120">
        <v>0.13286130778842148</v>
      </c>
      <c r="E1571" s="120">
        <v>0.98429069052660345</v>
      </c>
      <c r="F1571" s="120">
        <v>9.8771051433773335E-2</v>
      </c>
      <c r="H1571" s="142">
        <v>5.9061001350944553E-2</v>
      </c>
      <c r="I1571" s="142">
        <v>-0.5248607448428847</v>
      </c>
      <c r="J1571" s="142">
        <v>-1.1129669699013058</v>
      </c>
      <c r="K1571" s="142">
        <v>2.1517300880431991</v>
      </c>
      <c r="L1571" s="142">
        <v>-1.288585856983995</v>
      </c>
      <c r="M1571" s="141">
        <f t="array" ref="M1571:Q1571">MMULT(H1571:L1571,TRANSPOSE(chol))</f>
        <v>3.4799848018555291E-4</v>
      </c>
      <c r="N1571" s="141">
        <v>-2.8671097110003554E-3</v>
      </c>
      <c r="O1571" s="141">
        <v>-7.2367735830013557E-3</v>
      </c>
      <c r="P1571" s="141">
        <v>9.2809043782353592E-3</v>
      </c>
      <c r="Q1571" s="141">
        <v>-4.4816331082890605E-3</v>
      </c>
      <c r="R1571" s="6">
        <f t="shared" si="98"/>
        <v>66087.187057384901</v>
      </c>
      <c r="S1571" s="6">
        <f t="shared" si="99"/>
        <v>67265.195787274206</v>
      </c>
      <c r="T1571" s="6">
        <f t="shared" si="100"/>
        <v>-67265.195787274206</v>
      </c>
      <c r="V1571" s="23">
        <f t="array" aca="1" ref="V1571:Z1571" ca="1">MMULT(H1571:L1571,TRANSPOSE(racar))</f>
        <v>-2.1298136677315067E-3</v>
      </c>
      <c r="W1571" s="23">
        <f ca="1"/>
        <v>-2.9683525840730894E-3</v>
      </c>
      <c r="X1571" s="23">
        <f ca="1"/>
        <v>-7.3993331157129654E-3</v>
      </c>
      <c r="Y1571" s="23">
        <f ca="1"/>
        <v>8.6381922073589905E-3</v>
      </c>
      <c r="Z1571" s="23">
        <f ca="1"/>
        <v>-6.8680427194247624E-3</v>
      </c>
      <c r="AA1571" s="6">
        <f t="array" aca="1" ref="AA1571" ca="1">SUMPRODUCT($V$9:$Z$9,V1571:Z1571)</f>
        <v>65127.402595666252</v>
      </c>
      <c r="AB1571" s="6">
        <f t="shared" ca="1" si="101"/>
        <v>77544.143415226572</v>
      </c>
    </row>
    <row r="1572" spans="1:28" ht="13.8">
      <c r="A1572" s="4">
        <v>1562</v>
      </c>
      <c r="B1572" s="120">
        <v>0.85688157293095557</v>
      </c>
      <c r="C1572" s="120">
        <v>0.49984000000000001</v>
      </c>
      <c r="D1572" s="120">
        <v>0.27571845064556433</v>
      </c>
      <c r="E1572" s="120">
        <v>8.3464244245611649E-2</v>
      </c>
      <c r="F1572" s="120">
        <v>0.17569412835685028</v>
      </c>
      <c r="H1572" s="142">
        <v>1.0664132954461165</v>
      </c>
      <c r="I1572" s="142">
        <v>-4.0106053469267811E-4</v>
      </c>
      <c r="J1572" s="142">
        <v>-0.59560834384290717</v>
      </c>
      <c r="K1572" s="142">
        <v>-1.3821407496910669</v>
      </c>
      <c r="L1572" s="142">
        <v>-0.93189990503614761</v>
      </c>
      <c r="M1572" s="141">
        <f t="array" ref="M1572:Q1572">MMULT(H1572:L1572,TRANSPOSE(chol))</f>
        <v>6.2835068416763383E-3</v>
      </c>
      <c r="N1572" s="141">
        <v>2.5031022631490808E-3</v>
      </c>
      <c r="O1572" s="141">
        <v>-2.3947886801508641E-3</v>
      </c>
      <c r="P1572" s="141">
        <v>-6.4125713586774616E-3</v>
      </c>
      <c r="Q1572" s="141">
        <v>-5.0074417244083229E-3</v>
      </c>
      <c r="R1572" s="6">
        <f t="shared" si="98"/>
        <v>8801.2712719974406</v>
      </c>
      <c r="S1572" s="6">
        <f t="shared" si="99"/>
        <v>-1589.1573857599942</v>
      </c>
      <c r="T1572" s="6">
        <f t="shared" si="100"/>
        <v>1589.1573857599942</v>
      </c>
      <c r="V1572" s="23">
        <f t="array" aca="1" ref="V1572:Z1572" ca="1">MMULT(H1572:L1572,TRANSPOSE(racar))</f>
        <v>4.1966863213535313E-3</v>
      </c>
      <c r="W1572" s="23">
        <f ca="1"/>
        <v>-1.1950706407428994E-3</v>
      </c>
      <c r="X1572" s="23">
        <f ca="1"/>
        <v>-4.395855545055144E-3</v>
      </c>
      <c r="Y1572" s="23">
        <f ca="1"/>
        <v>-8.1319212851994511E-3</v>
      </c>
      <c r="Z1572" s="23">
        <f ca="1"/>
        <v>-6.4631439129344947E-3</v>
      </c>
      <c r="AA1572" s="6">
        <f t="array" aca="1" ref="AA1572" ca="1">SUMPRODUCT($V$9:$Z$9,V1572:Z1572)</f>
        <v>13400.392365941792</v>
      </c>
      <c r="AB1572" s="6">
        <f t="shared" ca="1" si="101"/>
        <v>-1388.8057293350575</v>
      </c>
    </row>
    <row r="1573" spans="1:28" ht="13.8">
      <c r="A1573" s="4">
        <v>1563</v>
      </c>
      <c r="B1573" s="120">
        <v>0.30132601737540005</v>
      </c>
      <c r="C1573" s="120">
        <v>0.69984000000000002</v>
      </c>
      <c r="D1573" s="120">
        <v>0.41857559350270718</v>
      </c>
      <c r="E1573" s="120">
        <v>0.17437333515470255</v>
      </c>
      <c r="F1573" s="120">
        <v>0.2526172052799272</v>
      </c>
      <c r="H1573" s="142">
        <v>-0.5205905486405199</v>
      </c>
      <c r="I1573" s="142">
        <v>0.52394039162157224</v>
      </c>
      <c r="J1573" s="142">
        <v>-0.20553880015312834</v>
      </c>
      <c r="K1573" s="142">
        <v>-0.93702311041340369</v>
      </c>
      <c r="L1573" s="142">
        <v>-0.66627645755838927</v>
      </c>
      <c r="M1573" s="141">
        <f t="array" ref="M1573:Q1573">MMULT(H1573:L1573,TRANSPOSE(chol))</f>
        <v>-3.0674170024543061E-3</v>
      </c>
      <c r="N1573" s="141">
        <v>1.7775353154509386E-3</v>
      </c>
      <c r="O1573" s="141">
        <v>-1.8438593524356E-3</v>
      </c>
      <c r="P1573" s="141">
        <v>-4.3685650789594853E-3</v>
      </c>
      <c r="Q1573" s="141">
        <v>-6.2571147977396966E-3</v>
      </c>
      <c r="R1573" s="6">
        <f t="shared" si="98"/>
        <v>-12814.734223699015</v>
      </c>
      <c r="S1573" s="6">
        <f t="shared" si="99"/>
        <v>14679.964821330843</v>
      </c>
      <c r="T1573" s="6">
        <f t="shared" si="100"/>
        <v>-14679.964821330843</v>
      </c>
      <c r="V1573" s="23">
        <f t="array" aca="1" ref="V1573:Z1573" ca="1">MMULT(H1573:L1573,TRANSPOSE(racar))</f>
        <v>-3.5277566917097485E-3</v>
      </c>
      <c r="W1573" s="23">
        <f ca="1"/>
        <v>1.0164899211115752E-3</v>
      </c>
      <c r="X1573" s="23">
        <f ca="1"/>
        <v>-2.2559749611796593E-3</v>
      </c>
      <c r="Y1573" s="23">
        <f ca="1"/>
        <v>-5.2698079285373916E-3</v>
      </c>
      <c r="Z1573" s="23">
        <f ca="1"/>
        <v>-5.5304407280882843E-3</v>
      </c>
      <c r="AA1573" s="6">
        <f t="array" aca="1" ref="AA1573" ca="1">SUMPRODUCT($V$9:$Z$9,V1573:Z1573)</f>
        <v>-20198.339637246314</v>
      </c>
      <c r="AB1573" s="6">
        <f t="shared" ca="1" si="101"/>
        <v>6533.5761253678975</v>
      </c>
    </row>
    <row r="1574" spans="1:28" ht="13.8">
      <c r="A1574" s="4">
        <v>1564</v>
      </c>
      <c r="B1574" s="120">
        <v>0.63465935070873347</v>
      </c>
      <c r="C1574" s="120">
        <v>0.89983999999999997</v>
      </c>
      <c r="D1574" s="120">
        <v>0.56143273635984992</v>
      </c>
      <c r="E1574" s="120">
        <v>0.26528242606379343</v>
      </c>
      <c r="F1574" s="120">
        <v>0.32954028220300408</v>
      </c>
      <c r="H1574" s="142">
        <v>0.3442193934877722</v>
      </c>
      <c r="I1574" s="142">
        <v>1.2806404080257556</v>
      </c>
      <c r="J1574" s="142">
        <v>0.15460271778346088</v>
      </c>
      <c r="K1574" s="142">
        <v>-0.62714399265533638</v>
      </c>
      <c r="L1574" s="142">
        <v>-0.44118293775060885</v>
      </c>
      <c r="M1574" s="141">
        <f t="array" ref="M1574:Q1574">MMULT(H1574:L1574,TRANSPOSE(chol))</f>
        <v>2.0282051276501391E-3</v>
      </c>
      <c r="N1574" s="141">
        <v>8.1428978301720904E-3</v>
      </c>
      <c r="O1574" s="141">
        <v>1.8746422902816992E-3</v>
      </c>
      <c r="P1574" s="141">
        <v>-7.8261992057310562E-4</v>
      </c>
      <c r="Q1574" s="141">
        <v>-4.5700683498810799E-4</v>
      </c>
      <c r="R1574" s="6">
        <f t="shared" si="98"/>
        <v>-28561.203718482229</v>
      </c>
      <c r="S1574" s="6">
        <f t="shared" si="99"/>
        <v>-1047.6290332355393</v>
      </c>
      <c r="T1574" s="6">
        <f t="shared" si="100"/>
        <v>1047.6290332355393</v>
      </c>
      <c r="V1574" s="23">
        <f t="array" aca="1" ref="V1574:Z1574" ca="1">MMULT(H1574:L1574,TRANSPOSE(racar))</f>
        <v>2.6742755738773947E-3</v>
      </c>
      <c r="W1574" s="23">
        <f ca="1"/>
        <v>7.0184646756328035E-3</v>
      </c>
      <c r="X1574" s="23">
        <f ca="1"/>
        <v>1.0293156330812871E-3</v>
      </c>
      <c r="Y1574" s="23">
        <f ca="1"/>
        <v>-2.520084024741188E-3</v>
      </c>
      <c r="Z1574" s="23">
        <f ca="1"/>
        <v>-1.5739010211373683E-3</v>
      </c>
      <c r="AA1574" s="6">
        <f t="array" aca="1" ref="AA1574" ca="1">SUMPRODUCT($V$9:$Z$9,V1574:Z1574)</f>
        <v>-23677.000725993654</v>
      </c>
      <c r="AB1574" s="6">
        <f t="shared" ca="1" si="101"/>
        <v>-2806.7386190711368</v>
      </c>
    </row>
    <row r="1575" spans="1:28" ht="13.8">
      <c r="A1575" s="4">
        <v>1565</v>
      </c>
      <c r="B1575" s="120">
        <v>0.96799268404206673</v>
      </c>
      <c r="C1575" s="120">
        <v>0.13984000000000002</v>
      </c>
      <c r="D1575" s="120">
        <v>0.70428987921699282</v>
      </c>
      <c r="E1575" s="120">
        <v>0.35619151697288431</v>
      </c>
      <c r="F1575" s="120">
        <v>0.406463359126081</v>
      </c>
      <c r="H1575" s="142">
        <v>1.8520779388658921</v>
      </c>
      <c r="I1575" s="142">
        <v>-1.0810384734375718</v>
      </c>
      <c r="J1575" s="142">
        <v>0.53677905430898532</v>
      </c>
      <c r="K1575" s="142">
        <v>-0.36865749579621926</v>
      </c>
      <c r="L1575" s="142">
        <v>-0.23665207397687574</v>
      </c>
      <c r="M1575" s="141">
        <f t="array" ref="M1575:Q1575">MMULT(H1575:L1575,TRANSPOSE(chol))</f>
        <v>1.0912790050421556E-2</v>
      </c>
      <c r="N1575" s="141">
        <v>-1.8398674841120779E-3</v>
      </c>
      <c r="O1575" s="141">
        <v>5.5694309208974687E-3</v>
      </c>
      <c r="P1575" s="141">
        <v>-1.7775080178576779E-3</v>
      </c>
      <c r="Q1575" s="141">
        <v>2.2547021288911138E-3</v>
      </c>
      <c r="R1575" s="6">
        <f t="shared" si="98"/>
        <v>52086.991719812613</v>
      </c>
      <c r="S1575" s="6">
        <f t="shared" si="99"/>
        <v>-20617.175406322982</v>
      </c>
      <c r="T1575" s="6">
        <f t="shared" si="100"/>
        <v>20617.175406322982</v>
      </c>
      <c r="V1575" s="23">
        <f t="array" aca="1" ref="V1575:Z1575" ca="1">MMULT(H1575:L1575,TRANSPOSE(racar))</f>
        <v>9.1919072078032096E-3</v>
      </c>
      <c r="W1575" s="23">
        <f ca="1"/>
        <v>-4.8894826523873895E-3</v>
      </c>
      <c r="X1575" s="23">
        <f ca="1"/>
        <v>3.9162520646194776E-3</v>
      </c>
      <c r="Y1575" s="23">
        <f ca="1"/>
        <v>-2.5147356908663239E-3</v>
      </c>
      <c r="Z1575" s="23">
        <f ca="1"/>
        <v>-3.0562848602185043E-4</v>
      </c>
      <c r="AA1575" s="6">
        <f t="array" aca="1" ref="AA1575" ca="1">SUMPRODUCT($V$9:$Z$9,V1575:Z1575)</f>
        <v>66516.95895593497</v>
      </c>
      <c r="AB1575" s="6">
        <f t="shared" ca="1" si="101"/>
        <v>-9807.1186209495354</v>
      </c>
    </row>
    <row r="1576" spans="1:28" ht="13.8">
      <c r="A1576" s="4">
        <v>1566</v>
      </c>
      <c r="B1576" s="120">
        <v>1.7375400091449472E-2</v>
      </c>
      <c r="C1576" s="120">
        <v>0.33983999999999998</v>
      </c>
      <c r="D1576" s="120">
        <v>0.84714702207413561</v>
      </c>
      <c r="E1576" s="120">
        <v>0.44710060788197525</v>
      </c>
      <c r="F1576" s="120">
        <v>0.48338643604915793</v>
      </c>
      <c r="H1576" s="142">
        <v>-2.1112503380228658</v>
      </c>
      <c r="I1576" s="142">
        <v>-0.41289983769423072</v>
      </c>
      <c r="J1576" s="142">
        <v>1.0242738285606641</v>
      </c>
      <c r="K1576" s="142">
        <v>-0.13299009272063511</v>
      </c>
      <c r="L1576" s="142">
        <v>-4.1656073140268181E-2</v>
      </c>
      <c r="M1576" s="141">
        <f t="array" ref="M1576:Q1576">MMULT(H1576:L1576,TRANSPOSE(chol))</f>
        <v>-1.2439882360908226E-2</v>
      </c>
      <c r="N1576" s="141">
        <v>-7.3247758695777383E-3</v>
      </c>
      <c r="O1576" s="141">
        <v>3.6108679982944001E-3</v>
      </c>
      <c r="P1576" s="141">
        <v>-2.3102051569840465E-3</v>
      </c>
      <c r="Q1576" s="141">
        <v>-6.4378749189151034E-3</v>
      </c>
      <c r="R1576" s="6">
        <f t="shared" si="98"/>
        <v>13835.64310260745</v>
      </c>
      <c r="S1576" s="6">
        <f t="shared" si="99"/>
        <v>25094.121905221749</v>
      </c>
      <c r="T1576" s="6">
        <f t="shared" si="100"/>
        <v>-25094.121905221749</v>
      </c>
      <c r="V1576" s="23">
        <f t="array" aca="1" ref="V1576:Z1576" ca="1">MMULT(H1576:L1576,TRANSPOSE(racar))</f>
        <v>-1.1810046433183039E-2</v>
      </c>
      <c r="W1576" s="23">
        <f ca="1"/>
        <v>-4.5407128510374772E-3</v>
      </c>
      <c r="X1576" s="23">
        <f ca="1"/>
        <v>5.2958501873125738E-3</v>
      </c>
      <c r="Y1576" s="23">
        <f ca="1"/>
        <v>-1.0725219729202018E-3</v>
      </c>
      <c r="Z1576" s="23">
        <f ca="1"/>
        <v>-2.9464206269483148E-3</v>
      </c>
      <c r="AA1576" s="6">
        <f t="array" aca="1" ref="AA1576" ca="1">SUMPRODUCT($V$9:$Z$9,V1576:Z1576)</f>
        <v>-7043.7103529815522</v>
      </c>
      <c r="AB1576" s="6">
        <f t="shared" ca="1" si="101"/>
        <v>11415.260442924315</v>
      </c>
    </row>
    <row r="1577" spans="1:28" ht="13.8">
      <c r="A1577" s="4">
        <v>1567</v>
      </c>
      <c r="B1577" s="120">
        <v>0.35070873342478276</v>
      </c>
      <c r="C1577" s="120">
        <v>0.53983999999999999</v>
      </c>
      <c r="D1577" s="120">
        <v>0.99000416493127852</v>
      </c>
      <c r="E1577" s="120">
        <v>0.53800969879106619</v>
      </c>
      <c r="F1577" s="120">
        <v>0.56030951297223497</v>
      </c>
      <c r="H1577" s="142">
        <v>-0.38340773795122501</v>
      </c>
      <c r="I1577" s="142">
        <v>0.100030640291097</v>
      </c>
      <c r="J1577" s="142">
        <v>2.326504172491584</v>
      </c>
      <c r="K1577" s="142">
        <v>9.542079122325009E-2</v>
      </c>
      <c r="L1577" s="142">
        <v>0.15175398788959071</v>
      </c>
      <c r="M1577" s="141">
        <f t="array" ref="M1577:Q1577">MMULT(H1577:L1577,TRANSPOSE(chol))</f>
        <v>-2.2591101919451823E-3</v>
      </c>
      <c r="N1577" s="141">
        <v>-3.2789328054918273E-4</v>
      </c>
      <c r="O1577" s="141">
        <v>1.4451242045377347E-2</v>
      </c>
      <c r="P1577" s="141">
        <v>1.7068610867073675E-3</v>
      </c>
      <c r="Q1577" s="141">
        <v>1.9896287670333468E-3</v>
      </c>
      <c r="R1577" s="6">
        <f t="shared" si="98"/>
        <v>22666.192204916952</v>
      </c>
      <c r="S1577" s="6">
        <f t="shared" si="99"/>
        <v>-3214.830850194242</v>
      </c>
      <c r="T1577" s="6">
        <f t="shared" si="100"/>
        <v>3214.830850194242</v>
      </c>
      <c r="V1577" s="23">
        <f t="array" aca="1" ref="V1577:Z1577" ca="1">MMULT(H1577:L1577,TRANSPOSE(racar))</f>
        <v>-5.5149560019032012E-4</v>
      </c>
      <c r="W1577" s="23">
        <f ca="1"/>
        <v>1.0783431002861861E-3</v>
      </c>
      <c r="X1577" s="23">
        <f ca="1"/>
        <v>1.5054950766443184E-2</v>
      </c>
      <c r="Y1577" s="23">
        <f ca="1"/>
        <v>1.5233715505570441E-3</v>
      </c>
      <c r="Z1577" s="23">
        <f ca="1"/>
        <v>2.2013107441341551E-3</v>
      </c>
      <c r="AA1577" s="6">
        <f t="array" aca="1" ref="AA1577" ca="1">SUMPRODUCT($V$9:$Z$9,V1577:Z1577)</f>
        <v>22797.881582374721</v>
      </c>
      <c r="AB1577" s="6">
        <f t="shared" ca="1" si="101"/>
        <v>-5226.4201070689996</v>
      </c>
    </row>
    <row r="1578" spans="1:28" ht="13.8">
      <c r="A1578" s="4">
        <v>1568</v>
      </c>
      <c r="B1578" s="120">
        <v>0.68404206675811607</v>
      </c>
      <c r="C1578" s="120">
        <v>0.73984000000000005</v>
      </c>
      <c r="D1578" s="120">
        <v>1.3327780091628489E-2</v>
      </c>
      <c r="E1578" s="120">
        <v>0.62891878970015702</v>
      </c>
      <c r="F1578" s="120">
        <v>0.63723258989531184</v>
      </c>
      <c r="H1578" s="142">
        <v>0.47903199627423515</v>
      </c>
      <c r="I1578" s="142">
        <v>0.64285221248403623</v>
      </c>
      <c r="J1578" s="142">
        <v>-2.216525109379571</v>
      </c>
      <c r="K1578" s="142">
        <v>0.32899109273950661</v>
      </c>
      <c r="L1578" s="142">
        <v>0.35107135110247029</v>
      </c>
      <c r="M1578" s="141">
        <f t="array" ref="M1578:Q1578">MMULT(H1578:L1578,TRANSPOSE(chol))</f>
        <v>2.8225462293320772E-3</v>
      </c>
      <c r="N1578" s="141">
        <v>4.8070236348375164E-3</v>
      </c>
      <c r="O1578" s="141">
        <v>-1.3372860107805491E-2</v>
      </c>
      <c r="P1578" s="141">
        <v>1.6926850809606331E-3</v>
      </c>
      <c r="Q1578" s="141">
        <v>3.0374428362045947E-3</v>
      </c>
      <c r="R1578" s="6">
        <f t="shared" si="98"/>
        <v>-52518.191739179383</v>
      </c>
      <c r="S1578" s="6">
        <f t="shared" si="99"/>
        <v>-9083.3982881971206</v>
      </c>
      <c r="T1578" s="6">
        <f t="shared" si="100"/>
        <v>9083.3982881971206</v>
      </c>
      <c r="V1578" s="23">
        <f t="array" aca="1" ref="V1578:Z1578" ca="1">MMULT(H1578:L1578,TRANSPOSE(racar))</f>
        <v>2.6628201814295127E-3</v>
      </c>
      <c r="W1578" s="23">
        <f ca="1"/>
        <v>4.3584148347132912E-3</v>
      </c>
      <c r="X1578" s="23">
        <f ca="1"/>
        <v>-1.3597277409110743E-2</v>
      </c>
      <c r="Y1578" s="23">
        <f ca="1"/>
        <v>1.8875805593730629E-3</v>
      </c>
      <c r="Z1578" s="23">
        <f ca="1"/>
        <v>2.4534884436319799E-3</v>
      </c>
      <c r="AA1578" s="6">
        <f t="array" aca="1" ref="AA1578" ca="1">SUMPRODUCT($V$9:$Z$9,V1578:Z1578)</f>
        <v>-47386.613971403531</v>
      </c>
      <c r="AB1578" s="6">
        <f t="shared" ca="1" si="101"/>
        <v>-4957.6686332816698</v>
      </c>
    </row>
    <row r="1579" spans="1:28" ht="13.8">
      <c r="A1579" s="4">
        <v>1569</v>
      </c>
      <c r="B1579" s="120">
        <v>0.12848651120256058</v>
      </c>
      <c r="C1579" s="120">
        <v>0.93984000000000001</v>
      </c>
      <c r="D1579" s="120">
        <v>0.15618492294877134</v>
      </c>
      <c r="E1579" s="120">
        <v>0.71982788060924807</v>
      </c>
      <c r="F1579" s="120">
        <v>0.71415566681838871</v>
      </c>
      <c r="H1579" s="142">
        <v>-1.1335746240592004</v>
      </c>
      <c r="I1579" s="142">
        <v>1.553431844780816</v>
      </c>
      <c r="J1579" s="142">
        <v>-1.0102618663353413</v>
      </c>
      <c r="K1579" s="142">
        <v>0.58233027191284281</v>
      </c>
      <c r="L1579" s="142">
        <v>0.56556626447704272</v>
      </c>
      <c r="M1579" s="141">
        <f t="array" ref="M1579:Q1579">MMULT(H1579:L1579,TRANSPOSE(chol))</f>
        <v>-6.6792339670211556E-3</v>
      </c>
      <c r="N1579" s="141">
        <v>6.233283787407071E-3</v>
      </c>
      <c r="O1579" s="141">
        <v>-7.4906940354265662E-3</v>
      </c>
      <c r="P1579" s="141">
        <v>3.8419147663766116E-3</v>
      </c>
      <c r="Q1579" s="141">
        <v>2.3567262486967064E-3</v>
      </c>
      <c r="R1579" s="6">
        <f t="shared" si="98"/>
        <v>-75653.888623055595</v>
      </c>
      <c r="S1579" s="6">
        <f t="shared" si="99"/>
        <v>4515.519263115666</v>
      </c>
      <c r="T1579" s="6">
        <f t="shared" si="100"/>
        <v>-4515.519263115666</v>
      </c>
      <c r="V1579" s="23">
        <f t="array" aca="1" ref="V1579:Z1579" ca="1">MMULT(H1579:L1579,TRANSPOSE(racar))</f>
        <v>-4.4514767828186166E-3</v>
      </c>
      <c r="W1579" s="23">
        <f ca="1"/>
        <v>8.8499344537151699E-3</v>
      </c>
      <c r="X1579" s="23">
        <f ca="1"/>
        <v>-6.1692804378332237E-3</v>
      </c>
      <c r="Y1579" s="23">
        <f ca="1"/>
        <v>4.3281373369131459E-3</v>
      </c>
      <c r="Z1579" s="23">
        <f ca="1"/>
        <v>3.7614225428568189E-3</v>
      </c>
      <c r="AA1579" s="6">
        <f t="array" aca="1" ref="AA1579" ca="1">SUMPRODUCT($V$9:$Z$9,V1579:Z1579)</f>
        <v>-81104.08541545723</v>
      </c>
      <c r="AB1579" s="6">
        <f t="shared" ca="1" si="101"/>
        <v>-1041.4457182267834</v>
      </c>
    </row>
    <row r="1580" spans="1:28" ht="13.8">
      <c r="A1580" s="4">
        <v>1570</v>
      </c>
      <c r="B1580" s="120">
        <v>0.46181984453589386</v>
      </c>
      <c r="C1580" s="120">
        <v>0.17984</v>
      </c>
      <c r="D1580" s="120">
        <v>0.29904206580591419</v>
      </c>
      <c r="E1580" s="120">
        <v>0.8107369715183389</v>
      </c>
      <c r="F1580" s="120">
        <v>0.7910787437414657</v>
      </c>
      <c r="H1580" s="142">
        <v>-9.5850021157936213E-2</v>
      </c>
      <c r="I1580" s="142">
        <v>-0.91597501416836991</v>
      </c>
      <c r="J1580" s="142">
        <v>-0.5271576264394946</v>
      </c>
      <c r="K1580" s="142">
        <v>0.88061533256708169</v>
      </c>
      <c r="L1580" s="142">
        <v>0.81016993827350825</v>
      </c>
      <c r="M1580" s="141">
        <f t="array" ref="M1580:Q1580">MMULT(H1580:L1580,TRANSPOSE(chol))</f>
        <v>-5.6476627428839622E-4</v>
      </c>
      <c r="N1580" s="141">
        <v>-5.4709557225083791E-3</v>
      </c>
      <c r="O1580" s="141">
        <v>-3.8131414343730206E-3</v>
      </c>
      <c r="P1580" s="141">
        <v>2.5785661719415808E-3</v>
      </c>
      <c r="Q1580" s="141">
        <v>3.9004847275990687E-3</v>
      </c>
      <c r="R1580" s="6">
        <f t="shared" si="98"/>
        <v>6222.0276681697178</v>
      </c>
      <c r="S1580" s="6">
        <f t="shared" si="99"/>
        <v>-9812.5413377291352</v>
      </c>
      <c r="T1580" s="6">
        <f t="shared" si="100"/>
        <v>9812.5413377291352</v>
      </c>
      <c r="V1580" s="23">
        <f t="array" aca="1" ref="V1580:Z1580" ca="1">MMULT(H1580:L1580,TRANSPOSE(racar))</f>
        <v>-5.7337907082600777E-4</v>
      </c>
      <c r="W1580" s="23">
        <f ca="1"/>
        <v>-4.0875450511250449E-3</v>
      </c>
      <c r="X1580" s="23">
        <f ca="1"/>
        <v>-2.875205192369122E-3</v>
      </c>
      <c r="Y1580" s="23">
        <f ca="1"/>
        <v>4.4451849012610237E-3</v>
      </c>
      <c r="Z1580" s="23">
        <f ca="1"/>
        <v>4.6640562985605944E-3</v>
      </c>
      <c r="AA1580" s="6">
        <f t="array" aca="1" ref="AA1580" ca="1">SUMPRODUCT($V$9:$Z$9,V1580:Z1580)</f>
        <v>5716.9254428925487</v>
      </c>
      <c r="AB1580" s="6">
        <f t="shared" ca="1" si="101"/>
        <v>-5505.7840392143553</v>
      </c>
    </row>
    <row r="1581" spans="1:28" ht="13.8">
      <c r="A1581" s="4">
        <v>1571</v>
      </c>
      <c r="B1581" s="120">
        <v>0.79515317786922723</v>
      </c>
      <c r="C1581" s="120">
        <v>0.37983999999999996</v>
      </c>
      <c r="D1581" s="120">
        <v>0.44189920866305704</v>
      </c>
      <c r="E1581" s="120">
        <v>0.90164606242742995</v>
      </c>
      <c r="F1581" s="120">
        <v>0.86800182066454268</v>
      </c>
      <c r="H1581" s="142">
        <v>0.82443287040220214</v>
      </c>
      <c r="I1581" s="142">
        <v>-0.30590103223657278</v>
      </c>
      <c r="J1581" s="142">
        <v>-0.14615577460234189</v>
      </c>
      <c r="K1581" s="142">
        <v>1.2909878946874229</v>
      </c>
      <c r="L1581" s="142">
        <v>1.1169952441132336</v>
      </c>
      <c r="M1581" s="141">
        <f t="array" ref="M1581:Q1581">MMULT(H1581:L1581,TRANSPOSE(chol))</f>
        <v>4.857712862167564E-3</v>
      </c>
      <c r="N1581" s="141">
        <v>1.8500921487914256E-4</v>
      </c>
      <c r="O1581" s="141">
        <v>6.5273563951161726E-5</v>
      </c>
      <c r="P1581" s="141">
        <v>6.4920071611361775E-3</v>
      </c>
      <c r="Q1581" s="141">
        <v>1.0286310697096413E-2</v>
      </c>
      <c r="R1581" s="6">
        <f t="shared" si="98"/>
        <v>-5791.3858455945883</v>
      </c>
      <c r="S1581" s="6">
        <f t="shared" si="99"/>
        <v>-27286.721521271567</v>
      </c>
      <c r="T1581" s="6">
        <f t="shared" si="100"/>
        <v>27286.721521271567</v>
      </c>
      <c r="V1581" s="23">
        <f t="array" aca="1" ref="V1581:Z1581" ca="1">MMULT(H1581:L1581,TRANSPOSE(racar))</f>
        <v>5.9228202459793563E-3</v>
      </c>
      <c r="W1581" s="23">
        <f ca="1"/>
        <v>1.2784864937295842E-3</v>
      </c>
      <c r="X1581" s="23">
        <f ca="1"/>
        <v>6.2585972367666448E-4</v>
      </c>
      <c r="Y1581" s="23">
        <f ca="1"/>
        <v>7.6965002756389685E-3</v>
      </c>
      <c r="Z1581" s="23">
        <f ca="1"/>
        <v>9.1799787866360776E-3</v>
      </c>
      <c r="AA1581" s="6">
        <f t="array" aca="1" ref="AA1581" ca="1">SUMPRODUCT($V$9:$Z$9,V1581:Z1581)</f>
        <v>6524.5204780414933</v>
      </c>
      <c r="AB1581" s="6">
        <f t="shared" ca="1" si="101"/>
        <v>-15650.672050140231</v>
      </c>
    </row>
    <row r="1582" spans="1:28" ht="13.8">
      <c r="A1582" s="4">
        <v>1572</v>
      </c>
      <c r="B1582" s="120">
        <v>0.23959762231367168</v>
      </c>
      <c r="C1582" s="120">
        <v>0.57984000000000002</v>
      </c>
      <c r="D1582" s="120">
        <v>0.58475635152019978</v>
      </c>
      <c r="E1582" s="120">
        <v>0.99255515333652078</v>
      </c>
      <c r="F1582" s="120">
        <v>0.94492489758761955</v>
      </c>
      <c r="H1582" s="142">
        <v>-0.7075975018909606</v>
      </c>
      <c r="I1582" s="142">
        <v>0.20148417784706668</v>
      </c>
      <c r="J1582" s="142">
        <v>0.21407663376561242</v>
      </c>
      <c r="K1582" s="142">
        <v>2.4350509413599943</v>
      </c>
      <c r="L1582" s="142">
        <v>1.5975183761280423</v>
      </c>
      <c r="M1582" s="141">
        <f t="array" ref="M1582:Q1582">MMULT(H1582:L1582,TRANSPOSE(chol))</f>
        <v>-4.1692969913929515E-3</v>
      </c>
      <c r="N1582" s="141">
        <v>-5.0851274375505583E-4</v>
      </c>
      <c r="O1582" s="141">
        <v>4.9273913184054669E-4</v>
      </c>
      <c r="P1582" s="141">
        <v>1.2011157679370789E-2</v>
      </c>
      <c r="Q1582" s="141">
        <v>1.1622087543529861E-2</v>
      </c>
      <c r="R1582" s="6">
        <f t="shared" si="98"/>
        <v>-24808.480425681191</v>
      </c>
      <c r="S1582" s="6">
        <f t="shared" si="99"/>
        <v>-9446.2113053614885</v>
      </c>
      <c r="T1582" s="6">
        <f t="shared" si="100"/>
        <v>9446.2113053614885</v>
      </c>
      <c r="V1582" s="23">
        <f t="array" aca="1" ref="V1582:Z1582" ca="1">MMULT(H1582:L1582,TRANSPOSE(racar))</f>
        <v>-1.1203911112827396E-3</v>
      </c>
      <c r="W1582" s="23">
        <f ca="1"/>
        <v>4.2488449750064435E-3</v>
      </c>
      <c r="X1582" s="23">
        <f ca="1"/>
        <v>2.9939593297192263E-3</v>
      </c>
      <c r="Y1582" s="23">
        <f ca="1"/>
        <v>1.4347860983009357E-2</v>
      </c>
      <c r="Z1582" s="23">
        <f ca="1"/>
        <v>1.2305550963991996E-2</v>
      </c>
      <c r="AA1582" s="6">
        <f t="array" aca="1" ref="AA1582" ca="1">SUMPRODUCT($V$9:$Z$9,V1582:Z1582)</f>
        <v>-22070.343521164759</v>
      </c>
      <c r="AB1582" s="6">
        <f t="shared" ca="1" si="101"/>
        <v>-2546.0312833889911</v>
      </c>
    </row>
    <row r="1583" spans="1:28" ht="13.8">
      <c r="A1583" s="4">
        <v>1573</v>
      </c>
      <c r="B1583" s="120">
        <v>0.57293095564700514</v>
      </c>
      <c r="C1583" s="120">
        <v>0.77984000000000009</v>
      </c>
      <c r="D1583" s="120">
        <v>0.72761349437734257</v>
      </c>
      <c r="E1583" s="120">
        <v>1.5709309473396628E-3</v>
      </c>
      <c r="F1583" s="120">
        <v>2.7765134274010016E-2</v>
      </c>
      <c r="H1583" s="142">
        <v>0.18384113028732893</v>
      </c>
      <c r="I1583" s="142">
        <v>0.77165295717453597</v>
      </c>
      <c r="J1583" s="142">
        <v>0.60561112780167436</v>
      </c>
      <c r="K1583" s="142">
        <v>-2.9535063058991562</v>
      </c>
      <c r="L1583" s="142">
        <v>-1.914703957956271</v>
      </c>
      <c r="M1583" s="141">
        <f t="array" ref="M1583:Q1583">MMULT(H1583:L1583,TRANSPOSE(chol))</f>
        <v>1.0832263671831821E-3</v>
      </c>
      <c r="N1583" s="141">
        <v>4.8511501535081951E-3</v>
      </c>
      <c r="O1583" s="141">
        <v>4.3869963309523556E-3</v>
      </c>
      <c r="P1583" s="141">
        <v>-1.300052112958225E-2</v>
      </c>
      <c r="Q1583" s="141">
        <v>-1.3662064824062048E-2</v>
      </c>
      <c r="R1583" s="6">
        <f t="shared" si="98"/>
        <v>7080.8759543838096</v>
      </c>
      <c r="S1583" s="6">
        <f t="shared" si="99"/>
        <v>16221.056826740387</v>
      </c>
      <c r="T1583" s="6">
        <f t="shared" si="100"/>
        <v>-16221.056826740387</v>
      </c>
      <c r="V1583" s="23">
        <f t="array" aca="1" ref="V1583:Z1583" ca="1">MMULT(H1583:L1583,TRANSPOSE(racar))</f>
        <v>-8.5696854848812802E-4</v>
      </c>
      <c r="W1583" s="23">
        <f ca="1"/>
        <v>4.3913838683959979E-4</v>
      </c>
      <c r="X1583" s="23">
        <f ca="1"/>
        <v>1.9107754304423822E-3</v>
      </c>
      <c r="Y1583" s="23">
        <f ca="1"/>
        <v>-1.6340187465529146E-2</v>
      </c>
      <c r="Z1583" s="23">
        <f ca="1"/>
        <v>-1.4001016949037562E-2</v>
      </c>
      <c r="AA1583" s="6">
        <f t="array" aca="1" ref="AA1583" ca="1">SUMPRODUCT($V$9:$Z$9,V1583:Z1583)</f>
        <v>1240.7354661063437</v>
      </c>
      <c r="AB1583" s="6">
        <f t="shared" ca="1" si="101"/>
        <v>2826.0809292043705</v>
      </c>
    </row>
    <row r="1584" spans="1:28" ht="13.8">
      <c r="A1584" s="4">
        <v>1574</v>
      </c>
      <c r="B1584" s="120">
        <v>0.90626428898033839</v>
      </c>
      <c r="C1584" s="120">
        <v>0.97984000000000004</v>
      </c>
      <c r="D1584" s="120">
        <v>0.87047063723448548</v>
      </c>
      <c r="E1584" s="120">
        <v>9.2480021856430575E-2</v>
      </c>
      <c r="F1584" s="120">
        <v>0.10468821119708695</v>
      </c>
      <c r="H1584" s="142">
        <v>1.3180962728564412</v>
      </c>
      <c r="I1584" s="142">
        <v>2.0504555208270512</v>
      </c>
      <c r="J1584" s="142">
        <v>1.1286186837674186</v>
      </c>
      <c r="K1584" s="142">
        <v>-1.3256367605638428</v>
      </c>
      <c r="L1584" s="142">
        <v>-1.255281957870469</v>
      </c>
      <c r="M1584" s="141">
        <f t="array" ref="M1584:Q1584">MMULT(H1584:L1584,TRANSPOSE(chol))</f>
        <v>7.7664700767039654E-3</v>
      </c>
      <c r="N1584" s="141">
        <v>1.4839608773088321E-2</v>
      </c>
      <c r="O1584" s="141">
        <v>9.6834179362532708E-3</v>
      </c>
      <c r="P1584" s="141">
        <v>-1.7478278722084985E-3</v>
      </c>
      <c r="Q1584" s="141">
        <v>-1.30815503915074E-3</v>
      </c>
      <c r="R1584" s="6">
        <f t="shared" si="98"/>
        <v>-17225.983955761862</v>
      </c>
      <c r="S1584" s="6">
        <f t="shared" si="99"/>
        <v>-747.12817687684947</v>
      </c>
      <c r="T1584" s="6">
        <f t="shared" si="100"/>
        <v>747.12817687684947</v>
      </c>
      <c r="V1584" s="23">
        <f t="array" aca="1" ref="V1584:Z1584" ca="1">MMULT(H1584:L1584,TRANSPOSE(racar))</f>
        <v>8.3016212863337383E-3</v>
      </c>
      <c r="W1584" s="23">
        <f ca="1"/>
        <v>1.1429771790028059E-2</v>
      </c>
      <c r="X1584" s="23">
        <f ca="1"/>
        <v>7.3129653359887197E-3</v>
      </c>
      <c r="Y1584" s="23">
        <f ca="1"/>
        <v>-5.8429354702274217E-3</v>
      </c>
      <c r="Z1584" s="23">
        <f ca="1"/>
        <v>-4.7693138445826311E-3</v>
      </c>
      <c r="AA1584" s="6">
        <f t="array" aca="1" ref="AA1584" ca="1">SUMPRODUCT($V$9:$Z$9,V1584:Z1584)</f>
        <v>-2705.142288245228</v>
      </c>
      <c r="AB1584" s="6">
        <f t="shared" ca="1" si="101"/>
        <v>-303.16177613360924</v>
      </c>
    </row>
    <row r="1585" spans="1:28" ht="13.8">
      <c r="A1585" s="4">
        <v>1575</v>
      </c>
      <c r="B1585" s="120">
        <v>5.4412437128486507E-2</v>
      </c>
      <c r="C1585" s="120">
        <v>2.7840000000000004E-2</v>
      </c>
      <c r="D1585" s="120">
        <v>3.3735943356934611E-2</v>
      </c>
      <c r="E1585" s="120">
        <v>0.1833891127655215</v>
      </c>
      <c r="F1585" s="120">
        <v>0.18161128812016389</v>
      </c>
      <c r="H1585" s="142">
        <v>-1.6034974382535789</v>
      </c>
      <c r="I1585" s="142">
        <v>-1.9135318509764505</v>
      </c>
      <c r="J1585" s="142">
        <v>-1.8285177333820815</v>
      </c>
      <c r="K1585" s="142">
        <v>-0.9025246642573852</v>
      </c>
      <c r="L1585" s="142">
        <v>-0.90924166361964953</v>
      </c>
      <c r="M1585" s="141">
        <f t="array" ref="M1585:Q1585">MMULT(H1585:L1585,TRANSPOSE(chol))</f>
        <v>-9.4481071896819219E-3</v>
      </c>
      <c r="N1585" s="141">
        <v>-1.4725962815910733E-2</v>
      </c>
      <c r="O1585" s="141">
        <v>-1.4512556516728775E-2</v>
      </c>
      <c r="P1585" s="141">
        <v>-9.7545273250116693E-3</v>
      </c>
      <c r="Q1585" s="141">
        <v>-1.5789763256119933E-2</v>
      </c>
      <c r="R1585" s="6">
        <f t="shared" si="98"/>
        <v>39485.710258636587</v>
      </c>
      <c r="S1585" s="6">
        <f t="shared" si="99"/>
        <v>42850.202601626654</v>
      </c>
      <c r="T1585" s="6">
        <f t="shared" si="100"/>
        <v>-42850.202601626654</v>
      </c>
      <c r="V1585" s="23">
        <f t="array" aca="1" ref="V1585:Z1585" ca="1">MMULT(H1585:L1585,TRANSPOSE(racar))</f>
        <v>-1.3377135882748576E-2</v>
      </c>
      <c r="W1585" s="23">
        <f ca="1"/>
        <v>-1.5283665097239024E-2</v>
      </c>
      <c r="X1585" s="23">
        <f ca="1"/>
        <v>-1.4211496830765367E-2</v>
      </c>
      <c r="Y1585" s="23">
        <f ca="1"/>
        <v>-8.1798302072392734E-3</v>
      </c>
      <c r="Z1585" s="23">
        <f ca="1"/>
        <v>-1.2126208101441136E-2</v>
      </c>
      <c r="AA1585" s="6">
        <f t="array" aca="1" ref="AA1585" ca="1">SUMPRODUCT($V$9:$Z$9,V1585:Z1585)</f>
        <v>11925.223481724737</v>
      </c>
      <c r="AB1585" s="6">
        <f t="shared" ca="1" si="101"/>
        <v>29759.266486299217</v>
      </c>
    </row>
    <row r="1586" spans="1:28" ht="13.8">
      <c r="A1586" s="4">
        <v>1576</v>
      </c>
      <c r="B1586" s="120">
        <v>0.38774577046181979</v>
      </c>
      <c r="C1586" s="120">
        <v>0.22784000000000001</v>
      </c>
      <c r="D1586" s="120">
        <v>0.17659308621407746</v>
      </c>
      <c r="E1586" s="120">
        <v>0.27429820367461233</v>
      </c>
      <c r="F1586" s="120">
        <v>0.25853436504324079</v>
      </c>
      <c r="H1586" s="142">
        <v>-0.28519918995646631</v>
      </c>
      <c r="I1586" s="142">
        <v>-0.74597916687627175</v>
      </c>
      <c r="J1586" s="142">
        <v>-0.9284268957288595</v>
      </c>
      <c r="K1586" s="142">
        <v>-0.5998647035833472</v>
      </c>
      <c r="L1586" s="142">
        <v>-0.64787047247734897</v>
      </c>
      <c r="M1586" s="141">
        <f t="array" ref="M1586:Q1586">MMULT(H1586:L1586,TRANSPOSE(chol))</f>
        <v>-1.6804470358580165E-3</v>
      </c>
      <c r="N1586" s="141">
        <v>-4.9422444845160281E-3</v>
      </c>
      <c r="O1586" s="141">
        <v>-6.5861384676794716E-3</v>
      </c>
      <c r="P1586" s="141">
        <v>-4.9039187329093983E-3</v>
      </c>
      <c r="Q1586" s="141">
        <v>-7.391359512241508E-3</v>
      </c>
      <c r="R1586" s="6">
        <f t="shared" si="98"/>
        <v>20115.591194670604</v>
      </c>
      <c r="S1586" s="6">
        <f t="shared" si="99"/>
        <v>18514.246849841624</v>
      </c>
      <c r="T1586" s="6">
        <f t="shared" si="100"/>
        <v>-18514.246849841624</v>
      </c>
      <c r="V1586" s="23">
        <f t="array" aca="1" ref="V1586:Z1586" ca="1">MMULT(H1586:L1586,TRANSPOSE(racar))</f>
        <v>-3.8520021021675416E-3</v>
      </c>
      <c r="W1586" s="23">
        <f ca="1"/>
        <v>-6.1821657454247088E-3</v>
      </c>
      <c r="X1586" s="23">
        <f ca="1"/>
        <v>-7.0358471053436995E-3</v>
      </c>
      <c r="Y1586" s="23">
        <f ca="1"/>
        <v>-4.8061489545943702E-3</v>
      </c>
      <c r="Z1586" s="23">
        <f ca="1"/>
        <v>-6.5598597769501929E-3</v>
      </c>
      <c r="AA1586" s="6">
        <f t="array" aca="1" ref="AA1586" ca="1">SUMPRODUCT($V$9:$Z$9,V1586:Z1586)</f>
        <v>11211.125431710425</v>
      </c>
      <c r="AB1586" s="6">
        <f t="shared" ca="1" si="101"/>
        <v>14355.755023595571</v>
      </c>
    </row>
    <row r="1587" spans="1:28" ht="13.8">
      <c r="A1587" s="4">
        <v>1577</v>
      </c>
      <c r="B1587" s="120">
        <v>0.72107910379515328</v>
      </c>
      <c r="C1587" s="120">
        <v>0.42784</v>
      </c>
      <c r="D1587" s="120">
        <v>0.31945022907122034</v>
      </c>
      <c r="E1587" s="120">
        <v>0.36520729458370327</v>
      </c>
      <c r="F1587" s="120">
        <v>0.33545744196631772</v>
      </c>
      <c r="H1587" s="142">
        <v>0.58605018254868357</v>
      </c>
      <c r="I1587" s="142">
        <v>-0.18187605042461094</v>
      </c>
      <c r="J1587" s="142">
        <v>-0.46923669633913939</v>
      </c>
      <c r="K1587" s="142">
        <v>-0.34457408755929625</v>
      </c>
      <c r="L1587" s="142">
        <v>-0.424892717209922</v>
      </c>
      <c r="M1587" s="141">
        <f t="array" ref="M1587:Q1587">MMULT(H1587:L1587,TRANSPOSE(chol))</f>
        <v>3.453117423925053E-3</v>
      </c>
      <c r="N1587" s="141">
        <v>3.3524846026503096E-4</v>
      </c>
      <c r="O1587" s="141">
        <v>-2.286691417408651E-3</v>
      </c>
      <c r="P1587" s="141">
        <v>-1.824546936704518E-3</v>
      </c>
      <c r="Q1587" s="141">
        <v>-1.8985213882849578E-3</v>
      </c>
      <c r="R1587" s="6">
        <f t="shared" si="98"/>
        <v>10836.183496190557</v>
      </c>
      <c r="S1587" s="6">
        <f t="shared" si="99"/>
        <v>2172.0148722240065</v>
      </c>
      <c r="T1587" s="6">
        <f t="shared" si="100"/>
        <v>-2172.0148722240065</v>
      </c>
      <c r="V1587" s="23">
        <f t="array" aca="1" ref="V1587:Z1587" ca="1">MMULT(H1587:L1587,TRANSPOSE(racar))</f>
        <v>2.2260369169252248E-3</v>
      </c>
      <c r="W1587" s="23">
        <f ca="1"/>
        <v>-1.3377167092082497E-3</v>
      </c>
      <c r="X1587" s="23">
        <f ca="1"/>
        <v>-3.178620073916521E-3</v>
      </c>
      <c r="Y1587" s="23">
        <f ca="1"/>
        <v>-2.4588804113081057E-3</v>
      </c>
      <c r="Z1587" s="23">
        <f ca="1"/>
        <v>-2.8131444646598844E-3</v>
      </c>
      <c r="AA1587" s="6">
        <f t="array" aca="1" ref="AA1587" ca="1">SUMPRODUCT($V$9:$Z$9,V1587:Z1587)</f>
        <v>13725.019603885876</v>
      </c>
      <c r="AB1587" s="6">
        <f t="shared" ca="1" si="101"/>
        <v>4337.1962093643524</v>
      </c>
    </row>
    <row r="1588" spans="1:28" ht="13.8">
      <c r="A1588" s="4">
        <v>1578</v>
      </c>
      <c r="B1588" s="120">
        <v>0.16552354823959761</v>
      </c>
      <c r="C1588" s="120">
        <v>0.62784000000000006</v>
      </c>
      <c r="D1588" s="120">
        <v>0.46230737192836319</v>
      </c>
      <c r="E1588" s="120">
        <v>0.45611638549279421</v>
      </c>
      <c r="F1588" s="120">
        <v>0.41238051888939464</v>
      </c>
      <c r="H1588" s="142">
        <v>-0.97200693904131541</v>
      </c>
      <c r="I1588" s="142">
        <v>0.3261379307324947</v>
      </c>
      <c r="J1588" s="142">
        <v>-9.4622416591360642E-2</v>
      </c>
      <c r="K1588" s="142">
        <v>-0.11022268609832019</v>
      </c>
      <c r="L1588" s="142">
        <v>-0.22142563004661089</v>
      </c>
      <c r="M1588" s="141">
        <f t="array" ref="M1588:Q1588">MMULT(H1588:L1588,TRANSPOSE(chol))</f>
        <v>-5.7272469104653846E-3</v>
      </c>
      <c r="N1588" s="141">
        <v>-4.1581899764191925E-4</v>
      </c>
      <c r="O1588" s="141">
        <v>-1.8015666471843128E-3</v>
      </c>
      <c r="P1588" s="141">
        <v>-8.4130345474463936E-4</v>
      </c>
      <c r="Q1588" s="141">
        <v>-3.8335319898008631E-3</v>
      </c>
      <c r="R1588" s="6">
        <f t="shared" si="98"/>
        <v>-11080.634643497335</v>
      </c>
      <c r="S1588" s="6">
        <f t="shared" si="99"/>
        <v>17386.253440679611</v>
      </c>
      <c r="T1588" s="6">
        <f t="shared" si="100"/>
        <v>-17386.253440679611</v>
      </c>
      <c r="V1588" s="23">
        <f t="array" aca="1" ref="V1588:Z1588" ca="1">MMULT(H1588:L1588,TRANSPOSE(racar))</f>
        <v>-5.4805656877811746E-3</v>
      </c>
      <c r="W1588" s="23">
        <f ca="1"/>
        <v>5.6151502160304905E-4</v>
      </c>
      <c r="X1588" s="23">
        <f ca="1"/>
        <v>-1.2454169901364197E-3</v>
      </c>
      <c r="Y1588" s="23">
        <f ca="1"/>
        <v>-7.5486437096405554E-4</v>
      </c>
      <c r="Z1588" s="23">
        <f ca="1"/>
        <v>-2.5046381592055402E-3</v>
      </c>
      <c r="AA1588" s="6">
        <f t="array" aca="1" ref="AA1588" ca="1">SUMPRODUCT($V$9:$Z$9,V1588:Z1588)</f>
        <v>-20540.952888637574</v>
      </c>
      <c r="AB1588" s="6">
        <f t="shared" ca="1" si="101"/>
        <v>10420.928523157903</v>
      </c>
    </row>
    <row r="1589" spans="1:28" ht="13.8">
      <c r="A1589" s="4">
        <v>1579</v>
      </c>
      <c r="B1589" s="120">
        <v>0.4988568815729309</v>
      </c>
      <c r="C1589" s="120">
        <v>0.82784000000000002</v>
      </c>
      <c r="D1589" s="120">
        <v>0.60516451478550592</v>
      </c>
      <c r="E1589" s="120">
        <v>0.54702547640188504</v>
      </c>
      <c r="F1589" s="120">
        <v>0.48930359581247157</v>
      </c>
      <c r="H1589" s="142">
        <v>-2.8653768915127406E-3</v>
      </c>
      <c r="I1589" s="142">
        <v>0.94566397996442542</v>
      </c>
      <c r="J1589" s="142">
        <v>0.266737900485711</v>
      </c>
      <c r="K1589" s="142">
        <v>0.11814969633087741</v>
      </c>
      <c r="L1589" s="142">
        <v>-2.6815122399249259E-2</v>
      </c>
      <c r="M1589" s="141">
        <f t="array" ref="M1589:Q1589">MMULT(H1589:L1589,TRANSPOSE(chol))</f>
        <v>-1.6883337237716686E-5</v>
      </c>
      <c r="N1589" s="141">
        <v>5.4090648017359145E-3</v>
      </c>
      <c r="O1589" s="141">
        <v>2.0193234904183747E-3</v>
      </c>
      <c r="P1589" s="141">
        <v>2.2071400876667998E-3</v>
      </c>
      <c r="Q1589" s="141">
        <v>1.745176681864452E-3</v>
      </c>
      <c r="R1589" s="6">
        <f t="shared" si="98"/>
        <v>-22253.317407096209</v>
      </c>
      <c r="S1589" s="6">
        <f t="shared" si="99"/>
        <v>426.95698621362681</v>
      </c>
      <c r="T1589" s="6">
        <f t="shared" si="100"/>
        <v>-426.95698621362681</v>
      </c>
      <c r="V1589" s="23">
        <f t="array" aca="1" ref="V1589:Z1589" ca="1">MMULT(H1589:L1589,TRANSPOSE(racar))</f>
        <v>1.1098564371253249E-3</v>
      </c>
      <c r="W1589" s="23">
        <f ca="1"/>
        <v>5.7580964226351889E-3</v>
      </c>
      <c r="X1589" s="23">
        <f ca="1"/>
        <v>2.0175240391872213E-3</v>
      </c>
      <c r="Y1589" s="23">
        <f ca="1"/>
        <v>1.4505800228245898E-3</v>
      </c>
      <c r="Z1589" s="23">
        <f ca="1"/>
        <v>1.1555662345063072E-3</v>
      </c>
      <c r="AA1589" s="6">
        <f t="array" aca="1" ref="AA1589" ca="1">SUMPRODUCT($V$9:$Z$9,V1589:Z1589)</f>
        <v>-19054.639218719873</v>
      </c>
      <c r="AB1589" s="6">
        <f t="shared" ca="1" si="101"/>
        <v>232.97898854799678</v>
      </c>
    </row>
    <row r="1590" spans="1:28" ht="13.8">
      <c r="A1590" s="4">
        <v>1580</v>
      </c>
      <c r="B1590" s="120">
        <v>0.83219021490626421</v>
      </c>
      <c r="C1590" s="120">
        <v>6.7839999999999998E-2</v>
      </c>
      <c r="D1590" s="120">
        <v>0.74802165764264872</v>
      </c>
      <c r="E1590" s="120">
        <v>0.63793456731097598</v>
      </c>
      <c r="F1590" s="120">
        <v>0.56622667273554861</v>
      </c>
      <c r="H1590" s="142">
        <v>0.96285644413046767</v>
      </c>
      <c r="I1590" s="142">
        <v>-1.4920730348751603</v>
      </c>
      <c r="J1590" s="142">
        <v>0.66827716818738536</v>
      </c>
      <c r="K1590" s="142">
        <v>0.35294341069721386</v>
      </c>
      <c r="L1590" s="142">
        <v>0.16677555377619227</v>
      </c>
      <c r="M1590" s="141">
        <f t="array" ref="M1590:Q1590">MMULT(H1590:L1590,TRANSPOSE(chol))</f>
        <v>5.6733304808573096E-3</v>
      </c>
      <c r="N1590" s="141">
        <v>-6.2829633706622864E-3</v>
      </c>
      <c r="O1590" s="141">
        <v>5.0873883273717955E-3</v>
      </c>
      <c r="P1590" s="141">
        <v>5.7396800415432901E-4</v>
      </c>
      <c r="Q1590" s="141">
        <v>2.662632978171593E-3</v>
      </c>
      <c r="R1590" s="6">
        <f t="shared" si="98"/>
        <v>57934.490040044475</v>
      </c>
      <c r="S1590" s="6">
        <f t="shared" si="99"/>
        <v>-12123.291193216404</v>
      </c>
      <c r="T1590" s="6">
        <f t="shared" si="100"/>
        <v>12123.291193216404</v>
      </c>
      <c r="V1590" s="23">
        <f t="array" aca="1" ref="V1590:Z1590" ca="1">MMULT(H1590:L1590,TRANSPOSE(racar))</f>
        <v>4.4935774300940944E-3</v>
      </c>
      <c r="W1590" s="23">
        <f ca="1"/>
        <v>-7.1968696173667608E-3</v>
      </c>
      <c r="X1590" s="23">
        <f ca="1"/>
        <v>4.6944623273269103E-3</v>
      </c>
      <c r="Y1590" s="23">
        <f ca="1"/>
        <v>1.1693337014442903E-3</v>
      </c>
      <c r="Z1590" s="23">
        <f ca="1"/>
        <v>1.549914948576188E-3</v>
      </c>
      <c r="AA1590" s="6">
        <f t="array" aca="1" ref="AA1590" ca="1">SUMPRODUCT($V$9:$Z$9,V1590:Z1590)</f>
        <v>65105.121319603066</v>
      </c>
      <c r="AB1590" s="6">
        <f t="shared" ca="1" si="101"/>
        <v>-3237.428380618966</v>
      </c>
    </row>
    <row r="1591" spans="1:28" ht="13.8">
      <c r="A1591" s="4">
        <v>1581</v>
      </c>
      <c r="B1591" s="120">
        <v>0.27663465935070869</v>
      </c>
      <c r="C1591" s="120">
        <v>0.26783999999999997</v>
      </c>
      <c r="D1591" s="120">
        <v>0.89087880049979162</v>
      </c>
      <c r="E1591" s="120">
        <v>0.72884365822006691</v>
      </c>
      <c r="F1591" s="120">
        <v>0.64314974965862548</v>
      </c>
      <c r="H1591" s="142">
        <v>-0.59286826356042077</v>
      </c>
      <c r="I1591" s="142">
        <v>-0.61935882481235638</v>
      </c>
      <c r="J1591" s="142">
        <v>1.2312151703647558</v>
      </c>
      <c r="K1591" s="142">
        <v>0.60931950109431354</v>
      </c>
      <c r="L1591" s="142">
        <v>0.36689076448133673</v>
      </c>
      <c r="M1591" s="141">
        <f t="array" ref="M1591:Q1591">MMULT(H1591:L1591,TRANSPOSE(chol))</f>
        <v>-3.4932908340534704E-3</v>
      </c>
      <c r="N1591" s="141">
        <v>-4.9399210067103804E-3</v>
      </c>
      <c r="O1591" s="141">
        <v>6.9043366834005398E-3</v>
      </c>
      <c r="P1591" s="141">
        <v>2.3442518054706592E-3</v>
      </c>
      <c r="Q1591" s="141">
        <v>1.4762592539692356E-3</v>
      </c>
      <c r="R1591" s="6">
        <f t="shared" si="98"/>
        <v>28098.703240996947</v>
      </c>
      <c r="S1591" s="6">
        <f t="shared" si="99"/>
        <v>2543.4806175291142</v>
      </c>
      <c r="T1591" s="6">
        <f t="shared" si="100"/>
        <v>-2543.4806175291142</v>
      </c>
      <c r="V1591" s="23">
        <f t="array" aca="1" ref="V1591:Z1591" ca="1">MMULT(H1591:L1591,TRANSPOSE(racar))</f>
        <v>-2.7136871039654229E-3</v>
      </c>
      <c r="W1591" s="23">
        <f ca="1"/>
        <v>-3.0617038328093456E-3</v>
      </c>
      <c r="X1591" s="23">
        <f ca="1"/>
        <v>7.9584136049476849E-3</v>
      </c>
      <c r="Y1591" s="23">
        <f ca="1"/>
        <v>3.3528237797318203E-3</v>
      </c>
      <c r="Z1591" s="23">
        <f ca="1"/>
        <v>2.3816921106136696E-3</v>
      </c>
      <c r="AA1591" s="6">
        <f t="array" aca="1" ref="AA1591" ca="1">SUMPRODUCT($V$9:$Z$9,V1591:Z1591)</f>
        <v>24266.992649143256</v>
      </c>
      <c r="AB1591" s="6">
        <f t="shared" ca="1" si="101"/>
        <v>2140.607389117391</v>
      </c>
    </row>
    <row r="1592" spans="1:28" ht="13.8">
      <c r="A1592" s="4">
        <v>1582</v>
      </c>
      <c r="B1592" s="120">
        <v>0.60996799268404212</v>
      </c>
      <c r="C1592" s="120">
        <v>0.46783999999999998</v>
      </c>
      <c r="D1592" s="120">
        <v>5.4144106622240729E-2</v>
      </c>
      <c r="E1592" s="120">
        <v>0.81975274912915785</v>
      </c>
      <c r="F1592" s="120">
        <v>0.72007282658170235</v>
      </c>
      <c r="H1592" s="142">
        <v>0.27923561337492625</v>
      </c>
      <c r="I1592" s="142">
        <v>-8.0700674996056057E-2</v>
      </c>
      <c r="J1592" s="142">
        <v>-1.6059349050774256</v>
      </c>
      <c r="K1592" s="142">
        <v>0.91442322685589628</v>
      </c>
      <c r="L1592" s="142">
        <v>0.58305786533214199</v>
      </c>
      <c r="M1592" s="141">
        <f t="array" ref="M1592:Q1592">MMULT(H1592:L1592,TRANSPOSE(chol))</f>
        <v>1.645308525853514E-3</v>
      </c>
      <c r="N1592" s="141">
        <v>1.9385672555774567E-4</v>
      </c>
      <c r="O1592" s="141">
        <v>-9.9596898356712066E-3</v>
      </c>
      <c r="P1592" s="141">
        <v>3.6914545656898104E-3</v>
      </c>
      <c r="Q1592" s="141">
        <v>4.209997500395875E-3</v>
      </c>
      <c r="R1592" s="6">
        <f t="shared" si="98"/>
        <v>-23706.546199736393</v>
      </c>
      <c r="S1592" s="6">
        <f t="shared" si="99"/>
        <v>-6437.6289846632353</v>
      </c>
      <c r="T1592" s="6">
        <f t="shared" si="100"/>
        <v>6437.6289846632353</v>
      </c>
      <c r="V1592" s="23">
        <f t="array" aca="1" ref="V1592:Z1592" ca="1">MMULT(H1592:L1592,TRANSPOSE(racar))</f>
        <v>1.5256697549102037E-3</v>
      </c>
      <c r="W1592" s="23">
        <f ca="1"/>
        <v>7.5355782067128708E-4</v>
      </c>
      <c r="X1592" s="23">
        <f ca="1"/>
        <v>-9.5776092493995765E-3</v>
      </c>
      <c r="Y1592" s="23">
        <f ca="1"/>
        <v>4.7214982111646563E-3</v>
      </c>
      <c r="Z1592" s="23">
        <f ca="1"/>
        <v>3.9511331915341183E-3</v>
      </c>
      <c r="AA1592" s="6">
        <f t="array" aca="1" ref="AA1592" ca="1">SUMPRODUCT($V$9:$Z$9,V1592:Z1592)</f>
        <v>-20035.524637547111</v>
      </c>
      <c r="AB1592" s="6">
        <f t="shared" ca="1" si="101"/>
        <v>-293.38293800226165</v>
      </c>
    </row>
    <row r="1593" spans="1:28" ht="13.8">
      <c r="A1593" s="4">
        <v>1583</v>
      </c>
      <c r="B1593" s="120">
        <v>0.94330132601737537</v>
      </c>
      <c r="C1593" s="120">
        <v>0.6678400000000001</v>
      </c>
      <c r="D1593" s="120">
        <v>0.19700124947938358</v>
      </c>
      <c r="E1593" s="120">
        <v>0.91066184003824879</v>
      </c>
      <c r="F1593" s="120">
        <v>0.79699590350477933</v>
      </c>
      <c r="H1593" s="142">
        <v>1.583105817162211</v>
      </c>
      <c r="I1593" s="142">
        <v>0.43395654103913844</v>
      </c>
      <c r="J1593" s="142">
        <v>-0.8523812940545511</v>
      </c>
      <c r="K1593" s="142">
        <v>1.3448418260556927</v>
      </c>
      <c r="L1593" s="142">
        <v>0.8309388182780425</v>
      </c>
      <c r="M1593" s="141">
        <f t="array" ref="M1593:Q1593">MMULT(H1593:L1593,TRANSPOSE(chol))</f>
        <v>9.3279559395168712E-3</v>
      </c>
      <c r="N1593" s="141">
        <v>6.2045603861523354E-3</v>
      </c>
      <c r="O1593" s="141">
        <v>-3.207945036661075E-3</v>
      </c>
      <c r="P1593" s="141">
        <v>8.0691975260734662E-3</v>
      </c>
      <c r="Q1593" s="141">
        <v>1.1608074073821096E-2</v>
      </c>
      <c r="R1593" s="6">
        <f t="shared" si="98"/>
        <v>-23762.351874073844</v>
      </c>
      <c r="S1593" s="6">
        <f t="shared" si="99"/>
        <v>-27395.299264800989</v>
      </c>
      <c r="T1593" s="6">
        <f t="shared" si="100"/>
        <v>27395.299264800989</v>
      </c>
      <c r="V1593" s="23">
        <f t="array" aca="1" ref="V1593:Z1593" ca="1">MMULT(H1593:L1593,TRANSPOSE(racar))</f>
        <v>1.0208917082388184E-2</v>
      </c>
      <c r="W1593" s="23">
        <f ca="1"/>
        <v>6.0117636080803645E-3</v>
      </c>
      <c r="X1593" s="23">
        <f ca="1"/>
        <v>-3.5042830238880586E-3</v>
      </c>
      <c r="Y1593" s="23">
        <f ca="1"/>
        <v>8.1329953456290623E-3</v>
      </c>
      <c r="Z1593" s="23">
        <f ca="1"/>
        <v>8.7619280770737488E-3</v>
      </c>
      <c r="AA1593" s="6">
        <f t="array" aca="1" ref="AA1593" ca="1">SUMPRODUCT($V$9:$Z$9,V1593:Z1593)</f>
        <v>-3397.1866643128305</v>
      </c>
      <c r="AB1593" s="6">
        <f t="shared" ca="1" si="101"/>
        <v>-11339.024247199013</v>
      </c>
    </row>
    <row r="1594" spans="1:28" ht="13.8">
      <c r="A1594" s="4">
        <v>1584</v>
      </c>
      <c r="B1594" s="120">
        <v>9.1449474165523542E-2</v>
      </c>
      <c r="C1594" s="120">
        <v>0.86784000000000006</v>
      </c>
      <c r="D1594" s="120">
        <v>0.33985839233652643</v>
      </c>
      <c r="E1594" s="120">
        <v>9.8353937572570188E-3</v>
      </c>
      <c r="F1594" s="120">
        <v>0.87391898042785632</v>
      </c>
      <c r="H1594" s="142">
        <v>-1.3318820561323894</v>
      </c>
      <c r="I1594" s="142">
        <v>1.1162386371341628</v>
      </c>
      <c r="J1594" s="142">
        <v>-0.41284963315770784</v>
      </c>
      <c r="K1594" s="142">
        <v>-2.3325688102719941</v>
      </c>
      <c r="L1594" s="142">
        <v>1.1451137529491484</v>
      </c>
      <c r="M1594" s="141">
        <f t="array" ref="M1594:Q1594">MMULT(H1594:L1594,TRANSPOSE(chol))</f>
        <v>-7.8476984933996251E-3</v>
      </c>
      <c r="N1594" s="141">
        <v>3.2635905069950707E-3</v>
      </c>
      <c r="O1594" s="141">
        <v>-4.0658690130789708E-3</v>
      </c>
      <c r="P1594" s="141">
        <v>-1.1135301540619667E-2</v>
      </c>
      <c r="Q1594" s="141">
        <v>-7.4587408711830009E-4</v>
      </c>
      <c r="R1594" s="6">
        <f t="shared" si="98"/>
        <v>-109061.81111722591</v>
      </c>
      <c r="S1594" s="6">
        <f t="shared" si="99"/>
        <v>-46790.758637324936</v>
      </c>
      <c r="T1594" s="6">
        <f t="shared" si="100"/>
        <v>46790.758637324936</v>
      </c>
      <c r="V1594" s="23">
        <f t="array" aca="1" ref="V1594:Z1594" ca="1">MMULT(H1594:L1594,TRANSPOSE(racar))</f>
        <v>-5.4621702994510635E-3</v>
      </c>
      <c r="W1594" s="23">
        <f ca="1"/>
        <v>4.4189077967237197E-3</v>
      </c>
      <c r="X1594" s="23">
        <f ca="1"/>
        <v>-3.2045498332547383E-3</v>
      </c>
      <c r="Y1594" s="23">
        <f ca="1"/>
        <v>-1.0019655684554405E-2</v>
      </c>
      <c r="Z1594" s="23">
        <f ca="1"/>
        <v>3.7256626447941515E-3</v>
      </c>
      <c r="AA1594" s="6">
        <f t="array" aca="1" ref="AA1594" ca="1">SUMPRODUCT($V$9:$Z$9,V1594:Z1594)</f>
        <v>-121586.08685926985</v>
      </c>
      <c r="AB1594" s="6">
        <f t="shared" ca="1" si="101"/>
        <v>-66456.281841112068</v>
      </c>
    </row>
    <row r="1595" spans="1:28" ht="13.8">
      <c r="A1595" s="4">
        <v>1585</v>
      </c>
      <c r="B1595" s="120">
        <v>0.42478280749885683</v>
      </c>
      <c r="C1595" s="120">
        <v>0.10784000000000001</v>
      </c>
      <c r="D1595" s="120">
        <v>0.48271553519366928</v>
      </c>
      <c r="E1595" s="120">
        <v>0.10074448466634793</v>
      </c>
      <c r="F1595" s="120">
        <v>0.95084205735093319</v>
      </c>
      <c r="H1595" s="142">
        <v>-0.18967269960666594</v>
      </c>
      <c r="I1595" s="142">
        <v>-1.2380972593087862</v>
      </c>
      <c r="J1595" s="142">
        <v>-4.3339291697159783E-2</v>
      </c>
      <c r="K1595" s="142">
        <v>-1.2773209242511288</v>
      </c>
      <c r="L1595" s="142">
        <v>1.653073600894833</v>
      </c>
      <c r="M1595" s="141">
        <f t="array" ref="M1595:Q1595">MMULT(H1595:L1595,TRANSPOSE(chol))</f>
        <v>-1.1175870656780702E-3</v>
      </c>
      <c r="N1595" s="141">
        <v>-7.5361668351821565E-3</v>
      </c>
      <c r="O1595" s="141">
        <v>-9.3959072282144692E-4</v>
      </c>
      <c r="P1595" s="141">
        <v>-8.4419400485416431E-3</v>
      </c>
      <c r="Q1595" s="141">
        <v>4.0313697483586102E-3</v>
      </c>
      <c r="R1595" s="6">
        <f t="shared" si="98"/>
        <v>-30084.914775694997</v>
      </c>
      <c r="S1595" s="6">
        <f t="shared" si="99"/>
        <v>-60934.620724040258</v>
      </c>
      <c r="T1595" s="6">
        <f t="shared" si="100"/>
        <v>60934.620724040258</v>
      </c>
      <c r="V1595" s="23">
        <f t="array" aca="1" ref="V1595:Z1595" ca="1">MMULT(H1595:L1595,TRANSPOSE(racar))</f>
        <v>-4.5844002052352608E-4</v>
      </c>
      <c r="W1595" s="23">
        <f ca="1"/>
        <v>-6.8464346722864316E-3</v>
      </c>
      <c r="X1595" s="23">
        <f ca="1"/>
        <v>-1.0915657922709425E-4</v>
      </c>
      <c r="Y1595" s="23">
        <f ca="1"/>
        <v>-5.6746766492354996E-3</v>
      </c>
      <c r="Z1595" s="23">
        <f ca="1"/>
        <v>7.3451289294928258E-3</v>
      </c>
      <c r="AA1595" s="6">
        <f t="array" aca="1" ref="AA1595" ca="1">SUMPRODUCT($V$9:$Z$9,V1595:Z1595)</f>
        <v>-34273.141820563527</v>
      </c>
      <c r="AB1595" s="6">
        <f t="shared" ca="1" si="101"/>
        <v>-66634.428051338007</v>
      </c>
    </row>
    <row r="1596" spans="1:28" ht="13.8">
      <c r="A1596" s="4">
        <v>1586</v>
      </c>
      <c r="B1596" s="120">
        <v>0.75811614083219026</v>
      </c>
      <c r="C1596" s="120">
        <v>0.30784</v>
      </c>
      <c r="D1596" s="120">
        <v>0.62557267805081207</v>
      </c>
      <c r="E1596" s="120">
        <v>0.19165357557543886</v>
      </c>
      <c r="F1596" s="120">
        <v>3.3682294037323632E-2</v>
      </c>
      <c r="H1596" s="142">
        <v>0.70025556185219395</v>
      </c>
      <c r="I1596" s="142">
        <v>-0.50198225971912136</v>
      </c>
      <c r="J1596" s="142">
        <v>0.3201499739144909</v>
      </c>
      <c r="K1596" s="142">
        <v>-0.87181895696160905</v>
      </c>
      <c r="L1596" s="142">
        <v>-1.8292338195980133</v>
      </c>
      <c r="M1596" s="141">
        <f t="array" ref="M1596:Q1596">MMULT(H1596:L1596,TRANSPOSE(chol))</f>
        <v>4.1260369057753311E-3</v>
      </c>
      <c r="N1596" s="141">
        <v>-1.2296820356462938E-3</v>
      </c>
      <c r="O1596" s="141">
        <v>2.8272583089964487E-3</v>
      </c>
      <c r="P1596" s="141">
        <v>-4.3910313229614363E-3</v>
      </c>
      <c r="Q1596" s="141">
        <v>-9.9649022619984918E-3</v>
      </c>
      <c r="R1596" s="6">
        <f t="shared" si="98"/>
        <v>67038.176912537776</v>
      </c>
      <c r="S1596" s="6">
        <f t="shared" si="99"/>
        <v>35114.299779347282</v>
      </c>
      <c r="T1596" s="6">
        <f t="shared" si="100"/>
        <v>-35114.299779347282</v>
      </c>
      <c r="V1596" s="23">
        <f t="array" aca="1" ref="V1596:Z1596" ca="1">MMULT(H1596:L1596,TRANSPOSE(racar))</f>
        <v>1.0364147362351452E-3</v>
      </c>
      <c r="W1596" s="23">
        <f ca="1"/>
        <v>-4.8483552642860847E-3</v>
      </c>
      <c r="X1596" s="23">
        <f ca="1"/>
        <v>8.055189415499609E-4</v>
      </c>
      <c r="Y1596" s="23">
        <f ca="1"/>
        <v>-6.7138689085381974E-3</v>
      </c>
      <c r="Z1596" s="23">
        <f ca="1"/>
        <v>-1.1950381921561641E-2</v>
      </c>
      <c r="AA1596" s="6">
        <f t="array" aca="1" ref="AA1596" ca="1">SUMPRODUCT($V$9:$Z$9,V1596:Z1596)</f>
        <v>66760.375175433146</v>
      </c>
      <c r="AB1596" s="6">
        <f t="shared" ca="1" si="101"/>
        <v>35489.269311630924</v>
      </c>
    </row>
    <row r="1597" spans="1:28" ht="13.8">
      <c r="A1597" s="4">
        <v>1587</v>
      </c>
      <c r="B1597" s="120">
        <v>0.20256058527663465</v>
      </c>
      <c r="C1597" s="120">
        <v>0.50783999999999996</v>
      </c>
      <c r="D1597" s="120">
        <v>0.76842982090795486</v>
      </c>
      <c r="E1597" s="120">
        <v>0.28256266648452966</v>
      </c>
      <c r="F1597" s="120">
        <v>0.11060537096040055</v>
      </c>
      <c r="H1597" s="142">
        <v>-0.83250993884843605</v>
      </c>
      <c r="I1597" s="142">
        <v>1.9653230774836817E-2</v>
      </c>
      <c r="J1597" s="142">
        <v>0.73368563058898173</v>
      </c>
      <c r="K1597" s="142">
        <v>-0.57524541372709925</v>
      </c>
      <c r="L1597" s="142">
        <v>-1.2233150049969743</v>
      </c>
      <c r="M1597" s="141">
        <f t="array" ref="M1597:Q1597">MMULT(H1597:L1597,TRANSPOSE(chol))</f>
        <v>-4.9053044620278857E-3</v>
      </c>
      <c r="N1597" s="141">
        <v>-1.8433200429826019E-3</v>
      </c>
      <c r="O1597" s="141">
        <v>3.6005347401732437E-3</v>
      </c>
      <c r="P1597" s="141">
        <v>-3.0349248382353332E-3</v>
      </c>
      <c r="Q1597" s="141">
        <v>-9.4815819538563804E-3</v>
      </c>
      <c r="R1597" s="6">
        <f t="shared" si="98"/>
        <v>34107.432497274531</v>
      </c>
      <c r="S1597" s="6">
        <f t="shared" si="99"/>
        <v>38638.753060262163</v>
      </c>
      <c r="T1597" s="6">
        <f t="shared" si="100"/>
        <v>-38638.753060262163</v>
      </c>
      <c r="V1597" s="23">
        <f t="array" aca="1" ref="V1597:Z1597" ca="1">MMULT(H1597:L1597,TRANSPOSE(racar))</f>
        <v>-5.9551126813861596E-3</v>
      </c>
      <c r="W1597" s="23">
        <f ca="1"/>
        <v>-2.3464094172997189E-3</v>
      </c>
      <c r="X1597" s="23">
        <f ca="1"/>
        <v>3.2962042001680432E-3</v>
      </c>
      <c r="Y1597" s="23">
        <f ca="1"/>
        <v>-4.2002479158691729E-3</v>
      </c>
      <c r="Z1597" s="23">
        <f ca="1"/>
        <v>-8.9595979097332763E-3</v>
      </c>
      <c r="AA1597" s="6">
        <f t="array" aca="1" ref="AA1597" ca="1">SUMPRODUCT($V$9:$Z$9,V1597:Z1597)</f>
        <v>22896.189402555814</v>
      </c>
      <c r="AB1597" s="6">
        <f t="shared" ca="1" si="101"/>
        <v>30418.475336976924</v>
      </c>
    </row>
    <row r="1598" spans="1:28" ht="13.8">
      <c r="A1598" s="4">
        <v>1588</v>
      </c>
      <c r="B1598" s="120">
        <v>0.53589391860996793</v>
      </c>
      <c r="C1598" s="120">
        <v>0.70784000000000002</v>
      </c>
      <c r="D1598" s="120">
        <v>0.91128696376509777</v>
      </c>
      <c r="E1598" s="120">
        <v>0.3734717573936206</v>
      </c>
      <c r="F1598" s="120">
        <v>0.1875284478834775</v>
      </c>
      <c r="H1598" s="142">
        <v>9.0094445927180591E-2</v>
      </c>
      <c r="I1598" s="142">
        <v>0.54708549056735123</v>
      </c>
      <c r="J1598" s="142">
        <v>1.3487226346192942</v>
      </c>
      <c r="K1598" s="142">
        <v>-0.32267219111803741</v>
      </c>
      <c r="L1598" s="142">
        <v>-0.88704087222696559</v>
      </c>
      <c r="M1598" s="141">
        <f t="array" ref="M1598:Q1598">MMULT(H1598:L1598,TRANSPOSE(chol))</f>
        <v>5.3085334719467814E-4</v>
      </c>
      <c r="N1598" s="141">
        <v>3.3448116312268577E-3</v>
      </c>
      <c r="O1598" s="141">
        <v>8.9569229406906911E-3</v>
      </c>
      <c r="P1598" s="141">
        <v>1.0513774252059681E-4</v>
      </c>
      <c r="Q1598" s="141">
        <v>-3.1562469093575135E-3</v>
      </c>
      <c r="R1598" s="6">
        <f t="shared" si="98"/>
        <v>24864.378726473682</v>
      </c>
      <c r="S1598" s="6">
        <f t="shared" si="99"/>
        <v>17962.942544946785</v>
      </c>
      <c r="T1598" s="6">
        <f t="shared" si="100"/>
        <v>-17962.942544946785</v>
      </c>
      <c r="V1598" s="23">
        <f t="array" aca="1" ref="V1598:Z1598" ca="1">MMULT(H1598:L1598,TRANSPOSE(racar))</f>
        <v>6.0647778495209336E-4</v>
      </c>
      <c r="W1598" s="23">
        <f ca="1"/>
        <v>2.4968700896491839E-3</v>
      </c>
      <c r="X1598" s="23">
        <f ca="1"/>
        <v>8.2567970126958597E-3</v>
      </c>
      <c r="Y1598" s="23">
        <f ca="1"/>
        <v>-1.700739635728019E-3</v>
      </c>
      <c r="Z1598" s="23">
        <f ca="1"/>
        <v>-4.3716295727843774E-3</v>
      </c>
      <c r="AA1598" s="6">
        <f t="array" aca="1" ref="AA1598" ca="1">SUMPRODUCT($V$9:$Z$9,V1598:Z1598)</f>
        <v>26310.247113009231</v>
      </c>
      <c r="AB1598" s="6">
        <f t="shared" ca="1" si="101"/>
        <v>16436.495002077885</v>
      </c>
    </row>
    <row r="1599" spans="1:28" ht="13.8">
      <c r="A1599" s="4">
        <v>1589</v>
      </c>
      <c r="B1599" s="120">
        <v>0.86922725194330119</v>
      </c>
      <c r="C1599" s="120">
        <v>0.90783999999999998</v>
      </c>
      <c r="D1599" s="120">
        <v>7.455226988754686E-2</v>
      </c>
      <c r="E1599" s="120">
        <v>0.46438084830271154</v>
      </c>
      <c r="F1599" s="120">
        <v>0.26445152480655437</v>
      </c>
      <c r="H1599" s="142">
        <v>1.1227457394036775</v>
      </c>
      <c r="I1599" s="142">
        <v>1.3275706072049602</v>
      </c>
      <c r="J1599" s="142">
        <v>-1.4427016303777214</v>
      </c>
      <c r="K1599" s="142">
        <v>-8.9402927973345439E-2</v>
      </c>
      <c r="L1599" s="142">
        <v>-0.62968140713453569</v>
      </c>
      <c r="M1599" s="141">
        <f t="array" ref="M1599:Q1599">MMULT(H1599:L1599,TRANSPOSE(chol))</f>
        <v>6.6154281507290425E-3</v>
      </c>
      <c r="N1599" s="141">
        <v>1.0240712279436409E-2</v>
      </c>
      <c r="O1599" s="141">
        <v>-7.3190609962945821E-3</v>
      </c>
      <c r="P1599" s="141">
        <v>1.619034947769893E-3</v>
      </c>
      <c r="Q1599" s="141">
        <v>5.4539448487062395E-4</v>
      </c>
      <c r="R1599" s="6">
        <f t="shared" si="98"/>
        <v>-34731.827535428958</v>
      </c>
      <c r="S1599" s="6">
        <f t="shared" si="99"/>
        <v>4383.0105530023257</v>
      </c>
      <c r="T1599" s="6">
        <f t="shared" si="100"/>
        <v>-4383.0105530023257</v>
      </c>
      <c r="V1599" s="23">
        <f t="array" aca="1" ref="V1599:Z1599" ca="1">MMULT(H1599:L1599,TRANSPOSE(racar))</f>
        <v>6.0679128490528922E-3</v>
      </c>
      <c r="W1599" s="23">
        <f ca="1"/>
        <v>7.9148488618784128E-3</v>
      </c>
      <c r="X1599" s="23">
        <f ca="1"/>
        <v>-8.8260738633018504E-3</v>
      </c>
      <c r="Y1599" s="23">
        <f ca="1"/>
        <v>-4.0440434955851833E-4</v>
      </c>
      <c r="Z1599" s="23">
        <f ca="1"/>
        <v>-2.1250807482468756E-3</v>
      </c>
      <c r="AA1599" s="6">
        <f t="array" aca="1" ref="AA1599" ca="1">SUMPRODUCT($V$9:$Z$9,V1599:Z1599)</f>
        <v>-23513.697275570907</v>
      </c>
      <c r="AB1599" s="6">
        <f t="shared" ca="1" si="101"/>
        <v>9921.2616262246393</v>
      </c>
    </row>
    <row r="1600" spans="1:28" ht="13.8">
      <c r="A1600" s="4">
        <v>1590</v>
      </c>
      <c r="B1600" s="120">
        <v>0.31367169638774572</v>
      </c>
      <c r="C1600" s="120">
        <v>0.14784</v>
      </c>
      <c r="D1600" s="120">
        <v>0.2174094127446897</v>
      </c>
      <c r="E1600" s="120">
        <v>0.55528993921180236</v>
      </c>
      <c r="F1600" s="120">
        <v>0.3413746017296313</v>
      </c>
      <c r="H1600" s="142">
        <v>-0.48546942957005113</v>
      </c>
      <c r="I1600" s="142">
        <v>-1.0457423593241899</v>
      </c>
      <c r="J1600" s="142">
        <v>-0.780972233986022</v>
      </c>
      <c r="K1600" s="142">
        <v>0.13903799927862856</v>
      </c>
      <c r="L1600" s="142">
        <v>-0.40871448368912161</v>
      </c>
      <c r="M1600" s="141">
        <f t="array" ref="M1600:Q1600">MMULT(H1600:L1600,TRANSPOSE(chol))</f>
        <v>-2.860476791835214E-3</v>
      </c>
      <c r="N1600" s="141">
        <v>-7.1294904777325216E-3</v>
      </c>
      <c r="O1600" s="141">
        <v>-6.0065878375717479E-3</v>
      </c>
      <c r="P1600" s="141">
        <v>-1.7584947988387085E-3</v>
      </c>
      <c r="Q1600" s="141">
        <v>-5.632939847032511E-3</v>
      </c>
      <c r="R1600" s="6">
        <f t="shared" si="98"/>
        <v>31828.729561609616</v>
      </c>
      <c r="S1600" s="6">
        <f t="shared" si="99"/>
        <v>23158.653647863935</v>
      </c>
      <c r="T1600" s="6">
        <f t="shared" si="100"/>
        <v>-23158.653647863935</v>
      </c>
      <c r="V1600" s="23">
        <f t="array" aca="1" ref="V1600:Z1600" ca="1">MMULT(H1600:L1600,TRANSPOSE(racar))</f>
        <v>-4.7652207505088483E-3</v>
      </c>
      <c r="W1600" s="23">
        <f ca="1"/>
        <v>-7.2631980621740483E-3</v>
      </c>
      <c r="X1600" s="23">
        <f ca="1"/>
        <v>-5.8450983435901979E-3</v>
      </c>
      <c r="Y1600" s="23">
        <f ca="1"/>
        <v>-1.0010745518013301E-3</v>
      </c>
      <c r="Z1600" s="23">
        <f ca="1"/>
        <v>-4.6894684145929759E-3</v>
      </c>
      <c r="AA1600" s="6">
        <f t="array" aca="1" ref="AA1600" ca="1">SUMPRODUCT($V$9:$Z$9,V1600:Z1600)</f>
        <v>22396.032453335461</v>
      </c>
      <c r="AB1600" s="6">
        <f t="shared" ca="1" si="101"/>
        <v>21396.563739184108</v>
      </c>
    </row>
    <row r="1601" spans="1:28" ht="13.8">
      <c r="A1601" s="4">
        <v>1591</v>
      </c>
      <c r="B1601" s="120">
        <v>0.64700502972107909</v>
      </c>
      <c r="C1601" s="120">
        <v>0.34783999999999998</v>
      </c>
      <c r="D1601" s="120">
        <v>0.36026655560183257</v>
      </c>
      <c r="E1601" s="120">
        <v>0.6461990301208933</v>
      </c>
      <c r="F1601" s="120">
        <v>0.41829767865270823</v>
      </c>
      <c r="H1601" s="142">
        <v>0.37724715418879323</v>
      </c>
      <c r="I1601" s="142">
        <v>-0.39115861036364313</v>
      </c>
      <c r="J1601" s="142">
        <v>-0.35774639282880499</v>
      </c>
      <c r="K1601" s="142">
        <v>0.37507869699914448</v>
      </c>
      <c r="L1601" s="142">
        <v>-0.20625035294554633</v>
      </c>
      <c r="M1601" s="141">
        <f t="array" ref="M1601:Q1601">MMULT(H1601:L1601,TRANSPOSE(chol))</f>
        <v>2.2228108787377579E-3</v>
      </c>
      <c r="N1601" s="141">
        <v>-1.3538636337849033E-3</v>
      </c>
      <c r="O1601" s="141">
        <v>-1.9196134049181423E-3</v>
      </c>
      <c r="P1601" s="141">
        <v>1.3375420393765981E-3</v>
      </c>
      <c r="Q1601" s="141">
        <v>-2.0359721238608693E-4</v>
      </c>
      <c r="R1601" s="6">
        <f t="shared" si="98"/>
        <v>19711.744621120968</v>
      </c>
      <c r="S1601" s="6">
        <f t="shared" si="99"/>
        <v>7244.3267628689127</v>
      </c>
      <c r="T1601" s="6">
        <f t="shared" si="100"/>
        <v>-7244.3267628689127</v>
      </c>
      <c r="V1601" s="23">
        <f t="array" aca="1" ref="V1601:Z1601" ca="1">MMULT(H1601:L1601,TRANSPOSE(racar))</f>
        <v>1.3097619642761576E-3</v>
      </c>
      <c r="W1601" s="23">
        <f ca="1"/>
        <v>-1.9381284851342285E-3</v>
      </c>
      <c r="X1601" s="23">
        <f ca="1"/>
        <v>-2.2215070175465564E-3</v>
      </c>
      <c r="Y1601" s="23">
        <f ca="1"/>
        <v>1.284910298911601E-3</v>
      </c>
      <c r="Z1601" s="23">
        <f ca="1"/>
        <v>-1.0316781497590013E-3</v>
      </c>
      <c r="AA1601" s="6">
        <f t="array" aca="1" ref="AA1601" ca="1">SUMPRODUCT($V$9:$Z$9,V1601:Z1601)</f>
        <v>22111.481872531233</v>
      </c>
      <c r="AB1601" s="6">
        <f t="shared" ca="1" si="101"/>
        <v>11590.299860640927</v>
      </c>
    </row>
    <row r="1602" spans="1:28" ht="13.8">
      <c r="A1602" s="4">
        <v>1592</v>
      </c>
      <c r="B1602" s="120">
        <v>0.98033836305441235</v>
      </c>
      <c r="C1602" s="120">
        <v>0.54783999999999999</v>
      </c>
      <c r="D1602" s="120">
        <v>0.50312369845897531</v>
      </c>
      <c r="E1602" s="120">
        <v>0.73710812102998424</v>
      </c>
      <c r="F1602" s="120">
        <v>0.49522075557578515</v>
      </c>
      <c r="H1602" s="142">
        <v>2.0607879571984977</v>
      </c>
      <c r="I1602" s="142">
        <v>0.12020595572716264</v>
      </c>
      <c r="J1602" s="142">
        <v>7.8300308870143352E-3</v>
      </c>
      <c r="K1602" s="142">
        <v>0.6344552569052877</v>
      </c>
      <c r="L1602" s="142">
        <v>-1.1980075766776007E-2</v>
      </c>
      <c r="M1602" s="141">
        <f t="array" ref="M1602:Q1602">MMULT(H1602:L1602,TRANSPOSE(chol))</f>
        <v>1.2142548563110303E-2</v>
      </c>
      <c r="N1602" s="141">
        <v>5.5299697110690951E-3</v>
      </c>
      <c r="O1602" s="141">
        <v>2.8493821963429156E-3</v>
      </c>
      <c r="P1602" s="141">
        <v>4.9207955538584465E-3</v>
      </c>
      <c r="Q1602" s="141">
        <v>7.3646639193260446E-3</v>
      </c>
      <c r="R1602" s="6">
        <f t="shared" si="98"/>
        <v>16166.679622983233</v>
      </c>
      <c r="S1602" s="6">
        <f t="shared" si="99"/>
        <v>-18289.204329001604</v>
      </c>
      <c r="T1602" s="6">
        <f t="shared" si="100"/>
        <v>18289.204329001604</v>
      </c>
      <c r="V1602" s="23">
        <f t="array" aca="1" ref="V1602:Z1602" ca="1">MMULT(H1602:L1602,TRANSPOSE(racar))</f>
        <v>1.1808186598970344E-2</v>
      </c>
      <c r="W1602" s="23">
        <f ca="1"/>
        <v>3.3923052741663749E-3</v>
      </c>
      <c r="X1602" s="23">
        <f ca="1"/>
        <v>1.4436997576472324E-3</v>
      </c>
      <c r="Y1602" s="23">
        <f ca="1"/>
        <v>3.6881893223452843E-3</v>
      </c>
      <c r="Z1602" s="23">
        <f ca="1"/>
        <v>3.4822143308577045E-3</v>
      </c>
      <c r="AA1602" s="6">
        <f t="array" aca="1" ref="AA1602" ca="1">SUMPRODUCT($V$9:$Z$9,V1602:Z1602)</f>
        <v>37979.765212795137</v>
      </c>
      <c r="AB1602" s="6">
        <f t="shared" ca="1" si="101"/>
        <v>-2421.4409215049491</v>
      </c>
    </row>
    <row r="1603" spans="1:28" ht="13.8">
      <c r="A1603" s="4">
        <v>1593</v>
      </c>
      <c r="B1603" s="120">
        <v>2.9721079103795151E-2</v>
      </c>
      <c r="C1603" s="120">
        <v>0.74784000000000006</v>
      </c>
      <c r="D1603" s="120">
        <v>0.6459808413161181</v>
      </c>
      <c r="E1603" s="120">
        <v>0.82801721193907518</v>
      </c>
      <c r="F1603" s="120">
        <v>0.57214383249886225</v>
      </c>
      <c r="H1603" s="142">
        <v>-1.884908752687104</v>
      </c>
      <c r="I1603" s="142">
        <v>0.66770800373100569</v>
      </c>
      <c r="J1603" s="142">
        <v>0.37449198660230204</v>
      </c>
      <c r="K1603" s="142">
        <v>0.94635887010061015</v>
      </c>
      <c r="L1603" s="142">
        <v>0.18183484881349846</v>
      </c>
      <c r="M1603" s="141">
        <f t="array" ref="M1603:Q1603">MMULT(H1603:L1603,TRANSPOSE(chol))</f>
        <v>-1.1106235353611525E-2</v>
      </c>
      <c r="N1603" s="141">
        <v>-6.0439866577033374E-4</v>
      </c>
      <c r="O1603" s="141">
        <v>9.9211781268068993E-5</v>
      </c>
      <c r="P1603" s="141">
        <v>4.5228287867816125E-3</v>
      </c>
      <c r="Q1603" s="141">
        <v>-1.4261743714773041E-3</v>
      </c>
      <c r="R1603" s="6">
        <f t="shared" si="98"/>
        <v>-19047.932599399392</v>
      </c>
      <c r="S1603" s="6">
        <f t="shared" si="99"/>
        <v>28582.478651137171</v>
      </c>
      <c r="T1603" s="6">
        <f t="shared" si="100"/>
        <v>-28582.478651137171</v>
      </c>
      <c r="V1603" s="23">
        <f t="array" aca="1" ref="V1603:Z1603" ca="1">MMULT(H1603:L1603,TRANSPOSE(racar))</f>
        <v>-9.2757714218720012E-3</v>
      </c>
      <c r="W1603" s="23">
        <f ca="1"/>
        <v>3.0712901927616512E-3</v>
      </c>
      <c r="X1603" s="23">
        <f ca="1"/>
        <v>2.0421962745408996E-3</v>
      </c>
      <c r="Y1603" s="23">
        <f ca="1"/>
        <v>5.3761710634590339E-3</v>
      </c>
      <c r="Z1603" s="23">
        <f ca="1"/>
        <v>7.3556218947746816E-4</v>
      </c>
      <c r="AA1603" s="6">
        <f t="array" aca="1" ref="AA1603" ca="1">SUMPRODUCT($V$9:$Z$9,V1603:Z1603)</f>
        <v>-32718.581426863006</v>
      </c>
      <c r="AB1603" s="6">
        <f t="shared" ca="1" si="101"/>
        <v>20511.191243897345</v>
      </c>
    </row>
    <row r="1604" spans="1:28" ht="13.8">
      <c r="A1604" s="4">
        <v>1594</v>
      </c>
      <c r="B1604" s="120">
        <v>0.36305441243712844</v>
      </c>
      <c r="C1604" s="120">
        <v>0.94784000000000002</v>
      </c>
      <c r="D1604" s="120">
        <v>0.7888379841732609</v>
      </c>
      <c r="E1604" s="120">
        <v>0.91892630284816612</v>
      </c>
      <c r="F1604" s="120">
        <v>0.64906690942193912</v>
      </c>
      <c r="H1604" s="142">
        <v>-0.3503063171413387</v>
      </c>
      <c r="I1604" s="142">
        <v>1.6242615482583367</v>
      </c>
      <c r="J1604" s="142">
        <v>0.8023958175977115</v>
      </c>
      <c r="K1604" s="142">
        <v>1.397885697427822</v>
      </c>
      <c r="L1604" s="142">
        <v>0.38280253580056195</v>
      </c>
      <c r="M1604" s="141">
        <f t="array" ref="M1604:Q1604">MMULT(H1604:L1604,TRANSPOSE(chol))</f>
        <v>-2.0640704217019601E-3</v>
      </c>
      <c r="N1604" s="141">
        <v>8.4791107872137124E-3</v>
      </c>
      <c r="O1604" s="141">
        <v>5.2152976797465601E-3</v>
      </c>
      <c r="P1604" s="141">
        <v>9.6743548052392499E-3</v>
      </c>
      <c r="Q1604" s="141">
        <v>6.8385982070238256E-3</v>
      </c>
      <c r="R1604" s="6">
        <f t="shared" si="98"/>
        <v>-33629.883509971623</v>
      </c>
      <c r="S1604" s="6">
        <f t="shared" si="99"/>
        <v>6362.7977272545104</v>
      </c>
      <c r="T1604" s="6">
        <f t="shared" si="100"/>
        <v>-6362.7977272545104</v>
      </c>
      <c r="V1604" s="23">
        <f t="array" aca="1" ref="V1604:Z1604" ca="1">MMULT(H1604:L1604,TRANSPOSE(racar))</f>
        <v>9.3080823308343795E-4</v>
      </c>
      <c r="W1604" s="23">
        <f ca="1"/>
        <v>1.1073872227217148E-2</v>
      </c>
      <c r="X1604" s="23">
        <f ca="1"/>
        <v>6.2277835678689998E-3</v>
      </c>
      <c r="Y1604" s="23">
        <f ca="1"/>
        <v>9.1297618174563319E-3</v>
      </c>
      <c r="Z1604" s="23">
        <f ca="1"/>
        <v>5.8378616762013351E-3</v>
      </c>
      <c r="AA1604" s="6">
        <f t="array" aca="1" ref="AA1604" ca="1">SUMPRODUCT($V$9:$Z$9,V1604:Z1604)</f>
        <v>-27580.714716547547</v>
      </c>
      <c r="AB1604" s="6">
        <f t="shared" ca="1" si="101"/>
        <v>9415.3391610671679</v>
      </c>
    </row>
    <row r="1605" spans="1:28" ht="13.8">
      <c r="A1605" s="4">
        <v>1595</v>
      </c>
      <c r="B1605" s="120">
        <v>0.69638774577046181</v>
      </c>
      <c r="C1605" s="120">
        <v>0.18784000000000001</v>
      </c>
      <c r="D1605" s="120">
        <v>0.9316951270304038</v>
      </c>
      <c r="E1605" s="120">
        <v>1.8099856567174371E-2</v>
      </c>
      <c r="F1605" s="120">
        <v>0.72598998634501599</v>
      </c>
      <c r="H1605" s="142">
        <v>0.51403930840085721</v>
      </c>
      <c r="I1605" s="142">
        <v>-0.8858840720147233</v>
      </c>
      <c r="J1605" s="142">
        <v>1.4885354291336936</v>
      </c>
      <c r="K1605" s="142">
        <v>-2.0946770226980411</v>
      </c>
      <c r="L1605" s="142">
        <v>0.60072971004268516</v>
      </c>
      <c r="M1605" s="141">
        <f t="array" ref="M1605:Q1605">MMULT(H1605:L1605,TRANSPOSE(chol))</f>
        <v>3.028815868125645E-3</v>
      </c>
      <c r="N1605" s="141">
        <v>-3.8657700280867405E-3</v>
      </c>
      <c r="O1605" s="141">
        <v>9.9503758601043671E-3</v>
      </c>
      <c r="P1605" s="141">
        <v>-1.0522969729682917E-2</v>
      </c>
      <c r="Q1605" s="141">
        <v>7.070990253670909E-4</v>
      </c>
      <c r="R1605" s="6">
        <f t="shared" si="98"/>
        <v>5267.6004760634114</v>
      </c>
      <c r="S1605" s="6">
        <f t="shared" si="99"/>
        <v>-52038.422710579223</v>
      </c>
      <c r="T1605" s="6">
        <f t="shared" si="100"/>
        <v>52038.422710579223</v>
      </c>
      <c r="V1605" s="23">
        <f t="array" aca="1" ref="V1605:Z1605" ca="1">MMULT(H1605:L1605,TRANSPOSE(racar))</f>
        <v>3.1872007134366885E-3</v>
      </c>
      <c r="W1605" s="23">
        <f ca="1"/>
        <v>-5.3999765108771226E-3</v>
      </c>
      <c r="X1605" s="23">
        <f ca="1"/>
        <v>9.3317576980439416E-3</v>
      </c>
      <c r="Y1605" s="23">
        <f ca="1"/>
        <v>-1.0067312756628333E-2</v>
      </c>
      <c r="Z1605" s="23">
        <f ca="1"/>
        <v>2.0750020671847472E-3</v>
      </c>
      <c r="AA1605" s="6">
        <f t="array" aca="1" ref="AA1605" ca="1">SUMPRODUCT($V$9:$Z$9,V1605:Z1605)</f>
        <v>6802.2482914835418</v>
      </c>
      <c r="AB1605" s="6">
        <f t="shared" ca="1" si="101"/>
        <v>-57531.370883474781</v>
      </c>
    </row>
    <row r="1606" spans="1:28" ht="13.8">
      <c r="A1606" s="4">
        <v>1596</v>
      </c>
      <c r="B1606" s="120">
        <v>0.14083219021490626</v>
      </c>
      <c r="C1606" s="120">
        <v>0.38783999999999996</v>
      </c>
      <c r="D1606" s="120">
        <v>9.4960433152852977E-2</v>
      </c>
      <c r="E1606" s="120">
        <v>0.10900894747626529</v>
      </c>
      <c r="F1606" s="120">
        <v>0.80291306326809297</v>
      </c>
      <c r="H1606" s="142">
        <v>-1.076587971249062</v>
      </c>
      <c r="I1606" s="142">
        <v>-0.28495319612638143</v>
      </c>
      <c r="J1606" s="142">
        <v>-1.31081324587353</v>
      </c>
      <c r="K1606" s="142">
        <v>-1.2318158130870747</v>
      </c>
      <c r="L1606" s="142">
        <v>0.85207246499126832</v>
      </c>
      <c r="M1606" s="141">
        <f t="array" ref="M1606:Q1606">MMULT(H1606:L1606,TRANSPOSE(chol))</f>
        <v>-6.3434579368967904E-3</v>
      </c>
      <c r="N1606" s="141">
        <v>-4.1612238352572925E-3</v>
      </c>
      <c r="O1606" s="141">
        <v>-9.948349564439643E-3</v>
      </c>
      <c r="P1606" s="141">
        <v>-8.1632553419092591E-3</v>
      </c>
      <c r="Q1606" s="141">
        <v>-2.4162619782694518E-3</v>
      </c>
      <c r="R1606" s="6">
        <f t="shared" si="98"/>
        <v>-55736.897494544464</v>
      </c>
      <c r="S1606" s="6">
        <f t="shared" si="99"/>
        <v>-23947.38240625017</v>
      </c>
      <c r="T1606" s="6">
        <f t="shared" si="100"/>
        <v>23947.38240625017</v>
      </c>
      <c r="V1606" s="23">
        <f t="array" aca="1" ref="V1606:Z1606" ca="1">MMULT(H1606:L1606,TRANSPOSE(racar))</f>
        <v>-6.1786307942489349E-3</v>
      </c>
      <c r="W1606" s="23">
        <f ca="1"/>
        <v>-3.2897932147532838E-3</v>
      </c>
      <c r="X1606" s="23">
        <f ca="1"/>
        <v>-9.072259539707344E-3</v>
      </c>
      <c r="Y1606" s="23">
        <f ca="1"/>
        <v>-6.1971499203204369E-3</v>
      </c>
      <c r="Z1606" s="23">
        <f ca="1"/>
        <v>1.3806709958902319E-3</v>
      </c>
      <c r="AA1606" s="6">
        <f t="array" aca="1" ref="AA1606" ca="1">SUMPRODUCT($V$9:$Z$9,V1606:Z1606)</f>
        <v>-69344.377988160166</v>
      </c>
      <c r="AB1606" s="6">
        <f t="shared" ca="1" si="101"/>
        <v>-35987.16285041532</v>
      </c>
    </row>
    <row r="1607" spans="1:28" ht="13.8">
      <c r="A1607" s="4">
        <v>1597</v>
      </c>
      <c r="B1607" s="120">
        <v>0.47416552354823954</v>
      </c>
      <c r="C1607" s="120">
        <v>0.58784000000000003</v>
      </c>
      <c r="D1607" s="120">
        <v>0.23781757600999581</v>
      </c>
      <c r="E1607" s="120">
        <v>0.19991803838535621</v>
      </c>
      <c r="F1607" s="120">
        <v>0.87983614019116996</v>
      </c>
      <c r="H1607" s="142">
        <v>-6.4802755997253478E-2</v>
      </c>
      <c r="I1607" s="142">
        <v>0.22199214264457839</v>
      </c>
      <c r="J1607" s="142">
        <v>-0.71334038662733057</v>
      </c>
      <c r="K1607" s="142">
        <v>-0.84191402951721728</v>
      </c>
      <c r="L1607" s="142">
        <v>1.1741680526817098</v>
      </c>
      <c r="M1607" s="141">
        <f t="array" ref="M1607:Q1607">MMULT(H1607:L1607,TRANSPOSE(chol))</f>
        <v>-3.8182997380756012E-4</v>
      </c>
      <c r="N1607" s="141">
        <v>1.1190984414274165E-3</v>
      </c>
      <c r="O1607" s="141">
        <v>-4.592011199835805E-3</v>
      </c>
      <c r="P1607" s="141">
        <v>-4.3139966643981785E-3</v>
      </c>
      <c r="Q1607" s="141">
        <v>4.3061840720055762E-3</v>
      </c>
      <c r="R1607" s="6">
        <f t="shared" si="98"/>
        <v>-61994.230721075939</v>
      </c>
      <c r="S1607" s="6">
        <f t="shared" si="99"/>
        <v>-43579.576166666098</v>
      </c>
      <c r="T1607" s="6">
        <f t="shared" si="100"/>
        <v>43579.576166666098</v>
      </c>
      <c r="V1607" s="23">
        <f t="array" aca="1" ref="V1607:Z1607" ca="1">MMULT(H1607:L1607,TRANSPOSE(racar))</f>
        <v>8.5903143144623031E-4</v>
      </c>
      <c r="W1607" s="23">
        <f ca="1"/>
        <v>1.6190226118014809E-3</v>
      </c>
      <c r="X1607" s="23">
        <f ca="1"/>
        <v>-4.1413972683824367E-3</v>
      </c>
      <c r="Y1607" s="23">
        <f ca="1"/>
        <v>-3.0223896257778921E-3</v>
      </c>
      <c r="Z1607" s="23">
        <f ca="1"/>
        <v>6.1201875196326746E-3</v>
      </c>
      <c r="AA1607" s="6">
        <f t="array" aca="1" ref="AA1607" ca="1">SUMPRODUCT($V$9:$Z$9,V1607:Z1607)</f>
        <v>-61902.048997592472</v>
      </c>
      <c r="AB1607" s="6">
        <f t="shared" ca="1" si="101"/>
        <v>-47720.605234074807</v>
      </c>
    </row>
    <row r="1608" spans="1:28" ht="13.8">
      <c r="A1608" s="4">
        <v>1598</v>
      </c>
      <c r="B1608" s="120">
        <v>0.80749885688157286</v>
      </c>
      <c r="C1608" s="120">
        <v>0.7878400000000001</v>
      </c>
      <c r="D1608" s="120">
        <v>0.38067471886713866</v>
      </c>
      <c r="E1608" s="120">
        <v>0.29082712929444704</v>
      </c>
      <c r="F1608" s="120">
        <v>0.95675921711424683</v>
      </c>
      <c r="H1608" s="142">
        <v>0.86871636838827393</v>
      </c>
      <c r="I1608" s="142">
        <v>0.79894897372713181</v>
      </c>
      <c r="J1608" s="142">
        <v>-0.3037092138793665</v>
      </c>
      <c r="K1608" s="142">
        <v>-0.55096997294545413</v>
      </c>
      <c r="L1608" s="142">
        <v>1.7142568410922956</v>
      </c>
      <c r="M1608" s="141">
        <f t="array" ref="M1608:Q1608">MMULT(H1608:L1608,TRANSPOSE(chol))</f>
        <v>5.1186395251762423E-3</v>
      </c>
      <c r="N1608" s="141">
        <v>6.6164989955697431E-3</v>
      </c>
      <c r="O1608" s="141">
        <v>-5.2302446282386623E-4</v>
      </c>
      <c r="P1608" s="141">
        <v>-1.0189856897668016E-3</v>
      </c>
      <c r="Q1608" s="141">
        <v>1.1739184553836605E-2</v>
      </c>
      <c r="R1608" s="6">
        <f t="shared" si="98"/>
        <v>-81018.053004247588</v>
      </c>
      <c r="S1608" s="6">
        <f t="shared" si="99"/>
        <v>-69682.053846675306</v>
      </c>
      <c r="T1608" s="6">
        <f t="shared" si="100"/>
        <v>69682.053846675306</v>
      </c>
      <c r="V1608" s="23">
        <f t="array" aca="1" ref="V1608:Z1608" ca="1">MMULT(H1608:L1608,TRANSPOSE(racar))</f>
        <v>7.6940236788699441E-3</v>
      </c>
      <c r="W1608" s="23">
        <f ca="1"/>
        <v>6.962132317910436E-3</v>
      </c>
      <c r="X1608" s="23">
        <f ca="1"/>
        <v>-3.4670859187564099E-4</v>
      </c>
      <c r="Y1608" s="23">
        <f ca="1"/>
        <v>-1.2517600306820266E-4</v>
      </c>
      <c r="Z1608" s="23">
        <f ca="1"/>
        <v>1.1969936880190718E-2</v>
      </c>
      <c r="AA1608" s="6">
        <f t="array" aca="1" ref="AA1608" ca="1">SUMPRODUCT($V$9:$Z$9,V1608:Z1608)</f>
        <v>-67729.174270780044</v>
      </c>
      <c r="AB1608" s="6">
        <f t="shared" ca="1" si="101"/>
        <v>-66872.748835133025</v>
      </c>
    </row>
    <row r="1609" spans="1:28" ht="13.8">
      <c r="A1609" s="4">
        <v>1599</v>
      </c>
      <c r="B1609" s="120">
        <v>0.25194330132601733</v>
      </c>
      <c r="C1609" s="120">
        <v>0.98784000000000005</v>
      </c>
      <c r="D1609" s="120">
        <v>0.52353186172428146</v>
      </c>
      <c r="E1609" s="120">
        <v>0.38173622020353798</v>
      </c>
      <c r="F1609" s="120">
        <v>3.9599453800637237E-2</v>
      </c>
      <c r="H1609" s="142">
        <v>-0.66838698263632512</v>
      </c>
      <c r="I1609" s="142">
        <v>2.2520359543962392</v>
      </c>
      <c r="J1609" s="142">
        <v>5.9019876497010883E-2</v>
      </c>
      <c r="K1609" s="142">
        <v>-0.3009240108964264</v>
      </c>
      <c r="L1609" s="142">
        <v>-1.7553532250941906</v>
      </c>
      <c r="M1609" s="141">
        <f t="array" ref="M1609:Q1609">MMULT(H1609:L1609,TRANSPOSE(chol))</f>
        <v>-3.9382612690756344E-3</v>
      </c>
      <c r="N1609" s="141">
        <v>1.1327071791756366E-2</v>
      </c>
      <c r="O1609" s="141">
        <v>2.2489409441826759E-4</v>
      </c>
      <c r="P1609" s="141">
        <v>1.5149165003678076E-3</v>
      </c>
      <c r="Q1609" s="141">
        <v>-8.5003691402426411E-3</v>
      </c>
      <c r="R1609" s="6">
        <f t="shared" si="98"/>
        <v>-20962.823838069417</v>
      </c>
      <c r="S1609" s="6">
        <f t="shared" si="99"/>
        <v>54010.477708060789</v>
      </c>
      <c r="T1609" s="6">
        <f t="shared" si="100"/>
        <v>-54010.477708060789</v>
      </c>
      <c r="V1609" s="23">
        <f t="array" aca="1" ref="V1609:Z1609" ca="1">MMULT(H1609:L1609,TRANSPOSE(racar))</f>
        <v>-3.707336254386065E-3</v>
      </c>
      <c r="W1609" s="23">
        <f ca="1"/>
        <v>1.0556606157862339E-2</v>
      </c>
      <c r="X1609" s="23">
        <f ca="1"/>
        <v>-6.2452430391897137E-4</v>
      </c>
      <c r="Y1609" s="23">
        <f ca="1"/>
        <v>-1.7838540979741113E-3</v>
      </c>
      <c r="Z1609" s="23">
        <f ca="1"/>
        <v>-9.8258113407043868E-3</v>
      </c>
      <c r="AA1609" s="6">
        <f t="array" aca="1" ref="AA1609" ca="1">SUMPRODUCT($V$9:$Z$9,V1609:Z1609)</f>
        <v>-25772.359259558652</v>
      </c>
      <c r="AB1609" s="6">
        <f t="shared" ca="1" si="101"/>
        <v>46266.591788047583</v>
      </c>
    </row>
    <row r="1610" spans="1:28" ht="13.8">
      <c r="A1610" s="4">
        <v>1600</v>
      </c>
      <c r="B1610" s="120">
        <v>0.58527663465935076</v>
      </c>
      <c r="C1610" s="120">
        <v>3.5840000000000004E-2</v>
      </c>
      <c r="D1610" s="120">
        <v>0.66638900458142425</v>
      </c>
      <c r="E1610" s="120">
        <v>0.47264531111262892</v>
      </c>
      <c r="F1610" s="120">
        <v>0.11652253072371416</v>
      </c>
      <c r="H1610" s="142">
        <v>0.21541121019851486</v>
      </c>
      <c r="I1610" s="142">
        <v>-1.8011451814055337</v>
      </c>
      <c r="J1610" s="142">
        <v>0.42996377721233553</v>
      </c>
      <c r="K1610" s="142">
        <v>-6.8621854838820565E-2</v>
      </c>
      <c r="L1610" s="142">
        <v>-1.1925515216902485</v>
      </c>
      <c r="M1610" s="141">
        <f t="array" ref="M1610:Q1610">MMULT(H1610:L1610,TRANSPOSE(chol))</f>
        <v>1.269243190080369E-3</v>
      </c>
      <c r="N1610" s="141">
        <v>-9.8090379121602046E-3</v>
      </c>
      <c r="O1610" s="141">
        <v>2.4552635788863057E-3</v>
      </c>
      <c r="P1610" s="141">
        <v>-2.7129802256047287E-3</v>
      </c>
      <c r="Q1610" s="141">
        <v>-8.3388974293734618E-3</v>
      </c>
      <c r="R1610" s="6">
        <f t="shared" si="98"/>
        <v>95228.500224009564</v>
      </c>
      <c r="S1610" s="6">
        <f t="shared" si="99"/>
        <v>33781.797518123552</v>
      </c>
      <c r="T1610" s="6">
        <f t="shared" si="100"/>
        <v>-33781.797518123552</v>
      </c>
      <c r="V1610" s="23">
        <f t="array" aca="1" ref="V1610:Z1610" ca="1">MMULT(H1610:L1610,TRANSPOSE(racar))</f>
        <v>-2.0145266941965119E-3</v>
      </c>
      <c r="W1610" s="23">
        <f ca="1"/>
        <v>-1.1695142664171791E-2</v>
      </c>
      <c r="X1610" s="23">
        <f ca="1"/>
        <v>1.6028953540335117E-3</v>
      </c>
      <c r="Y1610" s="23">
        <f ca="1"/>
        <v>-3.0170465062215259E-3</v>
      </c>
      <c r="Z1610" s="23">
        <f ca="1"/>
        <v>-8.9714061069574007E-3</v>
      </c>
      <c r="AA1610" s="6">
        <f t="array" aca="1" ref="AA1610" ca="1">SUMPRODUCT($V$9:$Z$9,V1610:Z1610)</f>
        <v>89808.75436195964</v>
      </c>
      <c r="AB1610" s="6">
        <f t="shared" ca="1" si="101"/>
        <v>35894.696884201585</v>
      </c>
    </row>
    <row r="1611" spans="1:28" ht="13.8">
      <c r="A1611" s="4">
        <v>1601</v>
      </c>
      <c r="B1611" s="120">
        <v>0.91860996799268402</v>
      </c>
      <c r="C1611" s="120">
        <v>0.23584000000000002</v>
      </c>
      <c r="D1611" s="120">
        <v>0.80924614743856704</v>
      </c>
      <c r="E1611" s="120">
        <v>0.56355440202171969</v>
      </c>
      <c r="F1611" s="120">
        <v>0.19344560764679111</v>
      </c>
      <c r="H1611" s="142">
        <v>1.3957822933831494</v>
      </c>
      <c r="I1611" s="142">
        <v>-0.71974827064793867</v>
      </c>
      <c r="J1611" s="142">
        <v>0.87512167412249964</v>
      </c>
      <c r="K1611" s="142">
        <v>0.15998715087322349</v>
      </c>
      <c r="L1611" s="142">
        <v>-0.86526890185840322</v>
      </c>
      <c r="M1611" s="141">
        <f t="array" ref="M1611:Q1611">MMULT(H1611:L1611,TRANSPOSE(chol))</f>
        <v>8.224210657740115E-3</v>
      </c>
      <c r="N1611" s="141">
        <v>-8.4277369133684867E-4</v>
      </c>
      <c r="O1611" s="141">
        <v>7.2488269012486329E-3</v>
      </c>
      <c r="P1611" s="141">
        <v>1.2625808665564283E-3</v>
      </c>
      <c r="Q1611" s="141">
        <v>-6.4424195379710926E-4</v>
      </c>
      <c r="R1611" s="6">
        <f t="shared" si="98"/>
        <v>68677.689489545839</v>
      </c>
      <c r="S1611" s="6">
        <f t="shared" si="99"/>
        <v>9342.2152965154892</v>
      </c>
      <c r="T1611" s="6">
        <f t="shared" si="100"/>
        <v>-9342.2152965154892</v>
      </c>
      <c r="V1611" s="23">
        <f t="array" aca="1" ref="V1611:Z1611" ca="1">MMULT(H1611:L1611,TRANSPOSE(racar))</f>
        <v>6.4672600265341064E-3</v>
      </c>
      <c r="W1611" s="23">
        <f ca="1"/>
        <v>-3.3667071081495649E-3</v>
      </c>
      <c r="X1611" s="23">
        <f ca="1"/>
        <v>5.7414303243606022E-3</v>
      </c>
      <c r="Y1611" s="23">
        <f ca="1"/>
        <v>-2.0666210486752269E-4</v>
      </c>
      <c r="Z1611" s="23">
        <f ca="1"/>
        <v>-3.6464666227312161E-3</v>
      </c>
      <c r="AA1611" s="6">
        <f t="array" aca="1" ref="AA1611" ca="1">SUMPRODUCT($V$9:$Z$9,V1611:Z1611)</f>
        <v>79724.910110702171</v>
      </c>
      <c r="AB1611" s="6">
        <f t="shared" ca="1" si="101"/>
        <v>19252.351347731892</v>
      </c>
    </row>
    <row r="1612" spans="1:28" ht="13.8">
      <c r="A1612" s="4">
        <v>1602</v>
      </c>
      <c r="B1612" s="120">
        <v>6.6758116140832185E-2</v>
      </c>
      <c r="C1612" s="120">
        <v>0.43584000000000001</v>
      </c>
      <c r="D1612" s="120">
        <v>0.95210329029570995</v>
      </c>
      <c r="E1612" s="120">
        <v>0.65446349293081074</v>
      </c>
      <c r="F1612" s="120">
        <v>0.27036868456986801</v>
      </c>
      <c r="H1612" s="142">
        <v>-1.5003790920153126</v>
      </c>
      <c r="I1612" s="142">
        <v>-0.16152490188021854</v>
      </c>
      <c r="J1612" s="142">
        <v>1.6655984533660328</v>
      </c>
      <c r="K1612" s="142">
        <v>0.39739932369721642</v>
      </c>
      <c r="L1612" s="142">
        <v>-0.61169832676854086</v>
      </c>
      <c r="M1612" s="141">
        <f t="array" ref="M1612:Q1612">MMULT(H1612:L1612,TRANSPOSE(chol))</f>
        <v>-8.8405145828967264E-3</v>
      </c>
      <c r="N1612" s="141">
        <v>-4.4499947683700244E-3</v>
      </c>
      <c r="O1612" s="141">
        <v>8.6276876836812906E-3</v>
      </c>
      <c r="P1612" s="141">
        <v>1.5617801858406697E-3</v>
      </c>
      <c r="Q1612" s="141">
        <v>-5.8001735190229744E-3</v>
      </c>
      <c r="R1612" s="6">
        <f t="shared" ref="R1612:R1675" si="102">SUMPRODUCT($M$9:$Q$9,M1612:Q1612)</f>
        <v>41940.140089625755</v>
      </c>
      <c r="S1612" s="6">
        <f t="shared" ref="S1612:S1675" si="103">P1612*$P$9+Q1612*$Q$9</f>
        <v>39268.666138910514</v>
      </c>
      <c r="T1612" s="6">
        <f t="shared" ref="T1612:T1675" si="104">-S1612</f>
        <v>-39268.666138910514</v>
      </c>
      <c r="V1612" s="23">
        <f t="array" aca="1" ref="V1612:Z1612" ca="1">MMULT(H1612:L1612,TRANSPOSE(racar))</f>
        <v>-8.409976670964844E-3</v>
      </c>
      <c r="W1612" s="23">
        <f ca="1"/>
        <v>-2.4022987418224066E-3</v>
      </c>
      <c r="X1612" s="23">
        <f ca="1"/>
        <v>9.6848993345333093E-3</v>
      </c>
      <c r="Y1612" s="23">
        <f ca="1"/>
        <v>1.5233007811660433E-3</v>
      </c>
      <c r="Z1612" s="23">
        <f ca="1"/>
        <v>-4.4403135358918175E-3</v>
      </c>
      <c r="AA1612" s="6">
        <f t="array" aca="1" ref="AA1612" ca="1">SUMPRODUCT($V$9:$Z$9,V1612:Z1612)</f>
        <v>28350.294065773789</v>
      </c>
      <c r="AB1612" s="6">
        <f t="shared" ref="AB1612:AB1675" ca="1" si="105">Y1612*$Y$9+Z1612*$Z$9</f>
        <v>31560.566558276587</v>
      </c>
    </row>
    <row r="1613" spans="1:28" ht="13.8">
      <c r="A1613" s="4">
        <v>1603</v>
      </c>
      <c r="B1613" s="120">
        <v>0.40009144947416547</v>
      </c>
      <c r="C1613" s="120">
        <v>0.63584000000000007</v>
      </c>
      <c r="D1613" s="120">
        <v>0.11536859641815909</v>
      </c>
      <c r="E1613" s="120">
        <v>0.74537258383990157</v>
      </c>
      <c r="F1613" s="120">
        <v>0.34729176149294494</v>
      </c>
      <c r="H1613" s="142">
        <v>-0.25311040454543687</v>
      </c>
      <c r="I1613" s="142">
        <v>0.34736117151078361</v>
      </c>
      <c r="J1613" s="142">
        <v>-1.1984620391148413</v>
      </c>
      <c r="K1613" s="142">
        <v>0.65999843706738559</v>
      </c>
      <c r="L1613" s="142">
        <v>-0.39264252969506958</v>
      </c>
      <c r="M1613" s="141">
        <f t="array" ref="M1613:Q1613">MMULT(H1613:L1613,TRANSPOSE(chol))</f>
        <v>-1.4913739030188965E-3</v>
      </c>
      <c r="N1613" s="141">
        <v>1.394679796605424E-3</v>
      </c>
      <c r="O1613" s="141">
        <v>-7.9164728914127066E-3</v>
      </c>
      <c r="P1613" s="141">
        <v>2.9221031118575038E-3</v>
      </c>
      <c r="Q1613" s="141">
        <v>-2.0987307681547048E-3</v>
      </c>
      <c r="R1613" s="6">
        <f t="shared" si="102"/>
        <v>-7867.8541000209498</v>
      </c>
      <c r="S1613" s="6">
        <f t="shared" si="103"/>
        <v>24987.534425853602</v>
      </c>
      <c r="T1613" s="6">
        <f t="shared" si="104"/>
        <v>-24987.534425853602</v>
      </c>
      <c r="V1613" s="23">
        <f t="array" aca="1" ref="V1613:Z1613" ca="1">MMULT(H1613:L1613,TRANSPOSE(racar))</f>
        <v>-2.112584880216407E-3</v>
      </c>
      <c r="W1613" s="23">
        <f ca="1"/>
        <v>1.5903761774126229E-3</v>
      </c>
      <c r="X1613" s="23">
        <f ca="1"/>
        <v>-7.8409162046051764E-3</v>
      </c>
      <c r="Y1613" s="23">
        <f ca="1"/>
        <v>2.7119711412913442E-3</v>
      </c>
      <c r="Z1613" s="23">
        <f ca="1"/>
        <v>-2.4608939943813173E-3</v>
      </c>
      <c r="AA1613" s="6">
        <f t="array" aca="1" ref="AA1613" ca="1">SUMPRODUCT($V$9:$Z$9,V1613:Z1613)</f>
        <v>-10483.462938992356</v>
      </c>
      <c r="AB1613" s="6">
        <f t="shared" ca="1" si="105"/>
        <v>26032.581197118438</v>
      </c>
    </row>
    <row r="1614" spans="1:28" ht="13.8">
      <c r="A1614" s="4">
        <v>1604</v>
      </c>
      <c r="B1614" s="120">
        <v>0.7334247828074989</v>
      </c>
      <c r="C1614" s="120">
        <v>0.83584000000000003</v>
      </c>
      <c r="D1614" s="120">
        <v>0.25822573927530196</v>
      </c>
      <c r="E1614" s="120">
        <v>0.83628167474899262</v>
      </c>
      <c r="F1614" s="120">
        <v>0.42421483841602187</v>
      </c>
      <c r="H1614" s="142">
        <v>0.62320405950859792</v>
      </c>
      <c r="I1614" s="142">
        <v>0.97750339060371649</v>
      </c>
      <c r="J1614" s="142">
        <v>-0.64882502760175176</v>
      </c>
      <c r="K1614" s="142">
        <v>0.97929012057016473</v>
      </c>
      <c r="L1614" s="142">
        <v>-0.19112242758885351</v>
      </c>
      <c r="M1614" s="141">
        <f t="array" ref="M1614:Q1614">MMULT(H1614:L1614,TRANSPOSE(chol))</f>
        <v>3.6720350246989253E-3</v>
      </c>
      <c r="N1614" s="141">
        <v>7.0622769898033488E-3</v>
      </c>
      <c r="O1614" s="141">
        <v>-3.0080136077826761E-3</v>
      </c>
      <c r="P1614" s="141">
        <v>6.479259636482106E-3</v>
      </c>
      <c r="Q1614" s="141">
        <v>3.5910931227348675E-3</v>
      </c>
      <c r="R1614" s="6">
        <f t="shared" si="102"/>
        <v>-16437.934511855696</v>
      </c>
      <c r="S1614" s="6">
        <f t="shared" si="103"/>
        <v>9739.1419851304163</v>
      </c>
      <c r="T1614" s="6">
        <f t="shared" si="104"/>
        <v>-9739.1419851304163</v>
      </c>
      <c r="V1614" s="23">
        <f t="array" aca="1" ref="V1614:Z1614" ca="1">MMULT(H1614:L1614,TRANSPOSE(racar))</f>
        <v>4.0965562655724905E-3</v>
      </c>
      <c r="W1614" s="23">
        <f ca="1"/>
        <v>6.8874583878419226E-3</v>
      </c>
      <c r="X1614" s="23">
        <f ca="1"/>
        <v>-3.3661453569282544E-3</v>
      </c>
      <c r="Y1614" s="23">
        <f ca="1"/>
        <v>5.4489051484046145E-3</v>
      </c>
      <c r="Z1614" s="23">
        <f ca="1"/>
        <v>1.3612204103672966E-3</v>
      </c>
      <c r="AA1614" s="6">
        <f t="array" aca="1" ref="AA1614" ca="1">SUMPRODUCT($V$9:$Z$9,V1614:Z1614)</f>
        <v>-6822.1189830889889</v>
      </c>
      <c r="AB1614" s="6">
        <f t="shared" ca="1" si="105"/>
        <v>17378.34651670578</v>
      </c>
    </row>
    <row r="1615" spans="1:28" ht="13.8">
      <c r="A1615" s="4">
        <v>1605</v>
      </c>
      <c r="B1615" s="120">
        <v>0.17786922725194329</v>
      </c>
      <c r="C1615" s="120">
        <v>7.5840000000000005E-2</v>
      </c>
      <c r="D1615" s="120">
        <v>0.40108288213244481</v>
      </c>
      <c r="E1615" s="120">
        <v>0.92719076565808345</v>
      </c>
      <c r="F1615" s="120">
        <v>0.50113791533909879</v>
      </c>
      <c r="H1615" s="142">
        <v>-0.92351583049983366</v>
      </c>
      <c r="I1615" s="142">
        <v>-1.4336225669480966</v>
      </c>
      <c r="J1615" s="142">
        <v>-0.25054518733609887</v>
      </c>
      <c r="K1615" s="142">
        <v>1.4551834958858931</v>
      </c>
      <c r="L1615" s="142">
        <v>2.8523346307934285E-3</v>
      </c>
      <c r="M1615" s="141">
        <f t="array" ref="M1615:Q1615">MMULT(H1615:L1615,TRANSPOSE(chol))</f>
        <v>-5.4415282181141172E-3</v>
      </c>
      <c r="N1615" s="141">
        <v>-1.0380004780355617E-2</v>
      </c>
      <c r="O1615" s="141">
        <v>-3.3164827920582332E-3</v>
      </c>
      <c r="P1615" s="141">
        <v>4.1659730198200734E-3</v>
      </c>
      <c r="Q1615" s="141">
        <v>-2.3672916394093684E-3</v>
      </c>
      <c r="R1615" s="6">
        <f t="shared" si="102"/>
        <v>51919.929611308777</v>
      </c>
      <c r="S1615" s="6">
        <f t="shared" si="103"/>
        <v>32163.322980867408</v>
      </c>
      <c r="T1615" s="6">
        <f t="shared" si="104"/>
        <v>-32163.322980867408</v>
      </c>
      <c r="V1615" s="23">
        <f t="array" aca="1" ref="V1615:Z1615" ca="1">MMULT(H1615:L1615,TRANSPOSE(racar))</f>
        <v>-6.5667203650655211E-3</v>
      </c>
      <c r="W1615" s="23">
        <f ca="1"/>
        <v>-8.347714250444338E-3</v>
      </c>
      <c r="X1615" s="23">
        <f ca="1"/>
        <v>-1.9995022769077244E-3</v>
      </c>
      <c r="Y1615" s="23">
        <f ca="1"/>
        <v>5.9641063751290106E-3</v>
      </c>
      <c r="Z1615" s="23">
        <f ca="1"/>
        <v>-1.2220903992010694E-3</v>
      </c>
      <c r="AA1615" s="6">
        <f t="array" aca="1" ref="AA1615" ca="1">SUMPRODUCT($V$9:$Z$9,V1615:Z1615)</f>
        <v>41483.052816074538</v>
      </c>
      <c r="AB1615" s="6">
        <f t="shared" ca="1" si="105"/>
        <v>34043.084935107763</v>
      </c>
    </row>
    <row r="1616" spans="1:28" ht="13.8">
      <c r="A1616" s="4">
        <v>1606</v>
      </c>
      <c r="B1616" s="120">
        <v>0.51120256058527669</v>
      </c>
      <c r="C1616" s="120">
        <v>0.27583999999999997</v>
      </c>
      <c r="D1616" s="120">
        <v>0.54394002498958749</v>
      </c>
      <c r="E1616" s="120">
        <v>2.6364319377091727E-2</v>
      </c>
      <c r="F1616" s="120">
        <v>0.57806099226217578</v>
      </c>
      <c r="H1616" s="142">
        <v>2.808434650478071E-2</v>
      </c>
      <c r="I1616" s="142">
        <v>-0.59524457258419206</v>
      </c>
      <c r="J1616" s="142">
        <v>0.11036494887624215</v>
      </c>
      <c r="K1616" s="142">
        <v>-1.9371366732562967</v>
      </c>
      <c r="L1616" s="142">
        <v>0.19693549640091706</v>
      </c>
      <c r="M1616" s="141">
        <f t="array" ref="M1616:Q1616">MMULT(H1616:L1616,TRANSPOSE(chol))</f>
        <v>1.6547822890090278E-4</v>
      </c>
      <c r="N1616" s="141">
        <v>-3.3429719464250695E-3</v>
      </c>
      <c r="O1616" s="141">
        <v>5.5005090045744326E-4</v>
      </c>
      <c r="P1616" s="141">
        <v>-1.0471905306255143E-2</v>
      </c>
      <c r="Q1616" s="141">
        <v>-3.3186370111392559E-3</v>
      </c>
      <c r="R1616" s="6">
        <f t="shared" si="102"/>
        <v>-10476.284240272507</v>
      </c>
      <c r="S1616" s="6">
        <f t="shared" si="103"/>
        <v>-29506.743520160297</v>
      </c>
      <c r="T1616" s="6">
        <f t="shared" si="104"/>
        <v>29506.743520160297</v>
      </c>
      <c r="V1616" s="23">
        <f t="array" aca="1" ref="V1616:Z1616" ca="1">MMULT(H1616:L1616,TRANSPOSE(racar))</f>
        <v>-4.9723770646321712E-4</v>
      </c>
      <c r="W1616" s="23">
        <f ca="1"/>
        <v>-4.8689562594468206E-3</v>
      </c>
      <c r="X1616" s="23">
        <f ca="1"/>
        <v>-1.0650282188675301E-5</v>
      </c>
      <c r="Y1616" s="23">
        <f ca="1"/>
        <v>-1.0079773402752235E-2</v>
      </c>
      <c r="Z1616" s="23">
        <f ca="1"/>
        <v>-1.5175361717107193E-3</v>
      </c>
      <c r="AA1616" s="6">
        <f t="array" aca="1" ref="AA1616" ca="1">SUMPRODUCT($V$9:$Z$9,V1616:Z1616)</f>
        <v>-15300.275661630543</v>
      </c>
      <c r="AB1616" s="6">
        <f t="shared" ca="1" si="105"/>
        <v>-37689.634252359501</v>
      </c>
    </row>
    <row r="1617" spans="1:28" ht="13.8">
      <c r="A1617" s="4">
        <v>1607</v>
      </c>
      <c r="B1617" s="120">
        <v>0.84453589391860984</v>
      </c>
      <c r="C1617" s="120">
        <v>0.47583999999999993</v>
      </c>
      <c r="D1617" s="120">
        <v>0.68679716784673039</v>
      </c>
      <c r="E1617" s="120">
        <v>0.11727341028618264</v>
      </c>
      <c r="F1617" s="120">
        <v>0.65498406918525265</v>
      </c>
      <c r="H1617" s="142">
        <v>1.0132762840526948</v>
      </c>
      <c r="I1617" s="142">
        <v>-6.0597204400100642E-2</v>
      </c>
      <c r="J1617" s="142">
        <v>0.4867921071076397</v>
      </c>
      <c r="K1617" s="142">
        <v>-1.1887277410291865</v>
      </c>
      <c r="L1617" s="142">
        <v>0.39881182729115061</v>
      </c>
      <c r="M1617" s="141">
        <f t="array" ref="M1617:Q1617">MMULT(H1617:L1617,TRANSPOSE(chol))</f>
        <v>5.9704136196932767E-3</v>
      </c>
      <c r="N1617" s="141">
        <v>2.0335217961178907E-3</v>
      </c>
      <c r="O1617" s="141">
        <v>4.4612015230915715E-3</v>
      </c>
      <c r="P1617" s="141">
        <v>-4.9467915219133527E-3</v>
      </c>
      <c r="Q1617" s="141">
        <v>3.207127977125376E-3</v>
      </c>
      <c r="R1617" s="6">
        <f t="shared" si="102"/>
        <v>-12644.832016802135</v>
      </c>
      <c r="S1617" s="6">
        <f t="shared" si="103"/>
        <v>-40385.802151263968</v>
      </c>
      <c r="T1617" s="6">
        <f t="shared" si="104"/>
        <v>40385.802151263968</v>
      </c>
      <c r="V1617" s="23">
        <f t="array" aca="1" ref="V1617:Z1617" ca="1">MMULT(H1617:L1617,TRANSPOSE(racar))</f>
        <v>6.2055952748217881E-3</v>
      </c>
      <c r="W1617" s="23">
        <f ca="1"/>
        <v>2.8292819719867118E-4</v>
      </c>
      <c r="X1617" s="23">
        <f ca="1"/>
        <v>3.5300640706380686E-3</v>
      </c>
      <c r="Y1617" s="23">
        <f ca="1"/>
        <v>-5.2812833248431206E-3</v>
      </c>
      <c r="Z1617" s="23">
        <f ca="1"/>
        <v>2.726196277191281E-3</v>
      </c>
      <c r="AA1617" s="6">
        <f t="array" aca="1" ref="AA1617" ca="1">SUMPRODUCT($V$9:$Z$9,V1617:Z1617)</f>
        <v>-3781.1264154029977</v>
      </c>
      <c r="AB1617" s="6">
        <f t="shared" ca="1" si="105"/>
        <v>-39251.609773869815</v>
      </c>
    </row>
    <row r="1618" spans="1:28" ht="13.8">
      <c r="A1618" s="4">
        <v>1608</v>
      </c>
      <c r="B1618" s="120">
        <v>0.28898033836305437</v>
      </c>
      <c r="C1618" s="120">
        <v>0.67584000000000011</v>
      </c>
      <c r="D1618" s="120">
        <v>0.82965431070387319</v>
      </c>
      <c r="E1618" s="120">
        <v>0.20818250119527357</v>
      </c>
      <c r="F1618" s="120">
        <v>0.73190714610832952</v>
      </c>
      <c r="H1618" s="142">
        <v>-0.55636600023334093</v>
      </c>
      <c r="I1618" s="142">
        <v>0.45609731620557303</v>
      </c>
      <c r="J1618" s="142">
        <v>0.95280007048416171</v>
      </c>
      <c r="K1618" s="142">
        <v>-0.81274373174243431</v>
      </c>
      <c r="L1618" s="142">
        <v>0.61859118901646148</v>
      </c>
      <c r="M1618" s="141">
        <f t="array" ref="M1618:Q1618">MMULT(H1618:L1618,TRANSPOSE(chol))</f>
        <v>-3.2782126628305322E-3</v>
      </c>
      <c r="N1618" s="141">
        <v>1.3049497643500083E-3</v>
      </c>
      <c r="O1618" s="141">
        <v>5.5202433419600282E-3</v>
      </c>
      <c r="P1618" s="141">
        <v>-3.2005619474648516E-3</v>
      </c>
      <c r="Q1618" s="141">
        <v>1.6830500985396892E-3</v>
      </c>
      <c r="R1618" s="6">
        <f t="shared" si="102"/>
        <v>-32402.511158495588</v>
      </c>
      <c r="S1618" s="6">
        <f t="shared" si="103"/>
        <v>-23958.520638965754</v>
      </c>
      <c r="T1618" s="6">
        <f t="shared" si="104"/>
        <v>23958.520638965754</v>
      </c>
      <c r="V1618" s="23">
        <f t="array" aca="1" ref="V1618:Z1618" ca="1">MMULT(H1618:L1618,TRANSPOSE(racar))</f>
        <v>-1.4598230585852693E-3</v>
      </c>
      <c r="W1618" s="23">
        <f ca="1"/>
        <v>2.3817367314253528E-3</v>
      </c>
      <c r="X1618" s="23">
        <f ca="1"/>
        <v>6.1150480709281875E-3</v>
      </c>
      <c r="Y1618" s="23">
        <f ca="1"/>
        <v>-2.7992287406560399E-3</v>
      </c>
      <c r="Z1618" s="23">
        <f ca="1"/>
        <v>3.3546885177205927E-3</v>
      </c>
      <c r="AA1618" s="6">
        <f t="array" aca="1" ref="AA1618" ca="1">SUMPRODUCT($V$9:$Z$9,V1618:Z1618)</f>
        <v>-35525.299495017185</v>
      </c>
      <c r="AB1618" s="6">
        <f t="shared" ca="1" si="105"/>
        <v>-31382.253781033418</v>
      </c>
    </row>
    <row r="1619" spans="1:28" ht="13.8">
      <c r="A1619" s="4">
        <v>1609</v>
      </c>
      <c r="B1619" s="120">
        <v>0.62231367169638774</v>
      </c>
      <c r="C1619" s="120">
        <v>0.87584000000000006</v>
      </c>
      <c r="D1619" s="120">
        <v>0.97251145356101609</v>
      </c>
      <c r="E1619" s="120">
        <v>0.29909159210436442</v>
      </c>
      <c r="F1619" s="120">
        <v>0.8088302230314065</v>
      </c>
      <c r="H1619" s="142">
        <v>0.31156300072916338</v>
      </c>
      <c r="I1619" s="142">
        <v>1.1544395704051498</v>
      </c>
      <c r="J1619" s="142">
        <v>1.9190572187643642</v>
      </c>
      <c r="K1619" s="142">
        <v>-0.52701498239463318</v>
      </c>
      <c r="L1619" s="142">
        <v>0.87359370803981784</v>
      </c>
      <c r="M1619" s="141">
        <f t="array" ref="M1619:Q1619">MMULT(H1619:L1619,TRANSPOSE(chol))</f>
        <v>1.8357875460244828E-3</v>
      </c>
      <c r="N1619" s="141">
        <v>7.3434264921741436E-3</v>
      </c>
      <c r="O1619" s="141">
        <v>1.3113827842642742E-2</v>
      </c>
      <c r="P1619" s="141">
        <v>5.3419301496001942E-4</v>
      </c>
      <c r="Q1619" s="141">
        <v>8.0299170874503258E-3</v>
      </c>
      <c r="R1619" s="6">
        <f t="shared" si="102"/>
        <v>-39482.560710736885</v>
      </c>
      <c r="S1619" s="6">
        <f t="shared" si="103"/>
        <v>-42034.04761694622</v>
      </c>
      <c r="T1619" s="6">
        <f t="shared" si="104"/>
        <v>42034.04761694622</v>
      </c>
      <c r="V1619" s="23">
        <f t="array" aca="1" ref="V1619:Z1619" ca="1">MMULT(H1619:L1619,TRANSPOSE(racar))</f>
        <v>5.0672908849821582E-3</v>
      </c>
      <c r="W1619" s="23">
        <f ca="1"/>
        <v>8.2203008338894486E-3</v>
      </c>
      <c r="X1619" s="23">
        <f ca="1"/>
        <v>1.3331730660482426E-2</v>
      </c>
      <c r="Y1619" s="23">
        <f ca="1"/>
        <v>3.5480191033530201E-5</v>
      </c>
      <c r="Z1619" s="23">
        <f ca="1"/>
        <v>7.8114841847224635E-3</v>
      </c>
      <c r="AA1619" s="6">
        <f t="array" aca="1" ref="AA1619" ca="1">SUMPRODUCT($V$9:$Z$9,V1619:Z1619)</f>
        <v>-29659.698445135175</v>
      </c>
      <c r="AB1619" s="6">
        <f t="shared" ca="1" si="105"/>
        <v>-43104.798392656769</v>
      </c>
    </row>
    <row r="1620" spans="1:28" ht="13.8">
      <c r="A1620" s="4">
        <v>1610</v>
      </c>
      <c r="B1620" s="120">
        <v>0.955647005029721</v>
      </c>
      <c r="C1620" s="120">
        <v>0.11584</v>
      </c>
      <c r="D1620" s="120">
        <v>0.13577675968346523</v>
      </c>
      <c r="E1620" s="120">
        <v>0.39000068301345536</v>
      </c>
      <c r="F1620" s="120">
        <v>0.88575329995448349</v>
      </c>
      <c r="H1620" s="142">
        <v>1.702263467274274</v>
      </c>
      <c r="I1620" s="142">
        <v>-1.1960424343743088</v>
      </c>
      <c r="J1620" s="142">
        <v>-1.099492005003996</v>
      </c>
      <c r="K1620" s="142">
        <v>-0.27931725428054899</v>
      </c>
      <c r="L1620" s="142">
        <v>1.2042488759419101</v>
      </c>
      <c r="M1620" s="141">
        <f t="array" ref="M1620:Q1620">MMULT(H1620:L1620,TRANSPOSE(chol))</f>
        <v>1.0030055128372168E-2</v>
      </c>
      <c r="N1620" s="141">
        <v>-2.8504622031174636E-3</v>
      </c>
      <c r="O1620" s="141">
        <v>-5.1707827084730585E-3</v>
      </c>
      <c r="P1620" s="141">
        <v>-2.5891909611334592E-3</v>
      </c>
      <c r="Q1620" s="141">
        <v>8.2084693811075096E-3</v>
      </c>
      <c r="R1620" s="6">
        <f t="shared" si="102"/>
        <v>-9223.4076481603988</v>
      </c>
      <c r="S1620" s="6">
        <f t="shared" si="103"/>
        <v>-57306.364104562665</v>
      </c>
      <c r="T1620" s="6">
        <f t="shared" si="104"/>
        <v>57306.364104562665</v>
      </c>
      <c r="V1620" s="23">
        <f t="array" aca="1" ref="V1620:Z1620" ca="1">MMULT(H1620:L1620,TRANSPOSE(racar))</f>
        <v>9.2269320551171367E-3</v>
      </c>
      <c r="W1620" s="23">
        <f ca="1"/>
        <v>-4.5591329869855918E-3</v>
      </c>
      <c r="X1620" s="23">
        <f ca="1"/>
        <v>-5.8419644396947397E-3</v>
      </c>
      <c r="Y1620" s="23">
        <f ca="1"/>
        <v>-1.1222645497818663E-3</v>
      </c>
      <c r="Z1620" s="23">
        <f ca="1"/>
        <v>7.4875216042666823E-3</v>
      </c>
      <c r="AA1620" s="6">
        <f t="array" aca="1" ref="AA1620" ca="1">SUMPRODUCT($V$9:$Z$9,V1620:Z1620)</f>
        <v>4855.3700733740188</v>
      </c>
      <c r="AB1620" s="6">
        <f t="shared" ca="1" si="105"/>
        <v>-46604.804147442694</v>
      </c>
    </row>
    <row r="1621" spans="1:28" ht="13.8">
      <c r="A1621" s="4">
        <v>1611</v>
      </c>
      <c r="B1621" s="120">
        <v>0.10379515317786922</v>
      </c>
      <c r="C1621" s="120">
        <v>0.31584000000000001</v>
      </c>
      <c r="D1621" s="120">
        <v>0.27863390254060805</v>
      </c>
      <c r="E1621" s="120">
        <v>0.4809097739225463</v>
      </c>
      <c r="F1621" s="120">
        <v>0.96267637687756036</v>
      </c>
      <c r="H1621" s="142">
        <v>-1.2602191780625907</v>
      </c>
      <c r="I1621" s="142">
        <v>-0.47936357740359931</v>
      </c>
      <c r="J1621" s="142">
        <v>-0.58690456296522542</v>
      </c>
      <c r="K1621" s="142">
        <v>-4.7870377249484328E-2</v>
      </c>
      <c r="L1621" s="142">
        <v>1.7826257440619393</v>
      </c>
      <c r="M1621" s="141">
        <f t="array" ref="M1621:Q1621">MMULT(H1621:L1621,TRANSPOSE(chol))</f>
        <v>-7.4254473956604271E-3</v>
      </c>
      <c r="N1621" s="141">
        <v>-5.7060253762130121E-3</v>
      </c>
      <c r="O1621" s="141">
        <v>-5.6121071660827429E-3</v>
      </c>
      <c r="P1621" s="141">
        <v>-2.2885755151762456E-3</v>
      </c>
      <c r="Q1621" s="141">
        <v>4.6096890289225988E-3</v>
      </c>
      <c r="R1621" s="6">
        <f t="shared" si="102"/>
        <v>-54539.135350825527</v>
      </c>
      <c r="S1621" s="6">
        <f t="shared" si="103"/>
        <v>-35998.34624412813</v>
      </c>
      <c r="T1621" s="6">
        <f t="shared" si="104"/>
        <v>35998.34624412813</v>
      </c>
      <c r="V1621" s="23">
        <f t="array" aca="1" ref="V1621:Z1621" ca="1">MMULT(H1621:L1621,TRANSPOSE(racar))</f>
        <v>-5.586308465812216E-3</v>
      </c>
      <c r="W1621" s="23">
        <f ca="1"/>
        <v>-2.455455809566044E-3</v>
      </c>
      <c r="X1621" s="23">
        <f ca="1"/>
        <v>-3.4840837860532466E-3</v>
      </c>
      <c r="Y1621" s="23">
        <f ca="1"/>
        <v>9.6880302583281577E-4</v>
      </c>
      <c r="Z1621" s="23">
        <f ca="1"/>
        <v>8.6359173492370593E-3</v>
      </c>
      <c r="AA1621" s="6">
        <f t="array" aca="1" ref="AA1621" ca="1">SUMPRODUCT($V$9:$Z$9,V1621:Z1621)</f>
        <v>-64904.562968263621</v>
      </c>
      <c r="AB1621" s="6">
        <f t="shared" ca="1" si="105"/>
        <v>-43403.138882845749</v>
      </c>
    </row>
    <row r="1622" spans="1:28" ht="13.8">
      <c r="A1622" s="4">
        <v>1612</v>
      </c>
      <c r="B1622" s="120">
        <v>0.43712848651120251</v>
      </c>
      <c r="C1622" s="120">
        <v>0.51583999999999997</v>
      </c>
      <c r="D1622" s="120">
        <v>0.4214910453977509</v>
      </c>
      <c r="E1622" s="120">
        <v>0.57181886483163713</v>
      </c>
      <c r="F1622" s="120">
        <v>4.5516613563950849E-2</v>
      </c>
      <c r="H1622" s="142">
        <v>-0.15825359508697259</v>
      </c>
      <c r="I1622" s="142">
        <v>3.9715430026843419E-2</v>
      </c>
      <c r="J1622" s="142">
        <v>-0.19808048785894375</v>
      </c>
      <c r="K1622" s="142">
        <v>0.18100675950684425</v>
      </c>
      <c r="L1622" s="142">
        <v>-1.6899724412575261</v>
      </c>
      <c r="M1622" s="141">
        <f t="array" ref="M1622:Q1622">MMULT(H1622:L1622,TRANSPOSE(chol))</f>
        <v>-9.3245981806039228E-4</v>
      </c>
      <c r="N1622" s="141">
        <v>-1.4434682114863276E-4</v>
      </c>
      <c r="O1622" s="141">
        <v>-1.470145495613582E-3</v>
      </c>
      <c r="P1622" s="141">
        <v>7.2443534263724936E-4</v>
      </c>
      <c r="Q1622" s="141">
        <v>-9.3561628735900262E-3</v>
      </c>
      <c r="R1622" s="6">
        <f t="shared" si="102"/>
        <v>48073.898649228635</v>
      </c>
      <c r="S1622" s="6">
        <f t="shared" si="103"/>
        <v>55135.740797537714</v>
      </c>
      <c r="T1622" s="6">
        <f t="shared" si="104"/>
        <v>-55135.740797537714</v>
      </c>
      <c r="V1622" s="23">
        <f t="array" aca="1" ref="V1622:Z1622" ca="1">MMULT(H1622:L1622,TRANSPOSE(racar))</f>
        <v>-3.1330026463654336E-3</v>
      </c>
      <c r="W1622" s="23">
        <f ca="1"/>
        <v>-1.6530356483361835E-3</v>
      </c>
      <c r="X1622" s="23">
        <f ca="1"/>
        <v>-2.4062661519915693E-3</v>
      </c>
      <c r="Y1622" s="23">
        <f ca="1"/>
        <v>-1.0904937595946841E-3</v>
      </c>
      <c r="Z1622" s="23">
        <f ca="1"/>
        <v>-1.0741214523461046E-2</v>
      </c>
      <c r="AA1622" s="6">
        <f t="array" aca="1" ref="AA1622" ca="1">SUMPRODUCT($V$9:$Z$9,V1622:Z1622)</f>
        <v>42766.24106631145</v>
      </c>
      <c r="AB1622" s="6">
        <f t="shared" ca="1" si="105"/>
        <v>54507.679435382124</v>
      </c>
    </row>
    <row r="1623" spans="1:28" ht="13.8">
      <c r="A1623" s="4">
        <v>1613</v>
      </c>
      <c r="B1623" s="120">
        <v>0.77046181984453588</v>
      </c>
      <c r="C1623" s="120">
        <v>0.71584000000000003</v>
      </c>
      <c r="D1623" s="120">
        <v>0.56434818825489363</v>
      </c>
      <c r="E1623" s="120">
        <v>0.66272795574072807</v>
      </c>
      <c r="F1623" s="120">
        <v>0.12243969048702777</v>
      </c>
      <c r="H1623" s="142">
        <v>0.74036860979860653</v>
      </c>
      <c r="I1623" s="142">
        <v>0.5705274642215119</v>
      </c>
      <c r="J1623" s="142">
        <v>0.16200283228941864</v>
      </c>
      <c r="K1623" s="142">
        <v>0.41991973744073746</v>
      </c>
      <c r="L1623" s="142">
        <v>-1.1628770724133639</v>
      </c>
      <c r="M1623" s="141">
        <f t="array" ref="M1623:Q1623">MMULT(H1623:L1623,TRANSPOSE(chol))</f>
        <v>4.3623904961591917E-3</v>
      </c>
      <c r="N1623" s="141">
        <v>5.0067977383121782E-3</v>
      </c>
      <c r="O1623" s="141">
        <v>2.2189223511114436E-3</v>
      </c>
      <c r="P1623" s="141">
        <v>3.6333194188882933E-3</v>
      </c>
      <c r="Q1623" s="141">
        <v>-2.3061648863737369E-3</v>
      </c>
      <c r="R1623" s="6">
        <f t="shared" si="102"/>
        <v>29309.894442057732</v>
      </c>
      <c r="S1623" s="6">
        <f t="shared" si="103"/>
        <v>29388.906252302448</v>
      </c>
      <c r="T1623" s="6">
        <f t="shared" si="104"/>
        <v>-29388.906252302448</v>
      </c>
      <c r="V1623" s="23">
        <f t="array" aca="1" ref="V1623:Z1623" ca="1">MMULT(H1623:L1623,TRANSPOSE(racar))</f>
        <v>3.4038176795876725E-3</v>
      </c>
      <c r="W1623" s="23">
        <f ca="1"/>
        <v>3.3084978226911011E-3</v>
      </c>
      <c r="X1623" s="23">
        <f ca="1"/>
        <v>1.0072072421933452E-3</v>
      </c>
      <c r="Y1623" s="23">
        <f ca="1"/>
        <v>1.4643902734037225E-3</v>
      </c>
      <c r="Z1623" s="23">
        <f ca="1"/>
        <v>-5.1610325621964121E-3</v>
      </c>
      <c r="AA1623" s="6">
        <f t="array" aca="1" ref="AA1623" ca="1">SUMPRODUCT($V$9:$Z$9,V1623:Z1623)</f>
        <v>36522.507841997744</v>
      </c>
      <c r="AB1623" s="6">
        <f t="shared" ca="1" si="105"/>
        <v>35283.159483352261</v>
      </c>
    </row>
    <row r="1624" spans="1:28" ht="13.8">
      <c r="A1624" s="4">
        <v>1614</v>
      </c>
      <c r="B1624" s="120">
        <v>0.21490626428898033</v>
      </c>
      <c r="C1624" s="120">
        <v>0.91583999999999999</v>
      </c>
      <c r="D1624" s="120">
        <v>0.70720533111203654</v>
      </c>
      <c r="E1624" s="120">
        <v>0.75363704664981901</v>
      </c>
      <c r="F1624" s="120">
        <v>0.19936276741010472</v>
      </c>
      <c r="H1624" s="142">
        <v>-0.78951249701037896</v>
      </c>
      <c r="I1624" s="142">
        <v>1.377622080534513</v>
      </c>
      <c r="J1624" s="142">
        <v>0.54523872954524533</v>
      </c>
      <c r="K1624" s="142">
        <v>0.68597970459662572</v>
      </c>
      <c r="L1624" s="142">
        <v>-0.84389955870479683</v>
      </c>
      <c r="M1624" s="141">
        <f t="array" ref="M1624:Q1624">MMULT(H1624:L1624,TRANSPOSE(chol))</f>
        <v>-4.6519554826802596E-3</v>
      </c>
      <c r="N1624" s="141">
        <v>6.0347543186977867E-3</v>
      </c>
      <c r="O1624" s="141">
        <v>2.8955364215553169E-3</v>
      </c>
      <c r="P1624" s="141">
        <v>5.2640659108854973E-3</v>
      </c>
      <c r="Q1624" s="141">
        <v>-3.0088462598972538E-3</v>
      </c>
      <c r="R1624" s="6">
        <f t="shared" si="102"/>
        <v>-4275.2241656314</v>
      </c>
      <c r="S1624" s="6">
        <f t="shared" si="103"/>
        <v>40738.444737764381</v>
      </c>
      <c r="T1624" s="6">
        <f t="shared" si="104"/>
        <v>-40738.444737764381</v>
      </c>
      <c r="V1624" s="23">
        <f t="array" aca="1" ref="V1624:Z1624" ca="1">MMULT(H1624:L1624,TRANSPOSE(racar))</f>
        <v>-3.669067344179041E-3</v>
      </c>
      <c r="W1624" s="23">
        <f ca="1"/>
        <v>7.1670634888049501E-3</v>
      </c>
      <c r="X1624" s="23">
        <f ca="1"/>
        <v>3.1821911213749149E-3</v>
      </c>
      <c r="Y1624" s="23">
        <f ca="1"/>
        <v>3.7185752887625803E-3</v>
      </c>
      <c r="Z1624" s="23">
        <f ca="1"/>
        <v>-3.7235536449124551E-3</v>
      </c>
      <c r="AA1624" s="6">
        <f t="array" aca="1" ref="AA1624" ca="1">SUMPRODUCT($V$9:$Z$9,V1624:Z1624)</f>
        <v>-7933.7122902455158</v>
      </c>
      <c r="AB1624" s="6">
        <f t="shared" ca="1" si="105"/>
        <v>37629.562359171934</v>
      </c>
    </row>
    <row r="1625" spans="1:28" ht="13.8">
      <c r="A1625" s="4">
        <v>1615</v>
      </c>
      <c r="B1625" s="120">
        <v>0.54823959762231367</v>
      </c>
      <c r="C1625" s="120">
        <v>0.15584000000000001</v>
      </c>
      <c r="D1625" s="120">
        <v>0.85006247396917933</v>
      </c>
      <c r="E1625" s="120">
        <v>0.84454613755890995</v>
      </c>
      <c r="F1625" s="120">
        <v>0.2762858443331816</v>
      </c>
      <c r="H1625" s="142">
        <v>0.12121492258841539</v>
      </c>
      <c r="I1625" s="142">
        <v>-1.0117031687117111</v>
      </c>
      <c r="J1625" s="142">
        <v>1.0367013727435404</v>
      </c>
      <c r="K1625" s="142">
        <v>1.0133191887682278</v>
      </c>
      <c r="L1625" s="142">
        <v>-0.59391092929084954</v>
      </c>
      <c r="M1625" s="141">
        <f t="array" ref="M1625:Q1625">MMULT(H1625:L1625,TRANSPOSE(chol))</f>
        <v>7.1422102354692604E-4</v>
      </c>
      <c r="N1625" s="141">
        <v>-5.5092229289137769E-3</v>
      </c>
      <c r="O1625" s="141">
        <v>6.4830282746993753E-3</v>
      </c>
      <c r="P1625" s="141">
        <v>4.1772027505545626E-3</v>
      </c>
      <c r="Q1625" s="141">
        <v>-1.6239207073867972E-3</v>
      </c>
      <c r="R1625" s="6">
        <f t="shared" si="102"/>
        <v>74827.518079372952</v>
      </c>
      <c r="S1625" s="6">
        <f t="shared" si="103"/>
        <v>28097.217669047226</v>
      </c>
      <c r="T1625" s="6">
        <f t="shared" si="104"/>
        <v>-28097.217669047226</v>
      </c>
      <c r="V1625" s="23">
        <f t="array" aca="1" ref="V1625:Z1625" ca="1">MMULT(H1625:L1625,TRANSPOSE(racar))</f>
        <v>-4.0360733957087169E-4</v>
      </c>
      <c r="W1625" s="23">
        <f ca="1"/>
        <v>-5.3957951458813939E-3</v>
      </c>
      <c r="X1625" s="23">
        <f ca="1"/>
        <v>6.4968547453651427E-3</v>
      </c>
      <c r="Y1625" s="23">
        <f ca="1"/>
        <v>4.0362224864770755E-3</v>
      </c>
      <c r="Z1625" s="23">
        <f ca="1"/>
        <v>-2.8279055058530594E-3</v>
      </c>
      <c r="AA1625" s="6">
        <f t="array" aca="1" ref="AA1625" ca="1">SUMPRODUCT($V$9:$Z$9,V1625:Z1625)</f>
        <v>75182.976648597163</v>
      </c>
      <c r="AB1625" s="6">
        <f t="shared" ca="1" si="105"/>
        <v>34121.265092861635</v>
      </c>
    </row>
    <row r="1626" spans="1:28" ht="13.8">
      <c r="A1626" s="4">
        <v>1616</v>
      </c>
      <c r="B1626" s="120">
        <v>0.88157293095564693</v>
      </c>
      <c r="C1626" s="120">
        <v>0.35583999999999993</v>
      </c>
      <c r="D1626" s="120">
        <v>0.99291961682632224</v>
      </c>
      <c r="E1626" s="120">
        <v>0.93545522846800089</v>
      </c>
      <c r="F1626" s="120">
        <v>0.35320892125625852</v>
      </c>
      <c r="H1626" s="142">
        <v>1.1828864862567385</v>
      </c>
      <c r="I1626" s="142">
        <v>-0.36960073952950351</v>
      </c>
      <c r="J1626" s="142">
        <v>2.4531591697992883</v>
      </c>
      <c r="K1626" s="142">
        <v>1.5177019865112951</v>
      </c>
      <c r="L1626" s="142">
        <v>-0.37667136903258069</v>
      </c>
      <c r="M1626" s="141">
        <f t="array" ref="M1626:Q1626">MMULT(H1626:L1626,TRANSPOSE(chol))</f>
        <v>6.9697886936146668E-3</v>
      </c>
      <c r="N1626" s="141">
        <v>6.6234248325046548E-4</v>
      </c>
      <c r="O1626" s="141">
        <v>1.7206975572089639E-2</v>
      </c>
      <c r="P1626" s="141">
        <v>9.3256714038551809E-3</v>
      </c>
      <c r="Q1626" s="141">
        <v>5.7919406405461072E-3</v>
      </c>
      <c r="R1626" s="6">
        <f t="shared" si="102"/>
        <v>80341.772827162829</v>
      </c>
      <c r="S1626" s="6">
        <f t="shared" si="103"/>
        <v>10565.591979483674</v>
      </c>
      <c r="T1626" s="6">
        <f t="shared" si="104"/>
        <v>-10565.591979483674</v>
      </c>
      <c r="V1626" s="23">
        <f t="array" aca="1" ref="V1626:Z1626" ca="1">MMULT(H1626:L1626,TRANSPOSE(racar))</f>
        <v>7.391177405696051E-3</v>
      </c>
      <c r="W1626" s="23">
        <f ca="1"/>
        <v>5.77189525396587E-4</v>
      </c>
      <c r="X1626" s="23">
        <f ca="1"/>
        <v>1.6782538640126504E-2</v>
      </c>
      <c r="Y1626" s="23">
        <f ca="1"/>
        <v>8.0928966906012954E-3</v>
      </c>
      <c r="Z1626" s="23">
        <f ca="1"/>
        <v>2.1307638779114375E-3</v>
      </c>
      <c r="AA1626" s="6">
        <f t="array" aca="1" ref="AA1626" ca="1">SUMPRODUCT($V$9:$Z$9,V1626:Z1626)</f>
        <v>96331.969307029809</v>
      </c>
      <c r="AB1626" s="6">
        <f t="shared" ca="1" si="105"/>
        <v>25206.976274286357</v>
      </c>
    </row>
    <row r="1627" spans="1:28" ht="13.8">
      <c r="A1627" s="4">
        <v>1617</v>
      </c>
      <c r="B1627" s="120">
        <v>0.3260173754000914</v>
      </c>
      <c r="C1627" s="120">
        <v>0.55584</v>
      </c>
      <c r="D1627" s="120">
        <v>1.624323198667222E-2</v>
      </c>
      <c r="E1627" s="120">
        <v>3.4628782187009086E-2</v>
      </c>
      <c r="F1627" s="120">
        <v>0.43013199817933545</v>
      </c>
      <c r="H1627" s="142">
        <v>-0.45093728410143241</v>
      </c>
      <c r="I1627" s="142">
        <v>0.1404303241892963</v>
      </c>
      <c r="J1627" s="142">
        <v>-2.1383732227233461</v>
      </c>
      <c r="K1627" s="142">
        <v>-1.816735884113805</v>
      </c>
      <c r="L1627" s="142">
        <v>-0.17603811780158768</v>
      </c>
      <c r="M1627" s="141">
        <f t="array" ref="M1627:Q1627">MMULT(H1627:L1627,TRANSPOSE(chol))</f>
        <v>-2.6570069239740327E-3</v>
      </c>
      <c r="N1627" s="141">
        <v>-2.5517705958728182E-4</v>
      </c>
      <c r="O1627" s="141">
        <v>-1.4281923668735104E-2</v>
      </c>
      <c r="P1627" s="141">
        <v>-1.0423778340387983E-2</v>
      </c>
      <c r="Q1627" s="141">
        <v>-7.278576579562687E-3</v>
      </c>
      <c r="R1627" s="6">
        <f t="shared" si="102"/>
        <v>-52416.865807401795</v>
      </c>
      <c r="S1627" s="6">
        <f t="shared" si="103"/>
        <v>-7352.9376462761938</v>
      </c>
      <c r="T1627" s="6">
        <f t="shared" si="104"/>
        <v>7352.9376462761938</v>
      </c>
      <c r="V1627" s="23">
        <f t="array" aca="1" ref="V1627:Z1627" ca="1">MMULT(H1627:L1627,TRANSPOSE(racar))</f>
        <v>-4.1217521418720256E-3</v>
      </c>
      <c r="W1627" s="23">
        <f ca="1"/>
        <v>-1.9253786663901392E-3</v>
      </c>
      <c r="X1627" s="23">
        <f ca="1"/>
        <v>-1.4871175322542465E-2</v>
      </c>
      <c r="Y1627" s="23">
        <f ca="1"/>
        <v>-1.0193745784007543E-2</v>
      </c>
      <c r="Z1627" s="23">
        <f ca="1"/>
        <v>-5.0425563035824787E-3</v>
      </c>
      <c r="AA1627" s="6">
        <f t="array" aca="1" ref="AA1627" ca="1">SUMPRODUCT($V$9:$Z$9,V1627:Z1627)</f>
        <v>-63406.081236815931</v>
      </c>
      <c r="AB1627" s="6">
        <f t="shared" ca="1" si="105"/>
        <v>-18686.090185956971</v>
      </c>
    </row>
    <row r="1628" spans="1:28" ht="13.8">
      <c r="A1628" s="4">
        <v>1618</v>
      </c>
      <c r="B1628" s="120">
        <v>0.65935070873342483</v>
      </c>
      <c r="C1628" s="120">
        <v>0.75584000000000007</v>
      </c>
      <c r="D1628" s="120">
        <v>0.15910037484381506</v>
      </c>
      <c r="E1628" s="120">
        <v>0.12553787309610001</v>
      </c>
      <c r="F1628" s="120">
        <v>0.50705507510241243</v>
      </c>
      <c r="H1628" s="142">
        <v>0.41069174260242236</v>
      </c>
      <c r="I1628" s="142">
        <v>0.69298335070381778</v>
      </c>
      <c r="J1628" s="142">
        <v>-0.99816212374273905</v>
      </c>
      <c r="K1628" s="142">
        <v>-1.1477404041414889</v>
      </c>
      <c r="L1628" s="142">
        <v>1.7685372604185949E-2</v>
      </c>
      <c r="M1628" s="141">
        <f t="array" ref="M1628:Q1628">MMULT(H1628:L1628,TRANSPOSE(chol))</f>
        <v>2.4198726567664867E-3</v>
      </c>
      <c r="N1628" s="141">
        <v>4.9335670270639542E-3</v>
      </c>
      <c r="O1628" s="141">
        <v>-5.6282993389123303E-3</v>
      </c>
      <c r="P1628" s="141">
        <v>-4.9105607365126499E-3</v>
      </c>
      <c r="Q1628" s="141">
        <v>-6.3716603849741987E-4</v>
      </c>
      <c r="R1628" s="6">
        <f t="shared" si="102"/>
        <v>-46319.405026186927</v>
      </c>
      <c r="S1628" s="6">
        <f t="shared" si="103"/>
        <v>-18926.947341486637</v>
      </c>
      <c r="T1628" s="6">
        <f t="shared" si="104"/>
        <v>18926.947341486637</v>
      </c>
      <c r="V1628" s="23">
        <f t="array" aca="1" ref="V1628:Z1628" ca="1">MMULT(H1628:L1628,TRANSPOSE(racar))</f>
        <v>2.3016305440548136E-3</v>
      </c>
      <c r="W1628" s="23">
        <f ca="1"/>
        <v>3.3401367401825156E-3</v>
      </c>
      <c r="X1628" s="23">
        <f ca="1"/>
        <v>-6.4693406360877897E-3</v>
      </c>
      <c r="Y1628" s="23">
        <f ca="1"/>
        <v>-5.5373570552265843E-3</v>
      </c>
      <c r="Z1628" s="23">
        <f ca="1"/>
        <v>-5.8207804201374901E-4</v>
      </c>
      <c r="AA1628" s="6">
        <f t="array" aca="1" ref="AA1628" ca="1">SUMPRODUCT($V$9:$Z$9,V1628:Z1628)</f>
        <v>-43963.731472921572</v>
      </c>
      <c r="AB1628" s="6">
        <f t="shared" ca="1" si="105"/>
        <v>-22098.433581437821</v>
      </c>
    </row>
    <row r="1629" spans="1:28" ht="13.8">
      <c r="A1629" s="4">
        <v>1619</v>
      </c>
      <c r="B1629" s="120">
        <v>0.99268404206675809</v>
      </c>
      <c r="C1629" s="120">
        <v>0.95584000000000002</v>
      </c>
      <c r="D1629" s="120">
        <v>0.30195751770095791</v>
      </c>
      <c r="E1629" s="120">
        <v>0.21644696400519092</v>
      </c>
      <c r="F1629" s="120">
        <v>0.58397815202548942</v>
      </c>
      <c r="H1629" s="142">
        <v>2.4413635678214862</v>
      </c>
      <c r="I1629" s="142">
        <v>1.7043270722316797</v>
      </c>
      <c r="J1629" s="142">
        <v>-0.5187787539789257</v>
      </c>
      <c r="K1629" s="142">
        <v>-0.78424915407465712</v>
      </c>
      <c r="L1629" s="142">
        <v>0.21208118766447273</v>
      </c>
      <c r="M1629" s="141">
        <f t="array" ref="M1629:Q1629">MMULT(H1629:L1629,TRANSPOSE(chol))</f>
        <v>1.4384971330471166E-2</v>
      </c>
      <c r="N1629" s="141">
        <v>1.5496309021715782E-2</v>
      </c>
      <c r="O1629" s="141">
        <v>5.0049730562805317E-4</v>
      </c>
      <c r="P1629" s="141">
        <v>2.9704317057878231E-4</v>
      </c>
      <c r="Q1629" s="141">
        <v>9.0090766448804732E-3</v>
      </c>
      <c r="R1629" s="6">
        <f t="shared" si="102"/>
        <v>-59971.588859902389</v>
      </c>
      <c r="S1629" s="6">
        <f t="shared" si="103"/>
        <v>-48542.010743622319</v>
      </c>
      <c r="T1629" s="6">
        <f t="shared" si="104"/>
        <v>48542.010743622319</v>
      </c>
      <c r="V1629" s="23">
        <f t="array" aca="1" ref="V1629:Z1629" ca="1">MMULT(H1629:L1629,TRANSPOSE(racar))</f>
        <v>1.5357011663729747E-2</v>
      </c>
      <c r="W1629" s="23">
        <f ca="1"/>
        <v>1.2123261911665174E-2</v>
      </c>
      <c r="X1629" s="23">
        <f ca="1"/>
        <v>-1.697405496660761E-3</v>
      </c>
      <c r="Y1629" s="23">
        <f ca="1"/>
        <v>-2.0859688225579394E-3</v>
      </c>
      <c r="Z1629" s="23">
        <f ca="1"/>
        <v>5.118669032312605E-3</v>
      </c>
      <c r="AA1629" s="6">
        <f t="array" aca="1" ref="AA1629" ca="1">SUMPRODUCT($V$9:$Z$9,V1629:Z1629)</f>
        <v>-33013.863652497188</v>
      </c>
      <c r="AB1629" s="6">
        <f t="shared" ca="1" si="105"/>
        <v>-37891.010182519851</v>
      </c>
    </row>
    <row r="1630" spans="1:28" ht="13.8">
      <c r="A1630" s="4">
        <v>1620</v>
      </c>
      <c r="B1630" s="120">
        <v>9.1449474165523539E-3</v>
      </c>
      <c r="C1630" s="120">
        <v>0.19584000000000001</v>
      </c>
      <c r="D1630" s="120">
        <v>0.44481466055810076</v>
      </c>
      <c r="E1630" s="120">
        <v>0.30735605491428175</v>
      </c>
      <c r="F1630" s="120">
        <v>0.66090122894856629</v>
      </c>
      <c r="H1630" s="142">
        <v>-2.3596964343586788</v>
      </c>
      <c r="I1630" s="142">
        <v>-0.85657465101285879</v>
      </c>
      <c r="J1630" s="142">
        <v>-0.13877326482144781</v>
      </c>
      <c r="K1630" s="142">
        <v>-0.50335869022392277</v>
      </c>
      <c r="L1630" s="142">
        <v>0.41492399705394484</v>
      </c>
      <c r="M1630" s="141">
        <f t="array" ref="M1630:Q1630">MMULT(H1630:L1630,TRANSPOSE(chol))</f>
        <v>-1.3903773286481125E-2</v>
      </c>
      <c r="N1630" s="141">
        <v>-1.0449383422546362E-2</v>
      </c>
      <c r="O1630" s="141">
        <v>-4.332385321890962E-3</v>
      </c>
      <c r="P1630" s="141">
        <v>-5.7144047712232573E-3</v>
      </c>
      <c r="Q1630" s="141">
        <v>-7.0592257551639111E-3</v>
      </c>
      <c r="R1630" s="6">
        <f t="shared" si="102"/>
        <v>-8162.0270735756421</v>
      </c>
      <c r="S1630" s="6">
        <f t="shared" si="103"/>
        <v>12968.212274513797</v>
      </c>
      <c r="T1630" s="6">
        <f t="shared" si="104"/>
        <v>-12968.212274513797</v>
      </c>
      <c r="V1630" s="23">
        <f t="array" aca="1" ref="V1630:Z1630" ca="1">MMULT(H1630:L1630,TRANSPOSE(racar))</f>
        <v>-1.3782656670637321E-2</v>
      </c>
      <c r="W1630" s="23">
        <f ca="1"/>
        <v>-7.5751115495752393E-3</v>
      </c>
      <c r="X1630" s="23">
        <f ca="1"/>
        <v>-2.3499211660585463E-3</v>
      </c>
      <c r="Y1630" s="23">
        <f ca="1"/>
        <v>-3.2690130370524231E-3</v>
      </c>
      <c r="Z1630" s="23">
        <f ca="1"/>
        <v>-2.0597168034138485E-3</v>
      </c>
      <c r="AA1630" s="6">
        <f t="array" aca="1" ref="AA1630" ca="1">SUMPRODUCT($V$9:$Z$9,V1630:Z1630)</f>
        <v>-33950.18577416701</v>
      </c>
      <c r="AB1630" s="6">
        <f t="shared" ca="1" si="105"/>
        <v>-3540.7281196084114</v>
      </c>
    </row>
    <row r="1631" spans="1:28" ht="13.8">
      <c r="A1631" s="4">
        <v>1621</v>
      </c>
      <c r="B1631" s="120">
        <v>0.34247828074988568</v>
      </c>
      <c r="C1631" s="120">
        <v>0.39583999999999997</v>
      </c>
      <c r="D1631" s="120">
        <v>0.58767180341524361</v>
      </c>
      <c r="E1631" s="120">
        <v>0.39826514582337269</v>
      </c>
      <c r="F1631" s="120">
        <v>0.73782430587164316</v>
      </c>
      <c r="H1631" s="142">
        <v>-0.40570881918970125</v>
      </c>
      <c r="I1631" s="142">
        <v>-0.26412967273323001</v>
      </c>
      <c r="J1631" s="142">
        <v>0.2215600395085475</v>
      </c>
      <c r="K1631" s="142">
        <v>-0.25784013054139199</v>
      </c>
      <c r="L1631" s="142">
        <v>0.63665224187184888</v>
      </c>
      <c r="M1631" s="141">
        <f t="array" ref="M1631:Q1631">MMULT(H1631:L1631,TRANSPOSE(chol))</f>
        <v>-2.3905123388774604E-3</v>
      </c>
      <c r="N1631" s="141">
        <v>-2.4658247989538793E-3</v>
      </c>
      <c r="O1631" s="141">
        <v>7.9179344258451022E-4</v>
      </c>
      <c r="P1631" s="141">
        <v>-1.8710687186215074E-3</v>
      </c>
      <c r="Q1631" s="141">
        <v>1.5445343091563476E-3</v>
      </c>
      <c r="R1631" s="6">
        <f t="shared" si="102"/>
        <v>-13673.246042866342</v>
      </c>
      <c r="S1631" s="6">
        <f t="shared" si="103"/>
        <v>-17111.4810047258</v>
      </c>
      <c r="T1631" s="6">
        <f t="shared" si="104"/>
        <v>17111.4810047258</v>
      </c>
      <c r="V1631" s="23">
        <f t="array" aca="1" ref="V1631:Z1631" ca="1">MMULT(H1631:L1631,TRANSPOSE(racar))</f>
        <v>-1.6490121910422931E-3</v>
      </c>
      <c r="W1631" s="23">
        <f ca="1"/>
        <v>-1.4624599320952974E-3</v>
      </c>
      <c r="X1631" s="23">
        <f ca="1"/>
        <v>1.465739014433671E-3</v>
      </c>
      <c r="Y1631" s="23">
        <f ca="1"/>
        <v>-7.9079594869787195E-4</v>
      </c>
      <c r="Z1631" s="23">
        <f ca="1"/>
        <v>3.048618518097965E-3</v>
      </c>
      <c r="AA1631" s="6">
        <f t="array" aca="1" ref="AA1631" ca="1">SUMPRODUCT($V$9:$Z$9,V1631:Z1631)</f>
        <v>-17140.02136499836</v>
      </c>
      <c r="AB1631" s="6">
        <f t="shared" ca="1" si="105"/>
        <v>-20502.335808674772</v>
      </c>
    </row>
    <row r="1632" spans="1:28" ht="13.8">
      <c r="A1632" s="4">
        <v>1622</v>
      </c>
      <c r="B1632" s="120">
        <v>0.67581161408321899</v>
      </c>
      <c r="C1632" s="120">
        <v>0.59584000000000004</v>
      </c>
      <c r="D1632" s="120">
        <v>0.7305289462723864</v>
      </c>
      <c r="E1632" s="120">
        <v>0.48917423673246363</v>
      </c>
      <c r="F1632" s="120">
        <v>0.81474738279472014</v>
      </c>
      <c r="H1632" s="142">
        <v>0.45601836531312101</v>
      </c>
      <c r="I1632" s="142">
        <v>0.24259390926019922</v>
      </c>
      <c r="J1632" s="142">
        <v>0.61441351456744897</v>
      </c>
      <c r="K1632" s="142">
        <v>-2.7139495542089078E-2</v>
      </c>
      <c r="L1632" s="142">
        <v>0.89552738327493075</v>
      </c>
      <c r="M1632" s="141">
        <f t="array" ref="M1632:Q1632">MMULT(H1632:L1632,TRANSPOSE(chol))</f>
        <v>2.6869456059963738E-3</v>
      </c>
      <c r="N1632" s="141">
        <v>2.4606856847206099E-3</v>
      </c>
      <c r="O1632" s="141">
        <v>4.6338505915515986E-3</v>
      </c>
      <c r="P1632" s="141">
        <v>9.5077876945741054E-4</v>
      </c>
      <c r="Q1632" s="141">
        <v>7.0130508374500293E-3</v>
      </c>
      <c r="R1632" s="6">
        <f t="shared" si="102"/>
        <v>-23567.160746358528</v>
      </c>
      <c r="S1632" s="6">
        <f t="shared" si="103"/>
        <v>-34496.664755931684</v>
      </c>
      <c r="T1632" s="6">
        <f t="shared" si="104"/>
        <v>34496.664755931684</v>
      </c>
      <c r="V1632" s="23">
        <f t="array" aca="1" ref="V1632:Z1632" ca="1">MMULT(H1632:L1632,TRANSPOSE(racar))</f>
        <v>4.3212218328076337E-3</v>
      </c>
      <c r="W1632" s="23">
        <f ca="1"/>
        <v>3.0309766609101074E-3</v>
      </c>
      <c r="X1632" s="23">
        <f ca="1"/>
        <v>4.8857631498021798E-3</v>
      </c>
      <c r="Y1632" s="23">
        <f ca="1"/>
        <v>1.3991616540483824E-3</v>
      </c>
      <c r="Z1632" s="23">
        <f ca="1"/>
        <v>6.8756345310982715E-3</v>
      </c>
      <c r="AA1632" s="6">
        <f t="array" aca="1" ref="AA1632" ca="1">SUMPRODUCT($V$9:$Z$9,V1632:Z1632)</f>
        <v>-15550.48312171557</v>
      </c>
      <c r="AB1632" s="6">
        <f t="shared" ca="1" si="105"/>
        <v>-31685.060243013715</v>
      </c>
    </row>
    <row r="1633" spans="1:28" ht="13.8">
      <c r="A1633" s="4">
        <v>1623</v>
      </c>
      <c r="B1633" s="120">
        <v>0.12025605852766347</v>
      </c>
      <c r="C1633" s="120">
        <v>0.7958400000000001</v>
      </c>
      <c r="D1633" s="120">
        <v>0.87338608912952931</v>
      </c>
      <c r="E1633" s="120">
        <v>0.58008332764155446</v>
      </c>
      <c r="F1633" s="120">
        <v>0.89167045971779713</v>
      </c>
      <c r="H1633" s="142">
        <v>-1.1737077198177033</v>
      </c>
      <c r="I1633" s="142">
        <v>0.82685368015424798</v>
      </c>
      <c r="J1633" s="142">
        <v>1.1425443512244295</v>
      </c>
      <c r="K1633" s="142">
        <v>0.20210665572991032</v>
      </c>
      <c r="L1633" s="142">
        <v>1.2354607363271259</v>
      </c>
      <c r="M1633" s="141">
        <f t="array" ref="M1633:Q1633">MMULT(H1633:L1633,TRANSPOSE(chol))</f>
        <v>-6.9157056828681625E-3</v>
      </c>
      <c r="N1633" s="141">
        <v>1.9778992786211283E-3</v>
      </c>
      <c r="O1633" s="141">
        <v>6.0333811090838652E-3</v>
      </c>
      <c r="P1633" s="141">
        <v>2.0623745372492365E-3</v>
      </c>
      <c r="Q1633" s="141">
        <v>5.8416298768166298E-3</v>
      </c>
      <c r="R1633" s="6">
        <f t="shared" si="102"/>
        <v>-50235.844926624006</v>
      </c>
      <c r="S1633" s="6">
        <f t="shared" si="103"/>
        <v>-22924.915847721648</v>
      </c>
      <c r="T1633" s="6">
        <f t="shared" si="104"/>
        <v>22924.915847721648</v>
      </c>
      <c r="V1633" s="23">
        <f t="array" aca="1" ref="V1633:Z1633" ca="1">MMULT(H1633:L1633,TRANSPOSE(racar))</f>
        <v>-3.4459730750053767E-3</v>
      </c>
      <c r="W1633" s="23">
        <f ca="1"/>
        <v>5.4930334948569666E-3</v>
      </c>
      <c r="X1633" s="23">
        <f ca="1"/>
        <v>7.885015481249107E-3</v>
      </c>
      <c r="Y1633" s="23">
        <f ca="1"/>
        <v>3.3404641962241862E-3</v>
      </c>
      <c r="Z1633" s="23">
        <f ca="1"/>
        <v>8.1278689719528792E-3</v>
      </c>
      <c r="AA1633" s="6">
        <f t="array" aca="1" ref="AA1633" ca="1">SUMPRODUCT($V$9:$Z$9,V1633:Z1633)</f>
        <v>-54540.268696435458</v>
      </c>
      <c r="AB1633" s="6">
        <f t="shared" ca="1" si="105"/>
        <v>-29743.42759283214</v>
      </c>
    </row>
    <row r="1634" spans="1:28" ht="13.8">
      <c r="A1634" s="4">
        <v>1624</v>
      </c>
      <c r="B1634" s="120">
        <v>0.45358939186099678</v>
      </c>
      <c r="C1634" s="120">
        <v>0.99584000000000006</v>
      </c>
      <c r="D1634" s="120">
        <v>3.6651395251978344E-2</v>
      </c>
      <c r="E1634" s="120">
        <v>0.6709924185506454</v>
      </c>
      <c r="F1634" s="120">
        <v>0.968593536640874</v>
      </c>
      <c r="H1634" s="142">
        <v>-0.11659779679202448</v>
      </c>
      <c r="I1634" s="142">
        <v>2.6388002007593889</v>
      </c>
      <c r="J1634" s="142">
        <v>-1.7909408310320794</v>
      </c>
      <c r="K1634" s="142">
        <v>0.44265518413029392</v>
      </c>
      <c r="L1634" s="142">
        <v>1.8605133835895027</v>
      </c>
      <c r="M1634" s="141">
        <f t="array" ref="M1634:Q1634">MMULT(H1634:L1634,TRANSPOSE(chol))</f>
        <v>-6.8701605371544435E-4</v>
      </c>
      <c r="N1634" s="141">
        <v>1.4838418866157112E-2</v>
      </c>
      <c r="O1634" s="141">
        <v>-1.078216701113335E-2</v>
      </c>
      <c r="P1634" s="141">
        <v>5.1448684175258476E-3</v>
      </c>
      <c r="Q1634" s="141">
        <v>1.3077464276069711E-2</v>
      </c>
      <c r="R1634" s="6">
        <f t="shared" si="102"/>
        <v>-153116.83448456359</v>
      </c>
      <c r="S1634" s="6">
        <f t="shared" si="103"/>
        <v>-48907.157117708324</v>
      </c>
      <c r="T1634" s="6">
        <f t="shared" si="104"/>
        <v>48907.157117708324</v>
      </c>
      <c r="V1634" s="23">
        <f t="array" aca="1" ref="V1634:Z1634" ca="1">MMULT(H1634:L1634,TRANSPOSE(racar))</f>
        <v>3.6393008152344865E-3</v>
      </c>
      <c r="W1634" s="23">
        <f ca="1"/>
        <v>1.7426857059214297E-2</v>
      </c>
      <c r="X1634" s="23">
        <f ca="1"/>
        <v>-9.5768215460923962E-3</v>
      </c>
      <c r="Y1634" s="23">
        <f ca="1"/>
        <v>5.9036374611294816E-3</v>
      </c>
      <c r="Z1634" s="23">
        <f ca="1"/>
        <v>1.3749276185267841E-2</v>
      </c>
      <c r="AA1634" s="6">
        <f t="array" aca="1" ref="AA1634" ca="1">SUMPRODUCT($V$9:$Z$9,V1634:Z1634)</f>
        <v>-143771.90962434013</v>
      </c>
      <c r="AB1634" s="6">
        <f t="shared" ca="1" si="105"/>
        <v>-49158.383285464537</v>
      </c>
    </row>
    <row r="1635" spans="1:28" ht="13.8">
      <c r="A1635" s="4">
        <v>1625</v>
      </c>
      <c r="B1635" s="120">
        <v>0.78692272519433004</v>
      </c>
      <c r="C1635" s="120">
        <v>5.4400000000000004E-3</v>
      </c>
      <c r="D1635" s="120">
        <v>0.17950853810912118</v>
      </c>
      <c r="E1635" s="120">
        <v>0.76190150945973634</v>
      </c>
      <c r="F1635" s="120">
        <v>5.1433773327264461E-2</v>
      </c>
      <c r="H1635" s="142">
        <v>0.79578923527289536</v>
      </c>
      <c r="I1635" s="142">
        <v>-2.5465295484634849</v>
      </c>
      <c r="J1635" s="142">
        <v>-0.91723964545513692</v>
      </c>
      <c r="K1635" s="142">
        <v>0.71243252446846139</v>
      </c>
      <c r="L1635" s="142">
        <v>-1.6311079349958084</v>
      </c>
      <c r="M1635" s="141">
        <f t="array" ref="M1635:Q1635">MMULT(H1635:L1635,TRANSPOSE(chol))</f>
        <v>4.6889391999541848E-3</v>
      </c>
      <c r="N1635" s="141">
        <v>-1.2714315073649453E-2</v>
      </c>
      <c r="O1635" s="141">
        <v>-5.6593479314362913E-3</v>
      </c>
      <c r="P1635" s="141">
        <v>-3.3198945506249375E-4</v>
      </c>
      <c r="Q1635" s="141">
        <v>-9.8153841091988183E-3</v>
      </c>
      <c r="R1635" s="6">
        <f t="shared" si="102"/>
        <v>125296.91814013448</v>
      </c>
      <c r="S1635" s="6">
        <f t="shared" si="103"/>
        <v>52848.258837822017</v>
      </c>
      <c r="T1635" s="6">
        <f t="shared" si="104"/>
        <v>-52848.258837822017</v>
      </c>
      <c r="V1635" s="23">
        <f t="array" aca="1" ref="V1635:Z1635" ca="1">MMULT(H1635:L1635,TRANSPOSE(racar))</f>
        <v>-7.1123871503553805E-4</v>
      </c>
      <c r="W1635" s="23">
        <f ca="1"/>
        <v>-1.5712139441807958E-2</v>
      </c>
      <c r="X1635" s="23">
        <f ca="1"/>
        <v>-7.0328644657236756E-3</v>
      </c>
      <c r="Y1635" s="23">
        <f ca="1"/>
        <v>-5.5128693375885323E-4</v>
      </c>
      <c r="Z1635" s="23">
        <f ca="1"/>
        <v>-1.1766325483414008E-2</v>
      </c>
      <c r="AA1635" s="6">
        <f t="array" aca="1" ref="AA1635" ca="1">SUMPRODUCT($V$9:$Z$9,V1635:Z1635)</f>
        <v>122253.25201021458</v>
      </c>
      <c r="AB1635" s="6">
        <f t="shared" ca="1" si="105"/>
        <v>62651.478940665031</v>
      </c>
    </row>
    <row r="1636" spans="1:28" ht="13.8">
      <c r="A1636" s="4">
        <v>1626</v>
      </c>
      <c r="B1636" s="120">
        <v>0.23136716963877454</v>
      </c>
      <c r="C1636" s="120">
        <v>0.20544000000000001</v>
      </c>
      <c r="D1636" s="120">
        <v>0.32236568096626406</v>
      </c>
      <c r="E1636" s="120">
        <v>0.85281060036882728</v>
      </c>
      <c r="F1636" s="120">
        <v>0.12835685025034138</v>
      </c>
      <c r="H1636" s="142">
        <v>-0.73435182586461534</v>
      </c>
      <c r="I1636" s="142">
        <v>-0.82234600590645646</v>
      </c>
      <c r="J1636" s="142">
        <v>-0.46109372724438613</v>
      </c>
      <c r="K1636" s="142">
        <v>1.0485640711500592</v>
      </c>
      <c r="L1636" s="142">
        <v>-1.1341927595199552</v>
      </c>
      <c r="M1636" s="141">
        <f t="array" ref="M1636:Q1636">MMULT(H1636:L1636,TRANSPOSE(chol))</f>
        <v>-4.3269384784700221E-3</v>
      </c>
      <c r="N1636" s="141">
        <v>-6.4348212892481205E-3</v>
      </c>
      <c r="O1636" s="141">
        <v>-4.2133321552875035E-3</v>
      </c>
      <c r="P1636" s="141">
        <v>3.1103183915539858E-3</v>
      </c>
      <c r="Q1636" s="141">
        <v>-7.9572465169766293E-3</v>
      </c>
      <c r="R1636" s="6">
        <f t="shared" si="102"/>
        <v>61010.347710538277</v>
      </c>
      <c r="S1636" s="6">
        <f t="shared" si="103"/>
        <v>58297.997173606607</v>
      </c>
      <c r="T1636" s="6">
        <f t="shared" si="104"/>
        <v>-58297.997173606607</v>
      </c>
      <c r="V1636" s="23">
        <f t="array" aca="1" ref="V1636:Z1636" ca="1">MMULT(H1636:L1636,TRANSPOSE(racar))</f>
        <v>-6.5374820484149117E-3</v>
      </c>
      <c r="W1636" s="23">
        <f ca="1"/>
        <v>-6.1357506521297987E-3</v>
      </c>
      <c r="X1636" s="23">
        <f ca="1"/>
        <v>-3.988244965245036E-3</v>
      </c>
      <c r="Y1636" s="23">
        <f ca="1"/>
        <v>3.0503450858157459E-3</v>
      </c>
      <c r="Z1636" s="23">
        <f ca="1"/>
        <v>-8.0922859376224218E-3</v>
      </c>
      <c r="AA1636" s="6">
        <f t="array" aca="1" ref="AA1636" ca="1">SUMPRODUCT($V$9:$Z$9,V1636:Z1636)</f>
        <v>50368.188661121079</v>
      </c>
      <c r="AB1636" s="6">
        <f t="shared" ca="1" si="105"/>
        <v>58771.707572980922</v>
      </c>
    </row>
    <row r="1637" spans="1:28" ht="13.8">
      <c r="A1637" s="4">
        <v>1627</v>
      </c>
      <c r="B1637" s="120">
        <v>0.56470050297210794</v>
      </c>
      <c r="C1637" s="120">
        <v>0.40544000000000002</v>
      </c>
      <c r="D1637" s="120">
        <v>0.46522282382340691</v>
      </c>
      <c r="E1637" s="120">
        <v>0.94371969127791822</v>
      </c>
      <c r="F1637" s="120">
        <v>0.20527992717341834</v>
      </c>
      <c r="H1637" s="142">
        <v>0.16289768440268393</v>
      </c>
      <c r="I1637" s="142">
        <v>-0.23929092736924251</v>
      </c>
      <c r="J1637" s="142">
        <v>-8.7284155981916176E-2</v>
      </c>
      <c r="K1637" s="142">
        <v>1.5867882211877693</v>
      </c>
      <c r="L1637" s="142">
        <v>-0.82290880647755993</v>
      </c>
      <c r="M1637" s="141">
        <f t="array" ref="M1637:Q1637">MMULT(H1637:L1637,TRANSPOSE(chol))</f>
        <v>9.5982366199710986E-4</v>
      </c>
      <c r="N1637" s="141">
        <v>-9.8770694117106045E-4</v>
      </c>
      <c r="O1637" s="141">
        <v>-4.2081327089067613E-4</v>
      </c>
      <c r="P1637" s="141">
        <v>7.5961038593154503E-3</v>
      </c>
      <c r="Q1637" s="141">
        <v>-1.4219186585523753E-3</v>
      </c>
      <c r="R1637" s="6">
        <f t="shared" si="102"/>
        <v>51017.56249013271</v>
      </c>
      <c r="S1637" s="6">
        <f t="shared" si="103"/>
        <v>42613.089802562608</v>
      </c>
      <c r="T1637" s="6">
        <f t="shared" si="104"/>
        <v>-42613.089802562608</v>
      </c>
      <c r="V1637" s="23">
        <f t="array" aca="1" ref="V1637:Z1637" ca="1">MMULT(H1637:L1637,TRANSPOSE(racar))</f>
        <v>-1.7420965543904509E-4</v>
      </c>
      <c r="W1637" s="23">
        <f ca="1"/>
        <v>-8.4571875982827351E-4</v>
      </c>
      <c r="X1637" s="23">
        <f ca="1"/>
        <v>-5.0444903716302073E-4</v>
      </c>
      <c r="Y1637" s="23">
        <f ca="1"/>
        <v>6.9283123308481014E-3</v>
      </c>
      <c r="Z1637" s="23">
        <f ca="1"/>
        <v>-3.4650918556195054E-3</v>
      </c>
      <c r="AA1637" s="6">
        <f t="array" aca="1" ref="AA1637" ca="1">SUMPRODUCT($V$9:$Z$9,V1637:Z1637)</f>
        <v>53159.702982800452</v>
      </c>
      <c r="AB1637" s="6">
        <f t="shared" ca="1" si="105"/>
        <v>50876.195661051621</v>
      </c>
    </row>
    <row r="1638" spans="1:28" ht="13.8">
      <c r="A1638" s="4">
        <v>1628</v>
      </c>
      <c r="B1638" s="120">
        <v>0.8980338363054412</v>
      </c>
      <c r="C1638" s="120">
        <v>0.60544000000000009</v>
      </c>
      <c r="D1638" s="120">
        <v>0.60807996668054975</v>
      </c>
      <c r="E1638" s="120">
        <v>4.2893244996926441E-2</v>
      </c>
      <c r="F1638" s="120">
        <v>0.28220300409649524</v>
      </c>
      <c r="H1638" s="142">
        <v>1.2704276834568327</v>
      </c>
      <c r="I1638" s="142">
        <v>0.26745351567038705</v>
      </c>
      <c r="J1638" s="142">
        <v>0.27431824237484503</v>
      </c>
      <c r="K1638" s="142">
        <v>-1.7180555140696816</v>
      </c>
      <c r="L1638" s="142">
        <v>-0.57630949194765024</v>
      </c>
      <c r="M1638" s="141">
        <f t="array" ref="M1638:Q1638">MMULT(H1638:L1638,TRANSPOSE(chol))</f>
        <v>7.4855978211679931E-3</v>
      </c>
      <c r="N1638" s="141">
        <v>4.5164047080604626E-3</v>
      </c>
      <c r="O1638" s="141">
        <v>3.5498289616108991E-3</v>
      </c>
      <c r="P1638" s="141">
        <v>-7.0007006685609335E-3</v>
      </c>
      <c r="Q1638" s="141">
        <v>-1.9760629413448387E-3</v>
      </c>
      <c r="R1638" s="6">
        <f t="shared" si="102"/>
        <v>-1153.3717077069214</v>
      </c>
      <c r="S1638" s="6">
        <f t="shared" si="103"/>
        <v>-21069.203095647164</v>
      </c>
      <c r="T1638" s="6">
        <f t="shared" si="104"/>
        <v>21069.203095647164</v>
      </c>
      <c r="V1638" s="23">
        <f t="array" aca="1" ref="V1638:Z1638" ca="1">MMULT(H1638:L1638,TRANSPOSE(racar))</f>
        <v>6.5080304240951277E-3</v>
      </c>
      <c r="W1638" s="23">
        <f ca="1"/>
        <v>9.5562320915794938E-4</v>
      </c>
      <c r="X1638" s="23">
        <f ca="1"/>
        <v>1.5494337360340499E-3</v>
      </c>
      <c r="Y1638" s="23">
        <f ca="1"/>
        <v>-8.8563588757370488E-3</v>
      </c>
      <c r="Z1638" s="23">
        <f ca="1"/>
        <v>-3.4812911754496332E-3</v>
      </c>
      <c r="AA1638" s="6">
        <f t="array" aca="1" ref="AA1638" ca="1">SUMPRODUCT($V$9:$Z$9,V1638:Z1638)</f>
        <v>7488.5341467630642</v>
      </c>
      <c r="AB1638" s="6">
        <f t="shared" ca="1" si="105"/>
        <v>-21217.873529585129</v>
      </c>
    </row>
    <row r="1639" spans="1:28" ht="13.8">
      <c r="A1639" s="4">
        <v>1629</v>
      </c>
      <c r="B1639" s="120">
        <v>4.6181984453589384E-2</v>
      </c>
      <c r="C1639" s="120">
        <v>0.80544000000000004</v>
      </c>
      <c r="D1639" s="120">
        <v>0.75093710953769255</v>
      </c>
      <c r="E1639" s="120">
        <v>0.13380233590601737</v>
      </c>
      <c r="F1639" s="120">
        <v>0.35912608101957216</v>
      </c>
      <c r="H1639" s="142">
        <v>-1.6830574580871305</v>
      </c>
      <c r="I1639" s="142">
        <v>0.8612143464539288</v>
      </c>
      <c r="J1639" s="142">
        <v>0.67744164845996135</v>
      </c>
      <c r="K1639" s="142">
        <v>-1.108595612294397</v>
      </c>
      <c r="L1639" s="142">
        <v>-0.36079572068936938</v>
      </c>
      <c r="M1639" s="141">
        <f t="array" ref="M1639:Q1639">MMULT(H1639:L1639,TRANSPOSE(chol))</f>
        <v>-9.9168897255737815E-3</v>
      </c>
      <c r="N1639" s="141">
        <v>9.7803118937059112E-4</v>
      </c>
      <c r="O1639" s="141">
        <v>2.3775504609208791E-3</v>
      </c>
      <c r="P1639" s="141">
        <v>-5.0675606960039875E-3</v>
      </c>
      <c r="Q1639" s="141">
        <v>-7.0778454989352587E-3</v>
      </c>
      <c r="R1639" s="6">
        <f t="shared" si="102"/>
        <v>-28721.205807150989</v>
      </c>
      <c r="S1639" s="6">
        <f t="shared" si="103"/>
        <v>16029.383431229387</v>
      </c>
      <c r="T1639" s="6">
        <f t="shared" si="104"/>
        <v>-16029.383431229387</v>
      </c>
      <c r="V1639" s="23">
        <f t="array" aca="1" ref="V1639:Z1639" ca="1">MMULT(H1639:L1639,TRANSPOSE(racar))</f>
        <v>-8.8503171792792129E-3</v>
      </c>
      <c r="W1639" s="23">
        <f ca="1"/>
        <v>2.2309338240762387E-3</v>
      </c>
      <c r="X1639" s="23">
        <f ca="1"/>
        <v>3.0672060354005742E-3</v>
      </c>
      <c r="Y1639" s="23">
        <f ca="1"/>
        <v>-5.3990000195908838E-3</v>
      </c>
      <c r="Z1639" s="23">
        <f ca="1"/>
        <v>-4.3783042587292849E-3</v>
      </c>
      <c r="AA1639" s="6">
        <f t="array" aca="1" ref="AA1639" ca="1">SUMPRODUCT($V$9:$Z$9,V1639:Z1639)</f>
        <v>-45002.576864346775</v>
      </c>
      <c r="AB1639" s="6">
        <f t="shared" ca="1" si="105"/>
        <v>-438.79509029834298</v>
      </c>
    </row>
    <row r="1640" spans="1:28" ht="13.8">
      <c r="A1640" s="4">
        <v>1630</v>
      </c>
      <c r="B1640" s="120">
        <v>0.37951531778692271</v>
      </c>
      <c r="C1640" s="120">
        <v>4.5440000000000001E-2</v>
      </c>
      <c r="D1640" s="120">
        <v>0.89379425239483545</v>
      </c>
      <c r="E1640" s="120">
        <v>0.22471142681510828</v>
      </c>
      <c r="F1640" s="120">
        <v>0.43604915794264909</v>
      </c>
      <c r="H1640" s="142">
        <v>-0.30675398462552494</v>
      </c>
      <c r="I1640" s="142">
        <v>-1.6907738678021131</v>
      </c>
      <c r="J1640" s="142">
        <v>1.2469618257666351</v>
      </c>
      <c r="K1640" s="142">
        <v>-0.75637756757276509</v>
      </c>
      <c r="L1640" s="142">
        <v>-0.16099375929698811</v>
      </c>
      <c r="M1640" s="141">
        <f t="array" ref="M1640:Q1640">MMULT(H1640:L1640,TRANSPOSE(chol))</f>
        <v>-1.8074519225678165E-3</v>
      </c>
      <c r="N1640" s="141">
        <v>-1.040370295662423E-2</v>
      </c>
      <c r="O1640" s="141">
        <v>7.0359382277280277E-3</v>
      </c>
      <c r="P1640" s="141">
        <v>-5.8810342585983747E-3</v>
      </c>
      <c r="Q1640" s="141">
        <v>-4.7353071832359631E-3</v>
      </c>
      <c r="R1640" s="6">
        <f t="shared" si="102"/>
        <v>60647.749788133515</v>
      </c>
      <c r="S1640" s="6">
        <f t="shared" si="103"/>
        <v>-665.74831473030645</v>
      </c>
      <c r="T1640" s="6">
        <f t="shared" si="104"/>
        <v>665.74831473030645</v>
      </c>
      <c r="V1640" s="23">
        <f t="array" aca="1" ref="V1640:Z1640" ca="1">MMULT(H1640:L1640,TRANSPOSE(racar))</f>
        <v>-3.1577206911421536E-3</v>
      </c>
      <c r="W1640" s="23">
        <f ca="1"/>
        <v>-1.0821322607400643E-2</v>
      </c>
      <c r="X1640" s="23">
        <f ca="1"/>
        <v>7.0763099798693491E-3</v>
      </c>
      <c r="Y1640" s="23">
        <f ca="1"/>
        <v>-5.0349635093778914E-3</v>
      </c>
      <c r="Z1640" s="23">
        <f ca="1"/>
        <v>-3.2856371304078843E-3</v>
      </c>
      <c r="AA1640" s="6">
        <f t="array" aca="1" ref="AA1640" ca="1">SUMPRODUCT($V$9:$Z$9,V1640:Z1640)</f>
        <v>52509.684597570726</v>
      </c>
      <c r="AB1640" s="6">
        <f t="shared" ca="1" si="105"/>
        <v>-4826.2215789674119</v>
      </c>
    </row>
    <row r="1641" spans="1:28" ht="13.8">
      <c r="A1641" s="4">
        <v>1631</v>
      </c>
      <c r="B1641" s="120">
        <v>0.71284865112025608</v>
      </c>
      <c r="C1641" s="120">
        <v>0.24544000000000002</v>
      </c>
      <c r="D1641" s="120">
        <v>5.7059558517284462E-2</v>
      </c>
      <c r="E1641" s="120">
        <v>0.31562051772419908</v>
      </c>
      <c r="F1641" s="120">
        <v>0.51297223486572607</v>
      </c>
      <c r="H1641" s="142">
        <v>0.5617260282314529</v>
      </c>
      <c r="I1641" s="142">
        <v>-0.68890985072742628</v>
      </c>
      <c r="J1641" s="142">
        <v>-1.5799465086120434</v>
      </c>
      <c r="K1641" s="142">
        <v>-0.47998081419836131</v>
      </c>
      <c r="L1641" s="142">
        <v>3.2522302931093018E-2</v>
      </c>
      <c r="M1641" s="141">
        <f t="array" ref="M1641:Q1641">MMULT(H1641:L1641,TRANSPOSE(chol))</f>
        <v>3.3097949515562405E-3</v>
      </c>
      <c r="N1641" s="141">
        <v>-2.6256692964784951E-3</v>
      </c>
      <c r="O1641" s="141">
        <v>-9.6147714265491409E-3</v>
      </c>
      <c r="P1641" s="141">
        <v>-3.9560335869550005E-3</v>
      </c>
      <c r="Q1641" s="141">
        <v>-1.4690537842426818E-3</v>
      </c>
      <c r="R1641" s="6">
        <f t="shared" si="102"/>
        <v>-4463.8443200025667</v>
      </c>
      <c r="S1641" s="6">
        <f t="shared" si="103"/>
        <v>-9954.1195645099815</v>
      </c>
      <c r="T1641" s="6">
        <f t="shared" si="104"/>
        <v>9954.1195645099815</v>
      </c>
      <c r="V1641" s="23">
        <f t="array" aca="1" ref="V1641:Z1641" ca="1">MMULT(H1641:L1641,TRANSPOSE(racar))</f>
        <v>1.5184144170907674E-3</v>
      </c>
      <c r="W1641" s="23">
        <f ca="1"/>
        <v>-4.3032501265308758E-3</v>
      </c>
      <c r="X1641" s="23">
        <f ca="1"/>
        <v>-1.0292303858709977E-2</v>
      </c>
      <c r="Y1641" s="23">
        <f ca="1"/>
        <v>-3.451691518177482E-3</v>
      </c>
      <c r="Z1641" s="23">
        <f ca="1"/>
        <v>-1.3917606604823296E-3</v>
      </c>
      <c r="AA1641" s="6">
        <f t="array" aca="1" ref="AA1641" ca="1">SUMPRODUCT($V$9:$Z$9,V1641:Z1641)</f>
        <v>-3913.413529987507</v>
      </c>
      <c r="AB1641" s="6">
        <f t="shared" ca="1" si="105"/>
        <v>-8075.8665807156449</v>
      </c>
    </row>
    <row r="1642" spans="1:28" ht="13.8">
      <c r="A1642" s="4">
        <v>1632</v>
      </c>
      <c r="B1642" s="120">
        <v>0.15729309556470047</v>
      </c>
      <c r="C1642" s="120">
        <v>0.44544</v>
      </c>
      <c r="D1642" s="120">
        <v>0.1999167013744273</v>
      </c>
      <c r="E1642" s="120">
        <v>0.40652960863329002</v>
      </c>
      <c r="F1642" s="120">
        <v>0.58989531178880306</v>
      </c>
      <c r="H1642" s="142">
        <v>-1.0056453696060224</v>
      </c>
      <c r="I1642" s="142">
        <v>-0.13719077809854638</v>
      </c>
      <c r="J1642" s="142">
        <v>-0.84191880639253225</v>
      </c>
      <c r="K1642" s="142">
        <v>-0.23648129871067797</v>
      </c>
      <c r="L1642" s="142">
        <v>0.22727568827965972</v>
      </c>
      <c r="M1642" s="141">
        <f t="array" ref="M1642:Q1642">MMULT(H1642:L1642,TRANSPOSE(chol))</f>
        <v>-5.9254508427486639E-3</v>
      </c>
      <c r="N1642" s="141">
        <v>-3.1483213440026583E-3</v>
      </c>
      <c r="O1642" s="141">
        <v>-6.7953123252254399E-3</v>
      </c>
      <c r="P1642" s="141">
        <v>-2.652697021742353E-3</v>
      </c>
      <c r="Q1642" s="141">
        <v>-3.0877313321737614E-3</v>
      </c>
      <c r="R1642" s="6">
        <f t="shared" si="102"/>
        <v>-22493.720340784745</v>
      </c>
      <c r="S1642" s="6">
        <f t="shared" si="103"/>
        <v>4971.776708377156</v>
      </c>
      <c r="T1642" s="6">
        <f t="shared" si="104"/>
        <v>-4971.776708377156</v>
      </c>
      <c r="V1642" s="23">
        <f t="array" aca="1" ref="V1642:Z1642" ca="1">MMULT(H1642:L1642,TRANSPOSE(racar))</f>
        <v>-6.0040858447979427E-3</v>
      </c>
      <c r="W1642" s="23">
        <f ca="1"/>
        <v>-2.055299965735113E-3</v>
      </c>
      <c r="X1642" s="23">
        <f ca="1"/>
        <v>-5.9951758897077937E-3</v>
      </c>
      <c r="Y1642" s="23">
        <f ca="1"/>
        <v>-1.5439497250240026E-3</v>
      </c>
      <c r="Z1642" s="23">
        <f ca="1"/>
        <v>-8.5410443537038304E-4</v>
      </c>
      <c r="AA1642" s="6">
        <f t="array" aca="1" ref="AA1642" ca="1">SUMPRODUCT($V$9:$Z$9,V1642:Z1642)</f>
        <v>-33785.08457955264</v>
      </c>
      <c r="AB1642" s="6">
        <f t="shared" ca="1" si="105"/>
        <v>-2329.7291169067848</v>
      </c>
    </row>
    <row r="1643" spans="1:28" ht="13.8">
      <c r="A1643" s="4">
        <v>1633</v>
      </c>
      <c r="B1643" s="120">
        <v>0.49062642889803382</v>
      </c>
      <c r="C1643" s="120">
        <v>0.64544000000000012</v>
      </c>
      <c r="D1643" s="120">
        <v>0.34277384423157015</v>
      </c>
      <c r="E1643" s="120">
        <v>0.49743869954238096</v>
      </c>
      <c r="F1643" s="120">
        <v>0.66681838871187993</v>
      </c>
      <c r="H1643" s="142">
        <v>-2.3498220667241918E-2</v>
      </c>
      <c r="I1643" s="142">
        <v>0.37303821770214829</v>
      </c>
      <c r="J1643" s="142">
        <v>-0.40490452995610449</v>
      </c>
      <c r="K1643" s="142">
        <v>-6.4202722537793997E-3</v>
      </c>
      <c r="L1643" s="142">
        <v>0.43114461442197416</v>
      </c>
      <c r="M1643" s="141">
        <f t="array" ref="M1643:Q1643">MMULT(H1643:L1643,TRANSPOSE(chol))</f>
        <v>-1.3845591663227291E-4</v>
      </c>
      <c r="N1643" s="141">
        <v>2.0811755874523153E-3</v>
      </c>
      <c r="O1643" s="141">
        <v>-2.5074205741295536E-3</v>
      </c>
      <c r="P1643" s="141">
        <v>2.8937000676164376E-4</v>
      </c>
      <c r="Q1643" s="141">
        <v>2.478365374724731E-3</v>
      </c>
      <c r="R1643" s="6">
        <f t="shared" si="102"/>
        <v>-29594.37637854764</v>
      </c>
      <c r="S1643" s="6">
        <f t="shared" si="103"/>
        <v>-12404.126429824768</v>
      </c>
      <c r="T1643" s="6">
        <f t="shared" si="104"/>
        <v>12404.126429824768</v>
      </c>
      <c r="V1643" s="23">
        <f t="array" aca="1" ref="V1643:Z1643" ca="1">MMULT(H1643:L1643,TRANSPOSE(racar))</f>
        <v>5.9877744691566831E-4</v>
      </c>
      <c r="W1643" s="23">
        <f ca="1"/>
        <v>2.5379055832955109E-3</v>
      </c>
      <c r="X1643" s="23">
        <f ca="1"/>
        <v>-2.2574776804650909E-3</v>
      </c>
      <c r="Y1643" s="23">
        <f ca="1"/>
        <v>6.2016686382494561E-4</v>
      </c>
      <c r="Z1643" s="23">
        <f ca="1"/>
        <v>2.8155399656683809E-3</v>
      </c>
      <c r="AA1643" s="6">
        <f t="array" aca="1" ref="AA1643" ca="1">SUMPRODUCT($V$9:$Z$9,V1643:Z1643)</f>
        <v>-28286.717857073483</v>
      </c>
      <c r="AB1643" s="6">
        <f t="shared" ca="1" si="105"/>
        <v>-12758.95927903829</v>
      </c>
    </row>
    <row r="1644" spans="1:28" ht="13.8">
      <c r="A1644" s="4">
        <v>1634</v>
      </c>
      <c r="B1644" s="120">
        <v>0.82395976223136702</v>
      </c>
      <c r="C1644" s="120">
        <v>0.84544000000000008</v>
      </c>
      <c r="D1644" s="120">
        <v>0.485630987088713</v>
      </c>
      <c r="E1644" s="120">
        <v>0.58834779045147179</v>
      </c>
      <c r="F1644" s="120">
        <v>0.7437414656349568</v>
      </c>
      <c r="H1644" s="142">
        <v>0.93056142658485042</v>
      </c>
      <c r="I1644" s="142">
        <v>1.0170702744082911</v>
      </c>
      <c r="J1644" s="142">
        <v>-3.6025565103128751E-2</v>
      </c>
      <c r="K1644" s="142">
        <v>0.22329692660750039</v>
      </c>
      <c r="L1644" s="142">
        <v>0.6549234074058754</v>
      </c>
      <c r="M1644" s="141">
        <f t="array" ref="M1644:Q1644">MMULT(H1644:L1644,TRANSPOSE(chol))</f>
        <v>5.4830421896605534E-3</v>
      </c>
      <c r="N1644" s="141">
        <v>8.0109717534121942E-3</v>
      </c>
      <c r="O1644" s="141">
        <v>1.3495937544954451E-3</v>
      </c>
      <c r="P1644" s="141">
        <v>3.3753640356644389E-3</v>
      </c>
      <c r="Q1644" s="141">
        <v>8.2168301562918974E-3</v>
      </c>
      <c r="R1644" s="6">
        <f t="shared" si="102"/>
        <v>-42333.42654833565</v>
      </c>
      <c r="S1644" s="6">
        <f t="shared" si="103"/>
        <v>-30076.576873651866</v>
      </c>
      <c r="T1644" s="6">
        <f t="shared" si="104"/>
        <v>30076.576873651866</v>
      </c>
      <c r="V1644" s="23">
        <f t="array" aca="1" ref="V1644:Z1644" ca="1">MMULT(H1644:L1644,TRANSPOSE(racar))</f>
        <v>7.17269286170225E-3</v>
      </c>
      <c r="W1644" s="23">
        <f ca="1"/>
        <v>7.8988180114799942E-3</v>
      </c>
      <c r="X1644" s="23">
        <f ca="1"/>
        <v>1.0724010621175207E-3</v>
      </c>
      <c r="Y1644" s="23">
        <f ca="1"/>
        <v>2.8863346827207384E-3</v>
      </c>
      <c r="Z1644" s="23">
        <f ca="1"/>
        <v>6.6727829780779575E-3</v>
      </c>
      <c r="AA1644" s="6">
        <f t="array" aca="1" ref="AA1644" ca="1">SUMPRODUCT($V$9:$Z$9,V1644:Z1644)</f>
        <v>-28363.107572390592</v>
      </c>
      <c r="AB1644" s="6">
        <f t="shared" ca="1" si="105"/>
        <v>-23760.596415779706</v>
      </c>
    </row>
    <row r="1645" spans="1:28" ht="13.8">
      <c r="A1645" s="4">
        <v>1635</v>
      </c>
      <c r="B1645" s="120">
        <v>0.26840420667581161</v>
      </c>
      <c r="C1645" s="120">
        <v>8.5440000000000002E-2</v>
      </c>
      <c r="D1645" s="120">
        <v>0.6284881299458559</v>
      </c>
      <c r="E1645" s="120">
        <v>0.67925688136056273</v>
      </c>
      <c r="F1645" s="120">
        <v>0.82066454255803378</v>
      </c>
      <c r="H1645" s="142">
        <v>-0.61764645764932569</v>
      </c>
      <c r="I1645" s="142">
        <v>-1.3693816729599684</v>
      </c>
      <c r="J1645" s="142">
        <v>0.3278517723144258</v>
      </c>
      <c r="K1645" s="142">
        <v>0.465621798127341</v>
      </c>
      <c r="L1645" s="142">
        <v>0.91790058591810064</v>
      </c>
      <c r="M1645" s="141">
        <f t="array" ref="M1645:Q1645">MMULT(H1645:L1645,TRANSPOSE(chol))</f>
        <v>-3.6392885937840316E-3</v>
      </c>
      <c r="N1645" s="141">
        <v>-9.2934983564848927E-3</v>
      </c>
      <c r="O1645" s="141">
        <v>8.2645329035242764E-4</v>
      </c>
      <c r="P1645" s="141">
        <v>-8.3022877037618615E-5</v>
      </c>
      <c r="Q1645" s="141">
        <v>2.1961851623453986E-3</v>
      </c>
      <c r="R1645" s="6">
        <f t="shared" si="102"/>
        <v>19879.871991118805</v>
      </c>
      <c r="S1645" s="6">
        <f t="shared" si="103"/>
        <v>-12544.122022172523</v>
      </c>
      <c r="T1645" s="6">
        <f t="shared" si="104"/>
        <v>12544.122022172523</v>
      </c>
      <c r="V1645" s="23">
        <f t="array" aca="1" ref="V1645:Z1645" ca="1">MMULT(H1645:L1645,TRANSPOSE(racar))</f>
        <v>-3.4438219691659061E-3</v>
      </c>
      <c r="W1645" s="23">
        <f ca="1"/>
        <v>-7.3200864131942106E-3</v>
      </c>
      <c r="X1645" s="23">
        <f ca="1"/>
        <v>2.1817723184911495E-3</v>
      </c>
      <c r="Y1645" s="23">
        <f ca="1"/>
        <v>2.2998206424194334E-3</v>
      </c>
      <c r="Z1645" s="23">
        <f ca="1"/>
        <v>4.2578753908444865E-3</v>
      </c>
      <c r="AA1645" s="6">
        <f t="array" aca="1" ref="AA1645" ca="1">SUMPRODUCT($V$9:$Z$9,V1645:Z1645)</f>
        <v>13487.466930119568</v>
      </c>
      <c r="AB1645" s="6">
        <f t="shared" ca="1" si="105"/>
        <v>-13066.805461939588</v>
      </c>
    </row>
    <row r="1646" spans="1:28" ht="13.8">
      <c r="A1646" s="4">
        <v>1636</v>
      </c>
      <c r="B1646" s="120">
        <v>0.60173754000914492</v>
      </c>
      <c r="C1646" s="120">
        <v>0.28544000000000003</v>
      </c>
      <c r="D1646" s="120">
        <v>0.77134527280299869</v>
      </c>
      <c r="E1646" s="120">
        <v>0.77016597226965366</v>
      </c>
      <c r="F1646" s="120">
        <v>0.89758761948111077</v>
      </c>
      <c r="H1646" s="142">
        <v>0.25784709048198817</v>
      </c>
      <c r="I1646" s="142">
        <v>-0.56675595325277983</v>
      </c>
      <c r="J1646" s="142">
        <v>0.74328449888648473</v>
      </c>
      <c r="K1646" s="142">
        <v>0.73939355377379223</v>
      </c>
      <c r="L1646" s="142">
        <v>1.2679249279456215</v>
      </c>
      <c r="M1646" s="141">
        <f t="array" ref="M1646:Q1646">MMULT(H1646:L1646,TRANSPOSE(chol))</f>
        <v>1.5192833435859715E-3</v>
      </c>
      <c r="N1646" s="141">
        <v>-2.6400206172455618E-3</v>
      </c>
      <c r="O1646" s="141">
        <v>4.9292394827952805E-3</v>
      </c>
      <c r="P1646" s="141">
        <v>3.4351445163620844E-3</v>
      </c>
      <c r="Q1646" s="141">
        <v>8.7514721571146821E-3</v>
      </c>
      <c r="R1646" s="6">
        <f t="shared" si="102"/>
        <v>-612.53447327057074</v>
      </c>
      <c r="S1646" s="6">
        <f t="shared" si="103"/>
        <v>-32764.528856521312</v>
      </c>
      <c r="T1646" s="6">
        <f t="shared" si="104"/>
        <v>32764.528856521312</v>
      </c>
      <c r="V1646" s="23">
        <f t="array" aca="1" ref="V1646:Z1646" ca="1">MMULT(H1646:L1646,TRANSPOSE(racar))</f>
        <v>3.053722702355011E-3</v>
      </c>
      <c r="W1646" s="23">
        <f ca="1"/>
        <v>-9.1425552266678929E-4</v>
      </c>
      <c r="X1646" s="23">
        <f ca="1"/>
        <v>5.9135152242873971E-3</v>
      </c>
      <c r="Y1646" s="23">
        <f ca="1"/>
        <v>5.0696250485043554E-3</v>
      </c>
      <c r="Z1646" s="23">
        <f ca="1"/>
        <v>9.0602528540859942E-3</v>
      </c>
      <c r="AA1646" s="6">
        <f t="array" aca="1" ref="AA1646" ca="1">SUMPRODUCT($V$9:$Z$9,V1646:Z1646)</f>
        <v>5790.7498920257785</v>
      </c>
      <c r="AB1646" s="6">
        <f t="shared" ca="1" si="105"/>
        <v>-27000.304426791994</v>
      </c>
    </row>
    <row r="1647" spans="1:28" ht="13.8">
      <c r="A1647" s="4">
        <v>1637</v>
      </c>
      <c r="B1647" s="120">
        <v>0.93507087334247818</v>
      </c>
      <c r="C1647" s="120">
        <v>0.48544000000000004</v>
      </c>
      <c r="D1647" s="120">
        <v>0.9142024156601416</v>
      </c>
      <c r="E1647" s="120">
        <v>0.8610750631787446</v>
      </c>
      <c r="F1647" s="120">
        <v>0.97451069640418764</v>
      </c>
      <c r="H1647" s="142">
        <v>1.5146610883721066</v>
      </c>
      <c r="I1647" s="142">
        <v>-3.6504613652764577E-2</v>
      </c>
      <c r="J1647" s="142">
        <v>1.3670961538583497</v>
      </c>
      <c r="K1647" s="142">
        <v>1.0851620849069994</v>
      </c>
      <c r="L1647" s="142">
        <v>1.9516598097732913</v>
      </c>
      <c r="M1647" s="141">
        <f t="array" ref="M1647:Q1647">MMULT(H1647:L1647,TRANSPOSE(chol))</f>
        <v>8.924666779989477E-3</v>
      </c>
      <c r="N1647" s="141">
        <v>3.3494378167424586E-3</v>
      </c>
      <c r="O1647" s="141">
        <v>1.0790406977964441E-2</v>
      </c>
      <c r="P1647" s="141">
        <v>7.3035923229503238E-3</v>
      </c>
      <c r="Q1647" s="141">
        <v>1.8120564443622152E-2</v>
      </c>
      <c r="R1647" s="6">
        <f t="shared" si="102"/>
        <v>-17209.338729909388</v>
      </c>
      <c r="S1647" s="6">
        <f t="shared" si="103"/>
        <v>-66968.485968797846</v>
      </c>
      <c r="T1647" s="6">
        <f t="shared" si="104"/>
        <v>66968.485968797846</v>
      </c>
      <c r="V1647" s="23">
        <f t="array" aca="1" ref="V1647:Z1647" ca="1">MMULT(H1647:L1647,TRANSPOSE(racar))</f>
        <v>1.1971887041585711E-2</v>
      </c>
      <c r="W1647" s="23">
        <f ca="1"/>
        <v>4.7500077171680356E-3</v>
      </c>
      <c r="X1647" s="23">
        <f ca="1"/>
        <v>1.1378329386398701E-2</v>
      </c>
      <c r="Y1647" s="23">
        <f ca="1"/>
        <v>8.508724966823894E-3</v>
      </c>
      <c r="Z1647" s="23">
        <f ca="1"/>
        <v>1.6391756222663676E-2</v>
      </c>
      <c r="AA1647" s="6">
        <f t="array" aca="1" ref="AA1647" ca="1">SUMPRODUCT($V$9:$Z$9,V1647:Z1647)</f>
        <v>6155.1600822690962</v>
      </c>
      <c r="AB1647" s="6">
        <f t="shared" ca="1" si="105"/>
        <v>-51881.676226763535</v>
      </c>
    </row>
    <row r="1648" spans="1:28" ht="13.8">
      <c r="A1648" s="4">
        <v>1638</v>
      </c>
      <c r="B1648" s="120">
        <v>8.3219021490626433E-2</v>
      </c>
      <c r="C1648" s="120">
        <v>0.68544000000000005</v>
      </c>
      <c r="D1648" s="120">
        <v>7.7467721782590593E-2</v>
      </c>
      <c r="E1648" s="120">
        <v>0.95198415408783554</v>
      </c>
      <c r="F1648" s="120">
        <v>5.7350933090578073E-2</v>
      </c>
      <c r="H1648" s="142">
        <v>-1.3837401236614184</v>
      </c>
      <c r="I1648" s="142">
        <v>0.48296582780676411</v>
      </c>
      <c r="J1648" s="142">
        <v>-1.422312872682413</v>
      </c>
      <c r="K1648" s="142">
        <v>1.6644041473743831</v>
      </c>
      <c r="L1648" s="142">
        <v>-1.5774071722567258</v>
      </c>
      <c r="M1648" s="141">
        <f t="array" ref="M1648:Q1648">MMULT(H1648:L1648,TRANSPOSE(chol))</f>
        <v>-8.1532559386286365E-3</v>
      </c>
      <c r="N1648" s="141">
        <v>-4.8498259608287459E-4</v>
      </c>
      <c r="O1648" s="141">
        <v>-1.0822552708588774E-2</v>
      </c>
      <c r="P1648" s="141">
        <v>7.1333435597188601E-3</v>
      </c>
      <c r="Q1648" s="141">
        <v>-9.9044107440187587E-3</v>
      </c>
      <c r="R1648" s="6">
        <f t="shared" si="102"/>
        <v>26653.78473715713</v>
      </c>
      <c r="S1648" s="6">
        <f t="shared" si="103"/>
        <v>87480.570317287522</v>
      </c>
      <c r="T1648" s="6">
        <f t="shared" si="104"/>
        <v>-87480.570317287522</v>
      </c>
      <c r="V1648" s="23">
        <f t="array" aca="1" ref="V1648:Z1648" ca="1">MMULT(H1648:L1648,TRANSPOSE(racar))</f>
        <v>-9.8143322120824439E-3</v>
      </c>
      <c r="W1648" s="23">
        <f ca="1"/>
        <v>7.0456210768120395E-4</v>
      </c>
      <c r="X1648" s="23">
        <f ca="1"/>
        <v>-1.0291413971153364E-2</v>
      </c>
      <c r="Y1648" s="23">
        <f ca="1"/>
        <v>6.2881959485337671E-3</v>
      </c>
      <c r="Z1648" s="23">
        <f ca="1"/>
        <v>-1.0254452389841004E-2</v>
      </c>
      <c r="AA1648" s="6">
        <f t="array" aca="1" ref="AA1648" ca="1">SUMPRODUCT($V$9:$Z$9,V1648:Z1648)</f>
        <v>12347.58917267315</v>
      </c>
      <c r="AB1648" s="6">
        <f t="shared" ca="1" si="105"/>
        <v>85554.53042787782</v>
      </c>
    </row>
    <row r="1649" spans="1:28" ht="13.8">
      <c r="A1649" s="4">
        <v>1639</v>
      </c>
      <c r="B1649" s="120">
        <v>0.41655235482395975</v>
      </c>
      <c r="C1649" s="120">
        <v>0.88544</v>
      </c>
      <c r="D1649" s="120">
        <v>0.22032486463973341</v>
      </c>
      <c r="E1649" s="120">
        <v>5.1157707806843797E-2</v>
      </c>
      <c r="F1649" s="120">
        <v>0.13427401001365499</v>
      </c>
      <c r="H1649" s="142">
        <v>-0.21072135527938146</v>
      </c>
      <c r="I1649" s="142">
        <v>1.2026287939300095</v>
      </c>
      <c r="J1649" s="142">
        <v>-0.77109650968931487</v>
      </c>
      <c r="K1649" s="142">
        <v>-1.6337306692877214</v>
      </c>
      <c r="L1649" s="142">
        <v>-1.1064124943155562</v>
      </c>
      <c r="M1649" s="141">
        <f t="array" ref="M1649:Q1649">MMULT(H1649:L1649,TRANSPOSE(chol))</f>
        <v>-1.2416096866378632E-3</v>
      </c>
      <c r="N1649" s="141">
        <v>6.392366043803257E-3</v>
      </c>
      <c r="O1649" s="141">
        <v>-4.8353742322380213E-3</v>
      </c>
      <c r="P1649" s="141">
        <v>-6.879783226664285E-3</v>
      </c>
      <c r="Q1649" s="141">
        <v>-8.4710844742529878E-3</v>
      </c>
      <c r="R1649" s="6">
        <f t="shared" si="102"/>
        <v>-34226.70288823756</v>
      </c>
      <c r="S1649" s="6">
        <f t="shared" si="103"/>
        <v>15459.048104191203</v>
      </c>
      <c r="T1649" s="6">
        <f t="shared" si="104"/>
        <v>-15459.048104191203</v>
      </c>
      <c r="V1649" s="23">
        <f t="array" aca="1" ref="V1649:Z1649" ca="1">MMULT(H1649:L1649,TRANSPOSE(racar))</f>
        <v>-2.0864767386672696E-3</v>
      </c>
      <c r="W1649" s="23">
        <f ca="1"/>
        <v>4.1667529525552657E-3</v>
      </c>
      <c r="X1649" s="23">
        <f ca="1"/>
        <v>-6.1123963776745088E-3</v>
      </c>
      <c r="Y1649" s="23">
        <f ca="1"/>
        <v>-8.9103735095586688E-3</v>
      </c>
      <c r="Z1649" s="23">
        <f ca="1"/>
        <v>-8.3432528149052533E-3</v>
      </c>
      <c r="AA1649" s="6">
        <f t="array" aca="1" ref="AA1649" ca="1">SUMPRODUCT($V$9:$Z$9,V1649:Z1649)</f>
        <v>-39862.636541968932</v>
      </c>
      <c r="AB1649" s="6">
        <f t="shared" ca="1" si="105"/>
        <v>5465.0480465329165</v>
      </c>
    </row>
    <row r="1650" spans="1:28" ht="13.8">
      <c r="A1650" s="4">
        <v>1640</v>
      </c>
      <c r="B1650" s="120">
        <v>0.74988568815729306</v>
      </c>
      <c r="C1650" s="120">
        <v>0.12544</v>
      </c>
      <c r="D1650" s="120">
        <v>0.36318200749687629</v>
      </c>
      <c r="E1650" s="120">
        <v>0.14206679871593472</v>
      </c>
      <c r="F1650" s="120">
        <v>0.21119708693673192</v>
      </c>
      <c r="H1650" s="142">
        <v>0.67413006987509161</v>
      </c>
      <c r="I1650" s="142">
        <v>-1.1482145601416143</v>
      </c>
      <c r="J1650" s="142">
        <v>-0.34996626536066644</v>
      </c>
      <c r="K1650" s="142">
        <v>-1.0710796945987475</v>
      </c>
      <c r="L1650" s="142">
        <v>-0.80227452726537696</v>
      </c>
      <c r="M1650" s="141">
        <f t="array" ref="M1650:Q1650">MMULT(H1650:L1650,TRANSPOSE(chol))</f>
        <v>3.972100614581954E-3</v>
      </c>
      <c r="N1650" s="141">
        <v>-4.9920185223246011E-3</v>
      </c>
      <c r="O1650" s="141">
        <v>-1.7212688956413898E-3</v>
      </c>
      <c r="P1650" s="141">
        <v>-6.7976461743095582E-3</v>
      </c>
      <c r="Q1650" s="141">
        <v>-6.4272187499991203E-3</v>
      </c>
      <c r="R1650" s="6">
        <f t="shared" si="102"/>
        <v>43930.751388517157</v>
      </c>
      <c r="S1650" s="6">
        <f t="shared" si="103"/>
        <v>4513.8901489183991</v>
      </c>
      <c r="T1650" s="6">
        <f t="shared" si="104"/>
        <v>-4513.8901489183991</v>
      </c>
      <c r="V1650" s="23">
        <f t="array" aca="1" ref="V1650:Z1650" ca="1">MMULT(H1650:L1650,TRANSPOSE(racar))</f>
        <v>1.1483197916413697E-3</v>
      </c>
      <c r="W1650" s="23">
        <f ca="1"/>
        <v>-7.9609731014858038E-3</v>
      </c>
      <c r="X1650" s="23">
        <f ca="1"/>
        <v>-3.1364746939582079E-3</v>
      </c>
      <c r="Y1650" s="23">
        <f ca="1"/>
        <v>-7.3313365180552176E-3</v>
      </c>
      <c r="Z1650" s="23">
        <f ca="1"/>
        <v>-6.8741683373078665E-3</v>
      </c>
      <c r="AA1650" s="6">
        <f t="array" aca="1" ref="AA1650" ca="1">SUMPRODUCT($V$9:$Z$9,V1650:Z1650)</f>
        <v>42688.093029233198</v>
      </c>
      <c r="AB1650" s="6">
        <f t="shared" ca="1" si="105"/>
        <v>4548.9177487259803</v>
      </c>
    </row>
    <row r="1651" spans="1:28" ht="13.8">
      <c r="A1651" s="4">
        <v>1641</v>
      </c>
      <c r="B1651" s="120">
        <v>0.19433013260173751</v>
      </c>
      <c r="C1651" s="120">
        <v>0.32544000000000001</v>
      </c>
      <c r="D1651" s="120">
        <v>0.50603915035401914</v>
      </c>
      <c r="E1651" s="120">
        <v>0.23297588962502563</v>
      </c>
      <c r="F1651" s="120">
        <v>0.28812016385980882</v>
      </c>
      <c r="H1651" s="142">
        <v>-0.86204952535154677</v>
      </c>
      <c r="I1651" s="142">
        <v>-0.45254001647337594</v>
      </c>
      <c r="J1651" s="142">
        <v>1.5138483235894409E-2</v>
      </c>
      <c r="K1651" s="142">
        <v>-0.72908155082917792</v>
      </c>
      <c r="L1651" s="142">
        <v>-0.5588848233260304</v>
      </c>
      <c r="M1651" s="141">
        <f t="array" ref="M1651:Q1651">MMULT(H1651:L1651,TRANSPOSE(chol))</f>
        <v>-5.0793572375185912E-3</v>
      </c>
      <c r="N1651" s="141">
        <v>-4.6169597039658807E-3</v>
      </c>
      <c r="O1651" s="141">
        <v>-1.2061239451784591E-3</v>
      </c>
      <c r="P1651" s="141">
        <v>-4.9771734230954524E-3</v>
      </c>
      <c r="Q1651" s="141">
        <v>-7.5999928470797768E-3</v>
      </c>
      <c r="R1651" s="6">
        <f t="shared" si="102"/>
        <v>16571.978546890645</v>
      </c>
      <c r="S1651" s="6">
        <f t="shared" si="103"/>
        <v>19334.850588319408</v>
      </c>
      <c r="T1651" s="6">
        <f t="shared" si="104"/>
        <v>-19334.850588319408</v>
      </c>
      <c r="V1651" s="23">
        <f t="array" aca="1" ref="V1651:Z1651" ca="1">MMULT(H1651:L1651,TRANSPOSE(racar))</f>
        <v>-6.172054455832663E-3</v>
      </c>
      <c r="W1651" s="23">
        <f ca="1"/>
        <v>-4.7944041383144141E-3</v>
      </c>
      <c r="X1651" s="23">
        <f ca="1"/>
        <v>-1.1354601067557011E-3</v>
      </c>
      <c r="Y1651" s="23">
        <f ca="1"/>
        <v>-4.8776610720364464E-3</v>
      </c>
      <c r="Z1651" s="23">
        <f ca="1"/>
        <v>-5.9659202532401229E-3</v>
      </c>
      <c r="AA1651" s="6">
        <f t="array" aca="1" ref="AA1651" ca="1">SUMPRODUCT($V$9:$Z$9,V1651:Z1651)</f>
        <v>4034.0370912752041</v>
      </c>
      <c r="AB1651" s="6">
        <f t="shared" ca="1" si="105"/>
        <v>10738.954672258857</v>
      </c>
    </row>
    <row r="1652" spans="1:28" ht="13.8">
      <c r="A1652" s="4">
        <v>1642</v>
      </c>
      <c r="B1652" s="120">
        <v>0.52766346593507085</v>
      </c>
      <c r="C1652" s="120">
        <v>0.52544000000000002</v>
      </c>
      <c r="D1652" s="120">
        <v>0.64889629321116193</v>
      </c>
      <c r="E1652" s="120">
        <v>0.32388498053411646</v>
      </c>
      <c r="F1652" s="120">
        <v>0.36504324078288575</v>
      </c>
      <c r="H1652" s="142">
        <v>6.9397689335900847E-2</v>
      </c>
      <c r="I1652" s="142">
        <v>6.3811903444020643E-2</v>
      </c>
      <c r="J1652" s="142">
        <v>0.38234239338585729</v>
      </c>
      <c r="K1652" s="142">
        <v>-0.45686238622628988</v>
      </c>
      <c r="L1652" s="142">
        <v>-0.34501049392026822</v>
      </c>
      <c r="M1652" s="141">
        <f t="array" ref="M1652:Q1652">MMULT(H1652:L1652,TRANSPOSE(chol))</f>
        <v>4.0890418152208342E-4</v>
      </c>
      <c r="N1652" s="141">
        <v>5.2849018664330406E-4</v>
      </c>
      <c r="O1652" s="141">
        <v>2.5678413357839726E-3</v>
      </c>
      <c r="P1652" s="141">
        <v>-1.8957349167474636E-3</v>
      </c>
      <c r="Q1652" s="141">
        <v>-2.0987385765591214E-3</v>
      </c>
      <c r="R1652" s="6">
        <f t="shared" si="102"/>
        <v>8294.418579332787</v>
      </c>
      <c r="S1652" s="6">
        <f t="shared" si="103"/>
        <v>2955.4535244249419</v>
      </c>
      <c r="T1652" s="6">
        <f t="shared" si="104"/>
        <v>-2955.4535244249419</v>
      </c>
      <c r="V1652" s="23">
        <f t="array" aca="1" ref="V1652:Z1652" ca="1">MMULT(H1652:L1652,TRANSPOSE(racar))</f>
        <v>1.3454454319266783E-4</v>
      </c>
      <c r="W1652" s="23">
        <f ca="1"/>
        <v>-1.9169686821693589E-4</v>
      </c>
      <c r="X1652" s="23">
        <f ca="1"/>
        <v>2.1447319182051096E-3</v>
      </c>
      <c r="Y1652" s="23">
        <f ca="1"/>
        <v>-2.5170140094079958E-3</v>
      </c>
      <c r="Z1652" s="23">
        <f ca="1"/>
        <v>-2.2902413879096785E-3</v>
      </c>
      <c r="AA1652" s="6">
        <f t="array" aca="1" ref="AA1652" ca="1">SUMPRODUCT($V$9:$Z$9,V1652:Z1652)</f>
        <v>7896.1570787865039</v>
      </c>
      <c r="AB1652" s="6">
        <f t="shared" ca="1" si="105"/>
        <v>1175.0402098640716</v>
      </c>
    </row>
    <row r="1653" spans="1:28" ht="13.8">
      <c r="A1653" s="4">
        <v>1643</v>
      </c>
      <c r="B1653" s="120">
        <v>0.86099679926840411</v>
      </c>
      <c r="C1653" s="120">
        <v>0.72544000000000008</v>
      </c>
      <c r="D1653" s="120">
        <v>0.79175343606830473</v>
      </c>
      <c r="E1653" s="120">
        <v>0.4147940714432074</v>
      </c>
      <c r="F1653" s="120">
        <v>0.44196631770596267</v>
      </c>
      <c r="H1653" s="142">
        <v>1.0848086774174501</v>
      </c>
      <c r="I1653" s="142">
        <v>0.59907930706459789</v>
      </c>
      <c r="J1653" s="142">
        <v>0.81252032662327212</v>
      </c>
      <c r="K1653" s="142">
        <v>-0.21522981975000141</v>
      </c>
      <c r="L1653" s="142">
        <v>-0.14598575297121263</v>
      </c>
      <c r="M1653" s="141">
        <f t="array" ref="M1653:Q1653">MMULT(H1653:L1653,TRANSPOSE(chol))</f>
        <v>6.3918958771147704E-3</v>
      </c>
      <c r="N1653" s="141">
        <v>5.9795305813055595E-3</v>
      </c>
      <c r="O1653" s="141">
        <v>6.8646397649442126E-3</v>
      </c>
      <c r="P1653" s="141">
        <v>1.1640498477888349E-3</v>
      </c>
      <c r="Q1653" s="141">
        <v>3.5931960982084443E-3</v>
      </c>
      <c r="R1653" s="6">
        <f t="shared" si="102"/>
        <v>831.57870232258574</v>
      </c>
      <c r="S1653" s="6">
        <f t="shared" si="103"/>
        <v>-14579.126974308518</v>
      </c>
      <c r="T1653" s="6">
        <f t="shared" si="104"/>
        <v>14579.126974308518</v>
      </c>
      <c r="V1653" s="23">
        <f t="array" aca="1" ref="V1653:Z1653" ca="1">MMULT(H1653:L1653,TRANSPOSE(racar))</f>
        <v>6.942578373078343E-3</v>
      </c>
      <c r="W1653" s="23">
        <f ca="1"/>
        <v>4.5876627173008647E-3</v>
      </c>
      <c r="X1653" s="23">
        <f ca="1"/>
        <v>5.8643572755409101E-3</v>
      </c>
      <c r="Y1653" s="23">
        <f ca="1"/>
        <v>-2.7535301793682991E-4</v>
      </c>
      <c r="Z1653" s="23">
        <f ca="1"/>
        <v>1.4280910426142336E-3</v>
      </c>
      <c r="AA1653" s="6">
        <f t="array" aca="1" ref="AA1653" ca="1">SUMPRODUCT($V$9:$Z$9,V1653:Z1653)</f>
        <v>13432.961621546296</v>
      </c>
      <c r="AB1653" s="6">
        <f t="shared" ca="1" si="105"/>
        <v>-9169.2552264854676</v>
      </c>
    </row>
    <row r="1654" spans="1:28" ht="13.8">
      <c r="A1654" s="4">
        <v>1644</v>
      </c>
      <c r="B1654" s="120">
        <v>0.30544124371284864</v>
      </c>
      <c r="C1654" s="120">
        <v>0.92544000000000004</v>
      </c>
      <c r="D1654" s="120">
        <v>0.93461057892544763</v>
      </c>
      <c r="E1654" s="120">
        <v>0.5057031623522984</v>
      </c>
      <c r="F1654" s="120">
        <v>0.51888939462903971</v>
      </c>
      <c r="H1654" s="142">
        <v>-0.50881416811230318</v>
      </c>
      <c r="I1654" s="142">
        <v>1.4426467741144064</v>
      </c>
      <c r="J1654" s="142">
        <v>1.5110377147671139</v>
      </c>
      <c r="K1654" s="142">
        <v>1.429619497104483E-2</v>
      </c>
      <c r="L1654" s="142">
        <v>4.736639638991378E-2</v>
      </c>
      <c r="M1654" s="141">
        <f t="array" ref="M1654:Q1654">MMULT(H1654:L1654,TRANSPOSE(chol))</f>
        <v>-2.9980283630447811E-3</v>
      </c>
      <c r="N1654" s="141">
        <v>7.0666134564239137E-3</v>
      </c>
      <c r="O1654" s="141">
        <v>9.4914095313531517E-3</v>
      </c>
      <c r="P1654" s="141">
        <v>2.8065262237590427E-3</v>
      </c>
      <c r="Q1654" s="141">
        <v>2.2782181388234586E-3</v>
      </c>
      <c r="R1654" s="6">
        <f t="shared" si="102"/>
        <v>-26664.497606110453</v>
      </c>
      <c r="S1654" s="6">
        <f t="shared" si="103"/>
        <v>215.50381716964512</v>
      </c>
      <c r="T1654" s="6">
        <f t="shared" si="104"/>
        <v>-215.50381716964512</v>
      </c>
      <c r="V1654" s="23">
        <f t="array" aca="1" ref="V1654:Z1654" ca="1">MMULT(H1654:L1654,TRANSPOSE(racar))</f>
        <v>-4.4716927478529828E-4</v>
      </c>
      <c r="W1654" s="23">
        <f ca="1"/>
        <v>8.5179133463401703E-3</v>
      </c>
      <c r="X1654" s="23">
        <f ca="1"/>
        <v>9.9653081508419283E-3</v>
      </c>
      <c r="Y1654" s="23">
        <f ca="1"/>
        <v>1.7822476536268562E-3</v>
      </c>
      <c r="Z1654" s="23">
        <f ca="1"/>
        <v>2.1945188409861257E-3</v>
      </c>
      <c r="AA1654" s="6">
        <f t="array" aca="1" ref="AA1654" ca="1">SUMPRODUCT($V$9:$Z$9,V1654:Z1654)</f>
        <v>-25413.712372814065</v>
      </c>
      <c r="AB1654" s="6">
        <f t="shared" ca="1" si="105"/>
        <v>-4004.9518919989614</v>
      </c>
    </row>
    <row r="1655" spans="1:28" ht="13.8">
      <c r="A1655" s="4">
        <v>1645</v>
      </c>
      <c r="B1655" s="120">
        <v>0.63877457704618201</v>
      </c>
      <c r="C1655" s="120">
        <v>0.16544</v>
      </c>
      <c r="D1655" s="120">
        <v>9.787588504789671E-2</v>
      </c>
      <c r="E1655" s="120">
        <v>0.59661225326138922</v>
      </c>
      <c r="F1655" s="120">
        <v>0.5958124715521167</v>
      </c>
      <c r="H1655" s="142">
        <v>0.35518520749493476</v>
      </c>
      <c r="I1655" s="142">
        <v>-0.97234287641133654</v>
      </c>
      <c r="J1655" s="142">
        <v>-1.293750053173524</v>
      </c>
      <c r="K1655" s="142">
        <v>0.24458795225991978</v>
      </c>
      <c r="L1655" s="142">
        <v>0.24252284562435633</v>
      </c>
      <c r="M1655" s="141">
        <f t="array" ref="M1655:Q1655">MMULT(H1655:L1655,TRANSPOSE(chol))</f>
        <v>2.0928177573245762E-3</v>
      </c>
      <c r="N1655" s="141">
        <v>-4.7341247005101865E-3</v>
      </c>
      <c r="O1655" s="141">
        <v>-8.1477847052898247E-3</v>
      </c>
      <c r="P1655" s="141">
        <v>-7.797097504404979E-4</v>
      </c>
      <c r="Q1655" s="141">
        <v>2.2860688343220793E-4</v>
      </c>
      <c r="R1655" s="6">
        <f t="shared" si="102"/>
        <v>9281.4897225809855</v>
      </c>
      <c r="S1655" s="6">
        <f t="shared" si="103"/>
        <v>-4831.8683729473851</v>
      </c>
      <c r="T1655" s="6">
        <f t="shared" si="104"/>
        <v>4831.8683729473851</v>
      </c>
      <c r="V1655" s="23">
        <f t="array" aca="1" ref="V1655:Z1655" ca="1">MMULT(H1655:L1655,TRANSPOSE(racar))</f>
        <v>6.2288965267793617E-4</v>
      </c>
      <c r="W1655" s="23">
        <f ca="1"/>
        <v>-5.2986609482183686E-3</v>
      </c>
      <c r="X1655" s="23">
        <f ca="1"/>
        <v>-8.2241393101598562E-3</v>
      </c>
      <c r="Y1655" s="23">
        <f ca="1"/>
        <v>3.0994573583053875E-4</v>
      </c>
      <c r="Z1655" s="23">
        <f ca="1"/>
        <v>3.7883104040082878E-4</v>
      </c>
      <c r="AA1655" s="6">
        <f t="array" aca="1" ref="AA1655" ca="1">SUMPRODUCT($V$9:$Z$9,V1655:Z1655)</f>
        <v>9371.9492731642968</v>
      </c>
      <c r="AB1655" s="6">
        <f t="shared" ca="1" si="105"/>
        <v>-680.91669756635292</v>
      </c>
    </row>
    <row r="1656" spans="1:28" ht="13.8">
      <c r="A1656" s="4">
        <v>1646</v>
      </c>
      <c r="B1656" s="120">
        <v>0.97210791037951527</v>
      </c>
      <c r="C1656" s="120">
        <v>0.36543999999999999</v>
      </c>
      <c r="D1656" s="120">
        <v>0.24073302790503953</v>
      </c>
      <c r="E1656" s="120">
        <v>0.68752134417048005</v>
      </c>
      <c r="F1656" s="120">
        <v>0.67273554847519357</v>
      </c>
      <c r="H1656" s="142">
        <v>1.9127178776971825</v>
      </c>
      <c r="I1656" s="142">
        <v>-0.34395517069287973</v>
      </c>
      <c r="J1656" s="142">
        <v>-0.70394655766100767</v>
      </c>
      <c r="K1656" s="142">
        <v>0.48883670213132896</v>
      </c>
      <c r="L1656" s="142">
        <v>0.44747947657112086</v>
      </c>
      <c r="M1656" s="141">
        <f t="array" ref="M1656:Q1656">MMULT(H1656:L1656,TRANSPOSE(chol))</f>
        <v>1.1270091925925508E-2</v>
      </c>
      <c r="N1656" s="141">
        <v>2.5238578741981566E-3</v>
      </c>
      <c r="O1656" s="141">
        <v>-2.0699014243969658E-3</v>
      </c>
      <c r="P1656" s="141">
        <v>2.9453290624924565E-3</v>
      </c>
      <c r="Q1656" s="141">
        <v>7.8251618736669727E-3</v>
      </c>
      <c r="R1656" s="6">
        <f t="shared" si="102"/>
        <v>4057.3258148406821</v>
      </c>
      <c r="S1656" s="6">
        <f t="shared" si="103"/>
        <v>-29873.727783526709</v>
      </c>
      <c r="T1656" s="6">
        <f t="shared" si="104"/>
        <v>29873.727783526709</v>
      </c>
      <c r="V1656" s="23">
        <f t="array" aca="1" ref="V1656:Z1656" ca="1">MMULT(H1656:L1656,TRANSPOSE(racar))</f>
        <v>1.0670976671564815E-2</v>
      </c>
      <c r="W1656" s="23">
        <f ca="1"/>
        <v>6.5579066897708147E-4</v>
      </c>
      <c r="X1656" s="23">
        <f ca="1"/>
        <v>-3.1387603894762689E-3</v>
      </c>
      <c r="Y1656" s="23">
        <f ca="1"/>
        <v>2.804646791784866E-3</v>
      </c>
      <c r="Z1656" s="23">
        <f ca="1"/>
        <v>5.0511802799478979E-3</v>
      </c>
      <c r="AA1656" s="6">
        <f t="array" aca="1" ref="AA1656" ca="1">SUMPRODUCT($V$9:$Z$9,V1656:Z1656)</f>
        <v>22948.504346619295</v>
      </c>
      <c r="AB1656" s="6">
        <f t="shared" ca="1" si="105"/>
        <v>-15152.258223828581</v>
      </c>
    </row>
    <row r="1657" spans="1:28" ht="13.8">
      <c r="A1657" s="4">
        <v>1647</v>
      </c>
      <c r="B1657" s="120">
        <v>2.149062642889803E-2</v>
      </c>
      <c r="C1657" s="120">
        <v>0.56544000000000005</v>
      </c>
      <c r="D1657" s="120">
        <v>0.38359017076218238</v>
      </c>
      <c r="E1657" s="120">
        <v>0.7784304350795711</v>
      </c>
      <c r="F1657" s="120">
        <v>0.74965862539827044</v>
      </c>
      <c r="H1657" s="142">
        <v>-2.023892120445415</v>
      </c>
      <c r="I1657" s="142">
        <v>0.16477637481804389</v>
      </c>
      <c r="J1657" s="142">
        <v>-0.29606513199183221</v>
      </c>
      <c r="K1657" s="142">
        <v>0.76690310094727987</v>
      </c>
      <c r="L1657" s="142">
        <v>0.67341587918035239</v>
      </c>
      <c r="M1657" s="141">
        <f t="array" ref="M1657:Q1657">MMULT(H1657:L1657,TRANSPOSE(chol))</f>
        <v>-1.1925151383557714E-2</v>
      </c>
      <c r="N1657" s="141">
        <v>-3.8112002645884664E-3</v>
      </c>
      <c r="O1657" s="141">
        <v>-4.5561122839234119E-3</v>
      </c>
      <c r="P1657" s="141">
        <v>2.3502070445225653E-3</v>
      </c>
      <c r="Q1657" s="141">
        <v>-8.5395167690180971E-4</v>
      </c>
      <c r="R1657" s="6">
        <f t="shared" si="102"/>
        <v>-30782.696644409527</v>
      </c>
      <c r="S1657" s="6">
        <f t="shared" si="103"/>
        <v>15477.525602074318</v>
      </c>
      <c r="T1657" s="6">
        <f t="shared" si="104"/>
        <v>-15477.525602074318</v>
      </c>
      <c r="V1657" s="23">
        <f t="array" aca="1" ref="V1657:Z1657" ca="1">MMULT(H1657:L1657,TRANSPOSE(racar))</f>
        <v>-1.0344007732150606E-2</v>
      </c>
      <c r="W1657" s="23">
        <f ca="1"/>
        <v>1.319195448523955E-4</v>
      </c>
      <c r="X1657" s="23">
        <f ca="1"/>
        <v>-2.2696404331988616E-3</v>
      </c>
      <c r="Y1657" s="23">
        <f ca="1"/>
        <v>4.3419372166545057E-3</v>
      </c>
      <c r="Z1657" s="23">
        <f ca="1"/>
        <v>2.465380401919107E-3</v>
      </c>
      <c r="AA1657" s="6">
        <f t="array" aca="1" ref="AA1657" ca="1">SUMPRODUCT($V$9:$Z$9,V1657:Z1657)</f>
        <v>-47337.175823126519</v>
      </c>
      <c r="AB1657" s="6">
        <f t="shared" ca="1" si="105"/>
        <v>6200.3128072065247</v>
      </c>
    </row>
    <row r="1658" spans="1:28" ht="13.8">
      <c r="A1658" s="4">
        <v>1648</v>
      </c>
      <c r="B1658" s="120">
        <v>0.35482395976223136</v>
      </c>
      <c r="C1658" s="120">
        <v>0.76544000000000012</v>
      </c>
      <c r="D1658" s="120">
        <v>0.52644731361932529</v>
      </c>
      <c r="E1658" s="120">
        <v>0.86933952598866193</v>
      </c>
      <c r="F1658" s="120">
        <v>0.82658170232134742</v>
      </c>
      <c r="H1658" s="142">
        <v>-0.37232898636445777</v>
      </c>
      <c r="I1658" s="142">
        <v>0.72391161294920114</v>
      </c>
      <c r="J1658" s="142">
        <v>6.6342217215091218E-2</v>
      </c>
      <c r="K1658" s="142">
        <v>1.1232744583971894</v>
      </c>
      <c r="L1658" s="142">
        <v>0.94074296502065335</v>
      </c>
      <c r="M1658" s="141">
        <f t="array" ref="M1658:Q1658">MMULT(H1658:L1658,TRANSPOSE(chol))</f>
        <v>-2.1938321129021388E-3</v>
      </c>
      <c r="N1658" s="141">
        <v>3.2710872913619274E-3</v>
      </c>
      <c r="O1658" s="141">
        <v>1.6544398214305849E-4</v>
      </c>
      <c r="P1658" s="141">
        <v>6.4636648582517033E-3</v>
      </c>
      <c r="Q1658" s="141">
        <v>7.2681449963828649E-3</v>
      </c>
      <c r="R1658" s="6">
        <f t="shared" si="102"/>
        <v>-36954.913928130998</v>
      </c>
      <c r="S1658" s="6">
        <f t="shared" si="103"/>
        <v>-10699.005775096506</v>
      </c>
      <c r="T1658" s="6">
        <f t="shared" si="104"/>
        <v>10699.005775096506</v>
      </c>
      <c r="V1658" s="23">
        <f t="array" aca="1" ref="V1658:Z1658" ca="1">MMULT(H1658:L1658,TRANSPOSE(racar))</f>
        <v>1.36074902508403E-4</v>
      </c>
      <c r="W1658" s="23">
        <f ca="1"/>
        <v>5.8706397330984175E-3</v>
      </c>
      <c r="X1658" s="23">
        <f ca="1"/>
        <v>1.4539960097629092E-3</v>
      </c>
      <c r="Y1658" s="23">
        <f ca="1"/>
        <v>7.3555376458785656E-3</v>
      </c>
      <c r="Z1658" s="23">
        <f ca="1"/>
        <v>7.5589642424926766E-3</v>
      </c>
      <c r="AA1658" s="6">
        <f t="array" aca="1" ref="AA1658" ca="1">SUMPRODUCT($V$9:$Z$9,V1658:Z1658)</f>
        <v>-33903.851080184264</v>
      </c>
      <c r="AB1658" s="6">
        <f t="shared" ca="1" si="105"/>
        <v>-8231.2630844039522</v>
      </c>
    </row>
    <row r="1659" spans="1:28" ht="13.8">
      <c r="A1659" s="4">
        <v>1649</v>
      </c>
      <c r="B1659" s="120">
        <v>0.68815729309556462</v>
      </c>
      <c r="C1659" s="120">
        <v>0.96544000000000008</v>
      </c>
      <c r="D1659" s="120">
        <v>0.66930445647646808</v>
      </c>
      <c r="E1659" s="120">
        <v>0.96024861689775298</v>
      </c>
      <c r="F1659" s="120">
        <v>0.90350477924442441</v>
      </c>
      <c r="H1659" s="142">
        <v>0.4906338878284211</v>
      </c>
      <c r="I1659" s="142">
        <v>1.8176345976686279</v>
      </c>
      <c r="J1659" s="142">
        <v>0.43799337346979789</v>
      </c>
      <c r="K1659" s="142">
        <v>1.753578450437165</v>
      </c>
      <c r="L1659" s="142">
        <v>1.3017833955979721</v>
      </c>
      <c r="M1659" s="141">
        <f t="array" ref="M1659:Q1659">MMULT(H1659:L1659,TRANSPOSE(chol))</f>
        <v>2.8909067470304405E-3</v>
      </c>
      <c r="N1659" s="141">
        <v>1.1562233422468865E-2</v>
      </c>
      <c r="O1659" s="141">
        <v>4.0662535741660772E-3</v>
      </c>
      <c r="P1659" s="141">
        <v>1.217089892179422E-2</v>
      </c>
      <c r="Q1659" s="141">
        <v>1.4926674125906106E-2</v>
      </c>
      <c r="R1659" s="6">
        <f t="shared" si="102"/>
        <v>-62675.477737946108</v>
      </c>
      <c r="S1659" s="6">
        <f t="shared" si="103"/>
        <v>-27019.492966129539</v>
      </c>
      <c r="T1659" s="6">
        <f t="shared" si="104"/>
        <v>27019.492966129539</v>
      </c>
      <c r="V1659" s="23">
        <f t="array" aca="1" ref="V1659:Z1659" ca="1">MMULT(H1659:L1659,TRANSPOSE(racar))</f>
        <v>6.9231902557400516E-3</v>
      </c>
      <c r="W1659" s="23">
        <f ca="1"/>
        <v>1.4287767139138855E-2</v>
      </c>
      <c r="X1659" s="23">
        <f ca="1"/>
        <v>5.1125990853075542E-3</v>
      </c>
      <c r="Y1659" s="23">
        <f ca="1"/>
        <v>1.2175371928973621E-2</v>
      </c>
      <c r="Z1659" s="23">
        <f ca="1"/>
        <v>1.3108879637132439E-2</v>
      </c>
      <c r="AA1659" s="6">
        <f t="array" aca="1" ref="AA1659" ca="1">SUMPRODUCT($V$9:$Z$9,V1659:Z1659)</f>
        <v>-45414.51574579352</v>
      </c>
      <c r="AB1659" s="6">
        <f t="shared" ca="1" si="105"/>
        <v>-16930.45106114891</v>
      </c>
    </row>
    <row r="1660" spans="1:28" ht="13.8">
      <c r="A1660" s="4">
        <v>1650</v>
      </c>
      <c r="B1660" s="120">
        <v>0.13260173754000912</v>
      </c>
      <c r="C1660" s="120">
        <v>1.3440000000000001E-2</v>
      </c>
      <c r="D1660" s="120">
        <v>0.81216159933361087</v>
      </c>
      <c r="E1660" s="120">
        <v>5.9422170616761152E-2</v>
      </c>
      <c r="F1660" s="120">
        <v>0.98042785616750128</v>
      </c>
      <c r="H1660" s="142">
        <v>-1.1141764996136556</v>
      </c>
      <c r="I1660" s="142">
        <v>-2.2132560181541012</v>
      </c>
      <c r="J1660" s="142">
        <v>0.88589000734993018</v>
      </c>
      <c r="K1660" s="142">
        <v>-1.5596426944734736</v>
      </c>
      <c r="L1660" s="142">
        <v>2.0626668908986665</v>
      </c>
      <c r="M1660" s="141">
        <f t="array" ref="M1660:Q1660">MMULT(H1660:L1660,TRANSPOSE(chol))</f>
        <v>-6.5649365851432606E-3</v>
      </c>
      <c r="N1660" s="141">
        <v>-1.5292880664284107E-2</v>
      </c>
      <c r="O1660" s="141">
        <v>3.4653914971120394E-3</v>
      </c>
      <c r="P1660" s="141">
        <v>-1.1515389678315655E-2</v>
      </c>
      <c r="Q1660" s="141">
        <v>2.2874788530802704E-3</v>
      </c>
      <c r="R1660" s="6">
        <f t="shared" si="102"/>
        <v>-9580.4240521275879</v>
      </c>
      <c r="S1660" s="6">
        <f t="shared" si="103"/>
        <v>-65330.360217203692</v>
      </c>
      <c r="T1660" s="6">
        <f t="shared" si="104"/>
        <v>65330.360217203692</v>
      </c>
      <c r="V1660" s="23">
        <f t="array" aca="1" ref="V1660:Z1660" ca="1">MMULT(H1660:L1660,TRANSPOSE(racar))</f>
        <v>-5.6800376717113105E-3</v>
      </c>
      <c r="W1660" s="23">
        <f ca="1"/>
        <v>-1.3146318018937099E-2</v>
      </c>
      <c r="X1660" s="23">
        <f ca="1"/>
        <v>5.3099498427255469E-3</v>
      </c>
      <c r="Y1660" s="23">
        <f ca="1"/>
        <v>-7.2751227516209618E-3</v>
      </c>
      <c r="Z1660" s="23">
        <f ca="1"/>
        <v>7.9559143042398275E-3</v>
      </c>
      <c r="AA1660" s="6">
        <f t="array" aca="1" ref="AA1660" ca="1">SUMPRODUCT($V$9:$Z$9,V1660:Z1660)</f>
        <v>-24002.027400180836</v>
      </c>
      <c r="AB1660" s="6">
        <f t="shared" ca="1" si="105"/>
        <v>-77336.398915652593</v>
      </c>
    </row>
    <row r="1661" spans="1:28" ht="13.8">
      <c r="A1661" s="4">
        <v>1651</v>
      </c>
      <c r="B1661" s="120">
        <v>0.46593507087334246</v>
      </c>
      <c r="C1661" s="120">
        <v>0.21344000000000002</v>
      </c>
      <c r="D1661" s="120">
        <v>0.95501874219075378</v>
      </c>
      <c r="E1661" s="120">
        <v>0.15033126152585208</v>
      </c>
      <c r="F1661" s="120">
        <v>6.3268092853891678E-2</v>
      </c>
      <c r="H1661" s="142">
        <v>-8.5492142792518364E-2</v>
      </c>
      <c r="I1661" s="142">
        <v>-0.79454194559031344</v>
      </c>
      <c r="J1661" s="142">
        <v>1.6955954734115777</v>
      </c>
      <c r="K1661" s="142">
        <v>-1.0350136789059146</v>
      </c>
      <c r="L1661" s="142">
        <v>-1.527904762039157</v>
      </c>
      <c r="M1661" s="141">
        <f t="array" ref="M1661:Q1661">MMULT(H1661:L1661,TRANSPOSE(chol))</f>
        <v>-5.0373571526190954E-4</v>
      </c>
      <c r="N1661" s="141">
        <v>-4.7511767470221119E-3</v>
      </c>
      <c r="O1661" s="141">
        <v>1.0506544618461205E-2</v>
      </c>
      <c r="P1661" s="141">
        <v>-5.446019329621854E-3</v>
      </c>
      <c r="Q1661" s="141">
        <v>-1.0238584249565901E-2</v>
      </c>
      <c r="R1661" s="6">
        <f t="shared" si="102"/>
        <v>78732.943114349837</v>
      </c>
      <c r="S1661" s="6">
        <f t="shared" si="103"/>
        <v>31805.704478193798</v>
      </c>
      <c r="T1661" s="6">
        <f t="shared" si="104"/>
        <v>-31805.704478193798</v>
      </c>
      <c r="V1661" s="23">
        <f t="array" aca="1" ref="V1661:Z1661" ca="1">MMULT(H1661:L1661,TRANSPOSE(racar))</f>
        <v>-2.5630985095370681E-3</v>
      </c>
      <c r="W1661" s="23">
        <f ca="1"/>
        <v>-6.841452331412025E-3</v>
      </c>
      <c r="X1661" s="23">
        <f ca="1"/>
        <v>9.359411753455402E-3</v>
      </c>
      <c r="Y1661" s="23">
        <f ca="1"/>
        <v>-7.0793429744231565E-3</v>
      </c>
      <c r="Z1661" s="23">
        <f ca="1"/>
        <v>-1.0676414039460059E-2</v>
      </c>
      <c r="AA1661" s="6">
        <f t="array" aca="1" ref="AA1661" ca="1">SUMPRODUCT($V$9:$Z$9,V1661:Z1661)</f>
        <v>72101.543970619183</v>
      </c>
      <c r="AB1661" s="6">
        <f t="shared" ca="1" si="105"/>
        <v>26761.560892704761</v>
      </c>
    </row>
    <row r="1662" spans="1:28" ht="13.8">
      <c r="A1662" s="4">
        <v>1652</v>
      </c>
      <c r="B1662" s="120">
        <v>0.79926840420667578</v>
      </c>
      <c r="C1662" s="120">
        <v>0.41344000000000003</v>
      </c>
      <c r="D1662" s="120">
        <v>0.11828404831320283</v>
      </c>
      <c r="E1662" s="120">
        <v>0.24124035243494299</v>
      </c>
      <c r="F1662" s="120">
        <v>0.1401911697769686</v>
      </c>
      <c r="H1662" s="142">
        <v>0.83901090252571431</v>
      </c>
      <c r="I1662" s="142">
        <v>-0.21870481238100919</v>
      </c>
      <c r="J1662" s="142">
        <v>-1.1836084431256046</v>
      </c>
      <c r="K1662" s="142">
        <v>-0.70231826535374542</v>
      </c>
      <c r="L1662" s="142">
        <v>-1.0794608450455958</v>
      </c>
      <c r="M1662" s="141">
        <f t="array" ref="M1662:Q1662">MMULT(H1662:L1662,TRANSPOSE(chol))</f>
        <v>4.9436093574357952E-3</v>
      </c>
      <c r="N1662" s="141">
        <v>7.1862921889826294E-4</v>
      </c>
      <c r="O1662" s="141">
        <v>-6.5449854903851723E-3</v>
      </c>
      <c r="P1662" s="141">
        <v>-3.8887289107200928E-3</v>
      </c>
      <c r="Q1662" s="141">
        <v>-6.0232765576985359E-3</v>
      </c>
      <c r="R1662" s="6">
        <f t="shared" si="102"/>
        <v>18945.099184114726</v>
      </c>
      <c r="S1662" s="6">
        <f t="shared" si="103"/>
        <v>15579.063395954192</v>
      </c>
      <c r="T1662" s="6">
        <f t="shared" si="104"/>
        <v>-15579.063395954192</v>
      </c>
      <c r="V1662" s="23">
        <f t="array" aca="1" ref="V1662:Z1662" ca="1">MMULT(H1662:L1662,TRANSPOSE(racar))</f>
        <v>2.2950909437768796E-3</v>
      </c>
      <c r="W1662" s="23">
        <f ca="1"/>
        <v>-2.4892308369768158E-3</v>
      </c>
      <c r="X1662" s="23">
        <f ca="1"/>
        <v>-8.2477993406403702E-3</v>
      </c>
      <c r="Y1662" s="23">
        <f ca="1"/>
        <v>-5.2782157047054209E-3</v>
      </c>
      <c r="Z1662" s="23">
        <f ca="1"/>
        <v>-7.5298899308153403E-3</v>
      </c>
      <c r="AA1662" s="6">
        <f t="array" aca="1" ref="AA1662" ca="1">SUMPRODUCT($V$9:$Z$9,V1662:Z1662)</f>
        <v>20985.531521018562</v>
      </c>
      <c r="AB1662" s="6">
        <f t="shared" ca="1" si="105"/>
        <v>17569.881580512643</v>
      </c>
    </row>
    <row r="1663" spans="1:28" ht="13.8">
      <c r="A1663" s="4">
        <v>1653</v>
      </c>
      <c r="B1663" s="120">
        <v>0.24371284865112022</v>
      </c>
      <c r="C1663" s="120">
        <v>0.6134400000000001</v>
      </c>
      <c r="D1663" s="120">
        <v>0.26114119117034568</v>
      </c>
      <c r="E1663" s="120">
        <v>0.33214944334403385</v>
      </c>
      <c r="F1663" s="120">
        <v>0.21711424670004553</v>
      </c>
      <c r="H1663" s="142">
        <v>-0.6944090859533304</v>
      </c>
      <c r="I1663" s="142">
        <v>0.28829622050633463</v>
      </c>
      <c r="J1663" s="142">
        <v>-0.63983114462097856</v>
      </c>
      <c r="K1663" s="142">
        <v>-0.43398561551118392</v>
      </c>
      <c r="L1663" s="142">
        <v>-0.78197631464179174</v>
      </c>
      <c r="M1663" s="141">
        <f t="array" ref="M1663:Q1663">MMULT(H1663:L1663,TRANSPOSE(chol))</f>
        <v>-4.0915883749223503E-3</v>
      </c>
      <c r="N1663" s="141">
        <v>1.964236376575325E-5</v>
      </c>
      <c r="O1663" s="141">
        <v>-4.9414975620078296E-3</v>
      </c>
      <c r="P1663" s="141">
        <v>-2.6195742130655161E-3</v>
      </c>
      <c r="Q1663" s="141">
        <v>-7.1732862322267266E-3</v>
      </c>
      <c r="R1663" s="6">
        <f t="shared" si="102"/>
        <v>-2934.7302557785006</v>
      </c>
      <c r="S1663" s="6">
        <f t="shared" si="103"/>
        <v>27752.739194345282</v>
      </c>
      <c r="T1663" s="6">
        <f t="shared" si="104"/>
        <v>-27752.739194345282</v>
      </c>
      <c r="V1663" s="23">
        <f t="array" aca="1" ref="V1663:Z1663" ca="1">MMULT(H1663:L1663,TRANSPOSE(racar))</f>
        <v>-5.0519094053718475E-3</v>
      </c>
      <c r="W1663" s="23">
        <f ca="1"/>
        <v>-3.9402610499864347E-4</v>
      </c>
      <c r="X1663" s="23">
        <f ca="1"/>
        <v>-5.1288980256884494E-3</v>
      </c>
      <c r="Y1663" s="23">
        <f ca="1"/>
        <v>-3.2277749936803447E-3</v>
      </c>
      <c r="Z1663" s="23">
        <f ca="1"/>
        <v>-6.4472886346739703E-3</v>
      </c>
      <c r="AA1663" s="6">
        <f t="array" aca="1" ref="AA1663" ca="1">SUMPRODUCT($V$9:$Z$9,V1663:Z1663)</f>
        <v>-12491.612762238197</v>
      </c>
      <c r="AB1663" s="6">
        <f t="shared" ca="1" si="105"/>
        <v>20950.187968000784</v>
      </c>
    </row>
    <row r="1664" spans="1:28" ht="13.8">
      <c r="A1664" s="4">
        <v>1654</v>
      </c>
      <c r="B1664" s="120">
        <v>0.57704618198445368</v>
      </c>
      <c r="C1664" s="120">
        <v>0.81344000000000005</v>
      </c>
      <c r="D1664" s="120">
        <v>0.40399833402748853</v>
      </c>
      <c r="E1664" s="120">
        <v>0.42305853425312478</v>
      </c>
      <c r="F1664" s="120">
        <v>0.29403732362312246</v>
      </c>
      <c r="H1664" s="142">
        <v>0.19434259417954744</v>
      </c>
      <c r="I1664" s="142">
        <v>0.89064434712736951</v>
      </c>
      <c r="J1664" s="142">
        <v>-0.24301126852498833</v>
      </c>
      <c r="K1664" s="142">
        <v>-0.19407511244873188</v>
      </c>
      <c r="L1664" s="142">
        <v>-0.5416282200626501</v>
      </c>
      <c r="M1664" s="141">
        <f t="array" ref="M1664:Q1664">MMULT(H1664:L1664,TRANSPOSE(chol))</f>
        <v>1.145102959022529E-3</v>
      </c>
      <c r="N1664" s="141">
        <v>5.5572830251740682E-3</v>
      </c>
      <c r="O1664" s="141">
        <v>-1.0063263626911957E-3</v>
      </c>
      <c r="P1664" s="141">
        <v>4.1915198243352146E-4</v>
      </c>
      <c r="Q1664" s="141">
        <v>-1.5581374924304077E-3</v>
      </c>
      <c r="R1664" s="6">
        <f t="shared" si="102"/>
        <v>-14795.619960682512</v>
      </c>
      <c r="S1664" s="6">
        <f t="shared" si="103"/>
        <v>10547.16701842041</v>
      </c>
      <c r="T1664" s="6">
        <f t="shared" si="104"/>
        <v>-10547.16701842041</v>
      </c>
      <c r="V1664" s="23">
        <f t="array" aca="1" ref="V1664:Z1664" ca="1">MMULT(H1664:L1664,TRANSPOSE(racar))</f>
        <v>1.1501824184375568E-3</v>
      </c>
      <c r="W1664" s="23">
        <f ca="1"/>
        <v>4.6846859146311209E-3</v>
      </c>
      <c r="X1664" s="23">
        <f ca="1"/>
        <v>-1.6505556549507611E-3</v>
      </c>
      <c r="Y1664" s="23">
        <f ca="1"/>
        <v>-9.267441157078906E-4</v>
      </c>
      <c r="Z1664" s="23">
        <f ca="1"/>
        <v>-2.5856989352772194E-3</v>
      </c>
      <c r="AA1664" s="6">
        <f t="array" aca="1" ref="AA1664" ca="1">SUMPRODUCT($V$9:$Z$9,V1664:Z1664)</f>
        <v>-12351.287044049275</v>
      </c>
      <c r="AB1664" s="6">
        <f t="shared" ca="1" si="105"/>
        <v>10083.904815927021</v>
      </c>
    </row>
    <row r="1665" spans="1:28" ht="13.8">
      <c r="A1665" s="4">
        <v>1655</v>
      </c>
      <c r="B1665" s="120">
        <v>0.91037951531778694</v>
      </c>
      <c r="C1665" s="120">
        <v>5.3440000000000001E-2</v>
      </c>
      <c r="D1665" s="120">
        <v>0.54685547688463132</v>
      </c>
      <c r="E1665" s="120">
        <v>0.51396762516221572</v>
      </c>
      <c r="F1665" s="120">
        <v>0.37096040054619939</v>
      </c>
      <c r="H1665" s="142">
        <v>1.3430957568253339</v>
      </c>
      <c r="I1665" s="142">
        <v>-1.6123766629958034</v>
      </c>
      <c r="J1665" s="142">
        <v>0.11772059697643956</v>
      </c>
      <c r="K1665" s="142">
        <v>3.5018800199314221E-2</v>
      </c>
      <c r="L1665" s="142">
        <v>-0.32931077441284479</v>
      </c>
      <c r="M1665" s="141">
        <f t="array" ref="M1665:Q1665">MMULT(H1665:L1665,TRANSPOSE(chol))</f>
        <v>7.9137717178478922E-3</v>
      </c>
      <c r="N1665" s="141">
        <v>-6.078616844034079E-3</v>
      </c>
      <c r="O1665" s="141">
        <v>2.0234425241541709E-3</v>
      </c>
      <c r="P1665" s="141">
        <v>-1.22772404424165E-3</v>
      </c>
      <c r="Q1665" s="141">
        <v>-1.4799438107093981E-4</v>
      </c>
      <c r="R1665" s="6">
        <f t="shared" si="102"/>
        <v>67170.064567976064</v>
      </c>
      <c r="S1665" s="6">
        <f t="shared" si="103"/>
        <v>-4794.6940255289519</v>
      </c>
      <c r="T1665" s="6">
        <f t="shared" si="104"/>
        <v>4794.6940255289519</v>
      </c>
      <c r="V1665" s="23">
        <f t="array" aca="1" ref="V1665:Z1665" ca="1">MMULT(H1665:L1665,TRANSPOSE(racar))</f>
        <v>5.4947529158041134E-3</v>
      </c>
      <c r="W1665" s="23">
        <f ca="1"/>
        <v>-8.4618690514937835E-3</v>
      </c>
      <c r="X1665" s="23">
        <f ca="1"/>
        <v>8.5447677108898266E-4</v>
      </c>
      <c r="Y1665" s="23">
        <f ca="1"/>
        <v>-1.2515102923988566E-3</v>
      </c>
      <c r="Z1665" s="23">
        <f ca="1"/>
        <v>-1.9376378178731341E-3</v>
      </c>
      <c r="AA1665" s="6">
        <f t="array" aca="1" ref="AA1665" ca="1">SUMPRODUCT($V$9:$Z$9,V1665:Z1665)</f>
        <v>75171.035632773099</v>
      </c>
      <c r="AB1665" s="6">
        <f t="shared" ca="1" si="105"/>
        <v>5009.1914837571458</v>
      </c>
    </row>
    <row r="1666" spans="1:28" ht="13.8">
      <c r="A1666" s="4">
        <v>1656</v>
      </c>
      <c r="B1666" s="120">
        <v>5.8527663465935062E-2</v>
      </c>
      <c r="C1666" s="120">
        <v>0.25344</v>
      </c>
      <c r="D1666" s="120">
        <v>0.68971261974177422</v>
      </c>
      <c r="E1666" s="120">
        <v>0.60487671607130655</v>
      </c>
      <c r="F1666" s="120">
        <v>0.44788347746927631</v>
      </c>
      <c r="H1666" s="142">
        <v>-1.5672540254275755</v>
      </c>
      <c r="I1666" s="142">
        <v>-0.66370365437824286</v>
      </c>
      <c r="J1666" s="142">
        <v>0.49503592687344999</v>
      </c>
      <c r="K1666" s="142">
        <v>0.26599044495123775</v>
      </c>
      <c r="L1666" s="142">
        <v>-0.13101055848089976</v>
      </c>
      <c r="M1666" s="141">
        <f t="array" ref="M1666:Q1666">MMULT(H1666:L1666,TRANSPOSE(chol))</f>
        <v>-9.2345542140856978E-3</v>
      </c>
      <c r="N1666" s="141">
        <v>-7.4830752869263252E-3</v>
      </c>
      <c r="O1666" s="141">
        <v>8.6008558061413578E-4</v>
      </c>
      <c r="P1666" s="141">
        <v>-6.1004387370119559E-4</v>
      </c>
      <c r="Q1666" s="141">
        <v>-5.405333288084721E-3</v>
      </c>
      <c r="R1666" s="6">
        <f t="shared" si="102"/>
        <v>24811.993732060331</v>
      </c>
      <c r="S1666" s="6">
        <f t="shared" si="103"/>
        <v>27149.865115019347</v>
      </c>
      <c r="T1666" s="6">
        <f t="shared" si="104"/>
        <v>-27149.865115019347</v>
      </c>
      <c r="V1666" s="23">
        <f t="array" aca="1" ref="V1666:Z1666" ca="1">MMULT(H1666:L1666,TRANSPOSE(racar))</f>
        <v>-9.3534395011596813E-3</v>
      </c>
      <c r="W1666" s="23">
        <f ca="1"/>
        <v>-5.3718858803202653E-3</v>
      </c>
      <c r="X1666" s="23">
        <f ca="1"/>
        <v>2.1772811927174159E-3</v>
      </c>
      <c r="Y1666" s="23">
        <f ca="1"/>
        <v>5.521229851596425E-4</v>
      </c>
      <c r="Z1666" s="23">
        <f ca="1"/>
        <v>-2.9573088559702813E-3</v>
      </c>
      <c r="AA1666" s="6">
        <f t="array" aca="1" ref="AA1666" ca="1">SUMPRODUCT($V$9:$Z$9,V1666:Z1666)</f>
        <v>8465.8855189714268</v>
      </c>
      <c r="AB1666" s="6">
        <f t="shared" ca="1" si="105"/>
        <v>18905.121544427366</v>
      </c>
    </row>
    <row r="1667" spans="1:28" ht="13.8">
      <c r="A1667" s="4">
        <v>1657</v>
      </c>
      <c r="B1667" s="120">
        <v>0.39186099679926839</v>
      </c>
      <c r="C1667" s="120">
        <v>0.45344000000000001</v>
      </c>
      <c r="D1667" s="120">
        <v>0.83256976259891702</v>
      </c>
      <c r="E1667" s="120">
        <v>0.69578580698039749</v>
      </c>
      <c r="F1667" s="120">
        <v>0.52480655439235324</v>
      </c>
      <c r="H1667" s="142">
        <v>-0.27447190217986073</v>
      </c>
      <c r="I1667" s="142">
        <v>-0.1169748290896126</v>
      </c>
      <c r="J1667" s="142">
        <v>0.96436996513331963</v>
      </c>
      <c r="K1667" s="142">
        <v>0.5123181194476768</v>
      </c>
      <c r="L1667" s="142">
        <v>6.2220934817498234E-2</v>
      </c>
      <c r="M1667" s="141">
        <f t="array" ref="M1667:Q1667">MMULT(H1667:L1667,TRANSPOSE(chol))</f>
        <v>-1.6172398474023114E-3</v>
      </c>
      <c r="N1667" s="141">
        <v>-1.3147482326281721E-3</v>
      </c>
      <c r="O1667" s="141">
        <v>5.7833871239373197E-3</v>
      </c>
      <c r="P1667" s="141">
        <v>2.725738148313108E-3</v>
      </c>
      <c r="Q1667" s="141">
        <v>1.1283458536624526E-3</v>
      </c>
      <c r="R1667" s="6">
        <f t="shared" si="102"/>
        <v>19304.989179262913</v>
      </c>
      <c r="S1667" s="6">
        <f t="shared" si="103"/>
        <v>6215.0880611060938</v>
      </c>
      <c r="T1667" s="6">
        <f t="shared" si="104"/>
        <v>-6215.0880611060938</v>
      </c>
      <c r="V1667" s="23">
        <f t="array" aca="1" ref="V1667:Z1667" ca="1">MMULT(H1667:L1667,TRANSPOSE(racar))</f>
        <v>-9.6001657420822953E-4</v>
      </c>
      <c r="W1667" s="23">
        <f ca="1"/>
        <v>-2.2475457577493169E-4</v>
      </c>
      <c r="X1667" s="23">
        <f ca="1"/>
        <v>6.305074207549291E-3</v>
      </c>
      <c r="Y1667" s="23">
        <f ca="1"/>
        <v>2.8846881801311815E-3</v>
      </c>
      <c r="Z1667" s="23">
        <f ca="1"/>
        <v>1.1304858323604001E-3</v>
      </c>
      <c r="AA1667" s="6">
        <f t="array" aca="1" ref="AA1667" ca="1">SUMPRODUCT($V$9:$Z$9,V1667:Z1667)</f>
        <v>18753.909285102309</v>
      </c>
      <c r="AB1667" s="6">
        <f t="shared" ca="1" si="105"/>
        <v>6930.118399667308</v>
      </c>
    </row>
    <row r="1668" spans="1:28" ht="13.8">
      <c r="A1668" s="4">
        <v>1658</v>
      </c>
      <c r="B1668" s="120">
        <v>0.72519433013260182</v>
      </c>
      <c r="C1668" s="120">
        <v>0.65344000000000013</v>
      </c>
      <c r="D1668" s="120">
        <v>0.97542690545605992</v>
      </c>
      <c r="E1668" s="120">
        <v>0.78669489788948843</v>
      </c>
      <c r="F1668" s="120">
        <v>0.60172963131543022</v>
      </c>
      <c r="H1668" s="142">
        <v>0.59834262633859725</v>
      </c>
      <c r="I1668" s="142">
        <v>0.39462454013646547</v>
      </c>
      <c r="J1668" s="142">
        <v>1.967321229462601</v>
      </c>
      <c r="K1668" s="142">
        <v>0.79500566950197793</v>
      </c>
      <c r="L1668" s="142">
        <v>0.25782659629925536</v>
      </c>
      <c r="M1668" s="141">
        <f t="array" ref="M1668:Q1668">MMULT(H1668:L1668,TRANSPOSE(chol))</f>
        <v>3.5255468047145455E-3</v>
      </c>
      <c r="N1668" s="141">
        <v>3.6657340468876122E-3</v>
      </c>
      <c r="O1668" s="141">
        <v>1.355756484466851E-2</v>
      </c>
      <c r="P1668" s="141">
        <v>6.1815065702109382E-3</v>
      </c>
      <c r="Q1668" s="141">
        <v>6.9074248580448094E-3</v>
      </c>
      <c r="R1668" s="6">
        <f t="shared" si="102"/>
        <v>20024.289122233058</v>
      </c>
      <c r="S1668" s="6">
        <f t="shared" si="103"/>
        <v>-9991.3307321123757</v>
      </c>
      <c r="T1668" s="6">
        <f t="shared" si="104"/>
        <v>9991.3307321123757</v>
      </c>
      <c r="V1668" s="23">
        <f t="array" aca="1" ref="V1668:Z1668" ca="1">MMULT(H1668:L1668,TRANSPOSE(racar))</f>
        <v>5.3405525185046968E-3</v>
      </c>
      <c r="W1668" s="23">
        <f ca="1"/>
        <v>4.4532410503123013E-3</v>
      </c>
      <c r="X1668" s="23">
        <f ca="1"/>
        <v>1.3670831380399375E-2</v>
      </c>
      <c r="Y1668" s="23">
        <f ca="1"/>
        <v>5.4952012279701201E-3</v>
      </c>
      <c r="Z1668" s="23">
        <f ca="1"/>
        <v>5.0388986284452594E-3</v>
      </c>
      <c r="AA1668" s="6">
        <f t="array" aca="1" ref="AA1668" ca="1">SUMPRODUCT($V$9:$Z$9,V1668:Z1668)</f>
        <v>31835.820309946914</v>
      </c>
      <c r="AB1668" s="6">
        <f t="shared" ca="1" si="105"/>
        <v>-2780.2416738366192</v>
      </c>
    </row>
    <row r="1669" spans="1:28" ht="13.8">
      <c r="A1669" s="4">
        <v>1659</v>
      </c>
      <c r="B1669" s="120">
        <v>0.16963877457704615</v>
      </c>
      <c r="C1669" s="120">
        <v>0.85344000000000009</v>
      </c>
      <c r="D1669" s="120">
        <v>0.13869221157850894</v>
      </c>
      <c r="E1669" s="120">
        <v>0.87760398879857937</v>
      </c>
      <c r="F1669" s="120">
        <v>0.6786527082385071</v>
      </c>
      <c r="H1669" s="142">
        <v>-0.95559369304599096</v>
      </c>
      <c r="I1669" s="142">
        <v>1.0513018014138544</v>
      </c>
      <c r="J1669" s="142">
        <v>-1.0862137775740746</v>
      </c>
      <c r="K1669" s="142">
        <v>1.1630923824987802</v>
      </c>
      <c r="L1669" s="142">
        <v>0.46393462651738837</v>
      </c>
      <c r="M1669" s="141">
        <f t="array" ref="M1669:Q1669">MMULT(H1669:L1669,TRANSPOSE(chol))</f>
        <v>-5.6305369913879095E-3</v>
      </c>
      <c r="N1669" s="141">
        <v>3.775739183799831E-3</v>
      </c>
      <c r="O1669" s="141">
        <v>-7.9050761272808703E-3</v>
      </c>
      <c r="P1669" s="141">
        <v>6.044565988028168E-3</v>
      </c>
      <c r="Q1669" s="141">
        <v>2.5878552687307421E-3</v>
      </c>
      <c r="R1669" s="6">
        <f t="shared" si="102"/>
        <v>-50578.896080446699</v>
      </c>
      <c r="S1669" s="6">
        <f t="shared" si="103"/>
        <v>13308.111124233488</v>
      </c>
      <c r="T1669" s="6">
        <f t="shared" si="104"/>
        <v>-13308.111124233488</v>
      </c>
      <c r="V1669" s="23">
        <f t="array" aca="1" ref="V1669:Z1669" ca="1">MMULT(H1669:L1669,TRANSPOSE(racar))</f>
        <v>-4.048805492151742E-3</v>
      </c>
      <c r="W1669" s="23">
        <f ca="1"/>
        <v>6.4042736003073137E-3</v>
      </c>
      <c r="X1669" s="23">
        <f ca="1"/>
        <v>-6.5580804982480314E-3</v>
      </c>
      <c r="Y1669" s="23">
        <f ca="1"/>
        <v>6.7552757516643807E-3</v>
      </c>
      <c r="Z1669" s="23">
        <f ca="1"/>
        <v>3.4312237250032065E-3</v>
      </c>
      <c r="AA1669" s="6">
        <f t="array" aca="1" ref="AA1669" ca="1">SUMPRODUCT($V$9:$Z$9,V1669:Z1669)</f>
        <v>-54855.107429041622</v>
      </c>
      <c r="AB1669" s="6">
        <f t="shared" ca="1" si="105"/>
        <v>11886.873351982191</v>
      </c>
    </row>
    <row r="1670" spans="1:28" ht="13.8">
      <c r="A1670" s="4">
        <v>1660</v>
      </c>
      <c r="B1670" s="120">
        <v>0.5029721079103795</v>
      </c>
      <c r="C1670" s="120">
        <v>9.3439999999999995E-2</v>
      </c>
      <c r="D1670" s="120">
        <v>0.28154935443565177</v>
      </c>
      <c r="E1670" s="120">
        <v>0.96851307970767031</v>
      </c>
      <c r="F1670" s="120">
        <v>0.75557578516158397</v>
      </c>
      <c r="H1670" s="142">
        <v>7.4500386395144119E-3</v>
      </c>
      <c r="I1670" s="142">
        <v>-1.3198652845006997</v>
      </c>
      <c r="J1670" s="142">
        <v>-0.57824501847017384</v>
      </c>
      <c r="K1670" s="142">
        <v>1.8593761456807067</v>
      </c>
      <c r="L1670" s="142">
        <v>0.69214156751759393</v>
      </c>
      <c r="M1670" s="141">
        <f t="array" ref="M1670:Q1670">MMULT(H1670:L1670,TRANSPOSE(chol))</f>
        <v>4.389702281661698E-5</v>
      </c>
      <c r="N1670" s="141">
        <v>-7.5413363047047207E-3</v>
      </c>
      <c r="O1670" s="141">
        <v>-4.1356146949882901E-3</v>
      </c>
      <c r="P1670" s="141">
        <v>6.8708575206773348E-3</v>
      </c>
      <c r="Q1670" s="141">
        <v>4.744447302298129E-3</v>
      </c>
      <c r="R1670" s="6">
        <f t="shared" si="102"/>
        <v>33696.818934314913</v>
      </c>
      <c r="S1670" s="6">
        <f t="shared" si="103"/>
        <v>5141.6148539496498</v>
      </c>
      <c r="T1670" s="6">
        <f t="shared" si="104"/>
        <v>-5141.6148539496498</v>
      </c>
      <c r="V1670" s="23">
        <f t="array" aca="1" ref="V1670:Z1670" ca="1">MMULT(H1670:L1670,TRANSPOSE(racar))</f>
        <v>-4.2334354776726987E-4</v>
      </c>
      <c r="W1670" s="23">
        <f ca="1"/>
        <v>-5.7090591887728167E-3</v>
      </c>
      <c r="X1670" s="23">
        <f ca="1"/>
        <v>-2.9820158842100465E-3</v>
      </c>
      <c r="Y1670" s="23">
        <f ca="1"/>
        <v>8.9559999787992978E-3</v>
      </c>
      <c r="Z1670" s="23">
        <f ca="1"/>
        <v>4.7126555135371803E-3</v>
      </c>
      <c r="AA1670" s="6">
        <f t="array" aca="1" ref="AA1670" ca="1">SUMPRODUCT($V$9:$Z$9,V1670:Z1670)</f>
        <v>34732.594101392766</v>
      </c>
      <c r="AB1670" s="6">
        <f t="shared" ca="1" si="105"/>
        <v>14853.128223673277</v>
      </c>
    </row>
    <row r="1671" spans="1:28" ht="13.8">
      <c r="A1671" s="4">
        <v>1661</v>
      </c>
      <c r="B1671" s="120">
        <v>0.83630544124371275</v>
      </c>
      <c r="C1671" s="120">
        <v>0.29344000000000003</v>
      </c>
      <c r="D1671" s="120">
        <v>0.42440649729279462</v>
      </c>
      <c r="E1671" s="120">
        <v>6.7686633426678508E-2</v>
      </c>
      <c r="F1671" s="120">
        <v>0.83249886208466095</v>
      </c>
      <c r="H1671" s="142">
        <v>0.97938635305955712</v>
      </c>
      <c r="I1671" s="142">
        <v>-0.5433628482579741</v>
      </c>
      <c r="J1671" s="142">
        <v>-0.19063317797403279</v>
      </c>
      <c r="K1671" s="142">
        <v>-1.4932442350859221</v>
      </c>
      <c r="L1671" s="142">
        <v>0.96408706766305352</v>
      </c>
      <c r="M1671" s="141">
        <f t="array" ref="M1671:Q1671">MMULT(H1671:L1671,TRANSPOSE(chol))</f>
        <v>5.7707277997877436E-3</v>
      </c>
      <c r="N1671" s="141">
        <v>-8.1088631338437122E-4</v>
      </c>
      <c r="O1671" s="141">
        <v>-9.0837668532716461E-5</v>
      </c>
      <c r="P1671" s="141">
        <v>-7.6340967931250959E-3</v>
      </c>
      <c r="Q1671" s="141">
        <v>4.2754782717155529E-3</v>
      </c>
      <c r="R1671" s="6">
        <f t="shared" si="102"/>
        <v>-28232.37948654791</v>
      </c>
      <c r="S1671" s="6">
        <f t="shared" si="103"/>
        <v>-58592.421569276245</v>
      </c>
      <c r="T1671" s="6">
        <f t="shared" si="104"/>
        <v>58592.421569276245</v>
      </c>
      <c r="V1671" s="23">
        <f t="array" aca="1" ref="V1671:Z1671" ca="1">MMULT(H1671:L1671,TRANSPOSE(racar))</f>
        <v>5.8190756764112048E-3</v>
      </c>
      <c r="W1671" s="23">
        <f ca="1"/>
        <v>-2.4525233655093683E-3</v>
      </c>
      <c r="X1671" s="23">
        <f ca="1"/>
        <v>-7.6009785796209183E-4</v>
      </c>
      <c r="Y1671" s="23">
        <f ca="1"/>
        <v>-6.8341244533540284E-3</v>
      </c>
      <c r="Z1671" s="23">
        <f ca="1"/>
        <v>4.9313498676420726E-3</v>
      </c>
      <c r="AA1671" s="6">
        <f t="array" aca="1" ref="AA1671" ca="1">SUMPRODUCT($V$9:$Z$9,V1671:Z1671)</f>
        <v>-21260.214068080044</v>
      </c>
      <c r="AB1671" s="6">
        <f t="shared" ca="1" si="105"/>
        <v>-58566.931930230261</v>
      </c>
    </row>
    <row r="1672" spans="1:28" ht="13.8">
      <c r="A1672" s="4">
        <v>1662</v>
      </c>
      <c r="B1672" s="120">
        <v>0.28074988568815729</v>
      </c>
      <c r="C1672" s="120">
        <v>0.49344000000000005</v>
      </c>
      <c r="D1672" s="120">
        <v>0.56726364014993746</v>
      </c>
      <c r="E1672" s="120">
        <v>0.15859572433576943</v>
      </c>
      <c r="F1672" s="120">
        <v>0.90942193900773793</v>
      </c>
      <c r="H1672" s="142">
        <v>-0.58061528047649003</v>
      </c>
      <c r="I1672" s="142">
        <v>-1.644422257195443E-2</v>
      </c>
      <c r="J1672" s="142">
        <v>0.1694118291163097</v>
      </c>
      <c r="K1672" s="142">
        <v>-1.0002460500969208</v>
      </c>
      <c r="L1672" s="142">
        <v>1.3372037996403132</v>
      </c>
      <c r="M1672" s="141">
        <f t="array" ref="M1672:Q1672">MMULT(H1672:L1672,TRANSPOSE(chol))</f>
        <v>-3.42109396313335E-3</v>
      </c>
      <c r="N1672" s="141">
        <v>-1.4582556690451722E-3</v>
      </c>
      <c r="O1672" s="141">
        <v>3.0439752844169663E-4</v>
      </c>
      <c r="P1672" s="141">
        <v>-5.3449712043294462E-3</v>
      </c>
      <c r="Q1672" s="141">
        <v>3.754218326323013E-3</v>
      </c>
      <c r="R1672" s="6">
        <f t="shared" si="102"/>
        <v>-52801.565761245016</v>
      </c>
      <c r="S1672" s="6">
        <f t="shared" si="103"/>
        <v>-45236.970488542211</v>
      </c>
      <c r="T1672" s="6">
        <f t="shared" si="104"/>
        <v>45236.970488542211</v>
      </c>
      <c r="V1672" s="23">
        <f t="array" aca="1" ref="V1672:Z1672" ca="1">MMULT(H1672:L1672,TRANSPOSE(racar))</f>
        <v>-1.6183792010706776E-3</v>
      </c>
      <c r="W1672" s="23">
        <f ca="1"/>
        <v>-5.0329935583992005E-5</v>
      </c>
      <c r="X1672" s="23">
        <f ca="1"/>
        <v>1.2885465691891633E-3</v>
      </c>
      <c r="Y1672" s="23">
        <f ca="1"/>
        <v>-3.6086650562458565E-3</v>
      </c>
      <c r="Z1672" s="23">
        <f ca="1"/>
        <v>6.6152057450172795E-3</v>
      </c>
      <c r="AA1672" s="6">
        <f t="array" aca="1" ref="AA1672" ca="1">SUMPRODUCT($V$9:$Z$9,V1672:Z1672)</f>
        <v>-57226.973819877712</v>
      </c>
      <c r="AB1672" s="6">
        <f t="shared" ca="1" si="105"/>
        <v>-53143.518892123953</v>
      </c>
    </row>
    <row r="1673" spans="1:28" ht="13.8">
      <c r="A1673" s="4">
        <v>1663</v>
      </c>
      <c r="B1673" s="120">
        <v>0.61408321902149066</v>
      </c>
      <c r="C1673" s="120">
        <v>0.69344000000000006</v>
      </c>
      <c r="D1673" s="120">
        <v>0.71012078300708037</v>
      </c>
      <c r="E1673" s="120">
        <v>0.24950481524486035</v>
      </c>
      <c r="F1673" s="120">
        <v>0.98634501593081481</v>
      </c>
      <c r="H1673" s="142">
        <v>0.28997735472160024</v>
      </c>
      <c r="I1673" s="142">
        <v>0.50562489736255833</v>
      </c>
      <c r="J1673" s="142">
        <v>0.55373760699004704</v>
      </c>
      <c r="K1673" s="142">
        <v>-0.67604884992645309</v>
      </c>
      <c r="L1673" s="142">
        <v>2.2070585639753282</v>
      </c>
      <c r="M1673" s="141">
        <f t="array" ref="M1673:Q1673">MMULT(H1673:L1673,TRANSPOSE(chol))</f>
        <v>1.708600877450751E-3</v>
      </c>
      <c r="N1673" s="141">
        <v>3.5769665915470106E-3</v>
      </c>
      <c r="O1673" s="141">
        <v>4.108644728741645E-3</v>
      </c>
      <c r="P1673" s="141">
        <v>-2.0325000114876637E-3</v>
      </c>
      <c r="Q1673" s="141">
        <v>1.274047252866017E-2</v>
      </c>
      <c r="R1673" s="6">
        <f t="shared" si="102"/>
        <v>-80338.542833174855</v>
      </c>
      <c r="S1673" s="6">
        <f t="shared" si="103"/>
        <v>-79862.923185857871</v>
      </c>
      <c r="T1673" s="6">
        <f t="shared" si="104"/>
        <v>79862.923185857871</v>
      </c>
      <c r="V1673" s="23">
        <f t="array" aca="1" ref="V1673:Z1673" ca="1">MMULT(H1673:L1673,TRANSPOSE(racar))</f>
        <v>5.2284720587185939E-3</v>
      </c>
      <c r="W1673" s="23">
        <f ca="1"/>
        <v>5.275899261359341E-3</v>
      </c>
      <c r="X1673" s="23">
        <f ca="1"/>
        <v>5.0978289733373998E-3</v>
      </c>
      <c r="Y1673" s="23">
        <f ca="1"/>
        <v>-2.2893756520504229E-4</v>
      </c>
      <c r="Z1673" s="23">
        <f ca="1"/>
        <v>1.4424441562400938E-2</v>
      </c>
      <c r="AA1673" s="6">
        <f t="array" aca="1" ref="AA1673" ca="1">SUMPRODUCT($V$9:$Z$9,V1673:Z1673)</f>
        <v>-71526.030701780954</v>
      </c>
      <c r="AB1673" s="6">
        <f t="shared" ca="1" si="105"/>
        <v>-80942.516185592816</v>
      </c>
    </row>
    <row r="1674" spans="1:28" ht="13.8">
      <c r="A1674" s="4">
        <v>1664</v>
      </c>
      <c r="B1674" s="120">
        <v>0.94741655235482392</v>
      </c>
      <c r="C1674" s="120">
        <v>0.89344000000000001</v>
      </c>
      <c r="D1674" s="120">
        <v>0.85297792586422316</v>
      </c>
      <c r="E1674" s="120">
        <v>0.34041390615395117</v>
      </c>
      <c r="F1674" s="120">
        <v>6.918525261720529E-2</v>
      </c>
      <c r="H1674" s="142">
        <v>1.6203044415475183</v>
      </c>
      <c r="I1674" s="142">
        <v>1.2450319667727474</v>
      </c>
      <c r="J1674" s="142">
        <v>1.0492911275656094</v>
      </c>
      <c r="K1674" s="142">
        <v>-0.41133376759991963</v>
      </c>
      <c r="L1674" s="142">
        <v>-1.4818864718103173</v>
      </c>
      <c r="M1674" s="141">
        <f t="array" ref="M1674:Q1674">MMULT(H1674:L1674,TRANSPOSE(chol))</f>
        <v>9.5471372005009117E-3</v>
      </c>
      <c r="N1674" s="141">
        <v>1.0936964676279488E-2</v>
      </c>
      <c r="O1674" s="141">
        <v>9.3139101616596699E-3</v>
      </c>
      <c r="P1674" s="141">
        <v>1.737256546024777E-3</v>
      </c>
      <c r="Q1674" s="141">
        <v>-1.2283591002173388E-3</v>
      </c>
      <c r="R1674" s="6">
        <f t="shared" si="102"/>
        <v>25345.524304166262</v>
      </c>
      <c r="S1674" s="6">
        <f t="shared" si="103"/>
        <v>14748.290048500779</v>
      </c>
      <c r="T1674" s="6">
        <f t="shared" si="104"/>
        <v>-14748.290048500779</v>
      </c>
      <c r="V1674" s="23">
        <f t="array" aca="1" ref="V1674:Z1674" ca="1">MMULT(H1674:L1674,TRANSPOSE(racar))</f>
        <v>8.9786955940949174E-3</v>
      </c>
      <c r="W1674" s="23">
        <f ca="1"/>
        <v>7.4535383709714038E-3</v>
      </c>
      <c r="X1674" s="23">
        <f ca="1"/>
        <v>6.926395785470039E-3</v>
      </c>
      <c r="Y1674" s="23">
        <f ca="1"/>
        <v>-2.0921625424368644E-3</v>
      </c>
      <c r="Z1674" s="23">
        <f ca="1"/>
        <v>-5.6699227207175325E-3</v>
      </c>
      <c r="AA1674" s="6">
        <f t="array" aca="1" ref="AA1674" ca="1">SUMPRODUCT($V$9:$Z$9,V1674:Z1674)</f>
        <v>41783.06651400058</v>
      </c>
      <c r="AB1674" s="6">
        <f t="shared" ca="1" si="105"/>
        <v>21837.625146142855</v>
      </c>
    </row>
    <row r="1675" spans="1:28" ht="13.8">
      <c r="A1675" s="4">
        <v>1665</v>
      </c>
      <c r="B1675" s="120">
        <v>9.5564700502972111E-2</v>
      </c>
      <c r="C1675" s="120">
        <v>0.13344</v>
      </c>
      <c r="D1675" s="120">
        <v>0.99583506872136607</v>
      </c>
      <c r="E1675" s="120">
        <v>0.43132299706304211</v>
      </c>
      <c r="F1675" s="120">
        <v>0.14610832954028222</v>
      </c>
      <c r="H1675" s="142">
        <v>-1.30724534135392</v>
      </c>
      <c r="I1675" s="142">
        <v>-1.1102762595219979</v>
      </c>
      <c r="J1675" s="142">
        <v>2.6383985270435337</v>
      </c>
      <c r="K1675" s="142">
        <v>-0.17300691255483544</v>
      </c>
      <c r="L1675" s="142">
        <v>-1.0532713208713107</v>
      </c>
      <c r="M1675" s="141">
        <f t="array" ref="M1675:Q1675">MMULT(H1675:L1675,TRANSPOSE(chol))</f>
        <v>-7.7025343562606733E-3</v>
      </c>
      <c r="N1675" s="141">
        <v>-9.4297301535215053E-3</v>
      </c>
      <c r="O1675" s="141">
        <v>1.481761327044658E-2</v>
      </c>
      <c r="P1675" s="141">
        <v>-2.0246716689810121E-3</v>
      </c>
      <c r="Q1675" s="141">
        <v>-9.3270356555681527E-3</v>
      </c>
      <c r="R1675" s="6">
        <f t="shared" si="102"/>
        <v>90360.928174246685</v>
      </c>
      <c r="S1675" s="6">
        <f t="shared" si="103"/>
        <v>42402.655533847545</v>
      </c>
      <c r="T1675" s="6">
        <f t="shared" si="104"/>
        <v>-42402.655533847545</v>
      </c>
      <c r="V1675" s="23">
        <f t="array" aca="1" ref="V1675:Z1675" ca="1">MMULT(H1675:L1675,TRANSPOSE(racar))</f>
        <v>-8.4643407309848012E-3</v>
      </c>
      <c r="W1675" s="23">
        <f ca="1"/>
        <v>-8.5141781773361395E-3</v>
      </c>
      <c r="X1675" s="23">
        <f ca="1"/>
        <v>1.5345890226829811E-2</v>
      </c>
      <c r="Y1675" s="23">
        <f ca="1"/>
        <v>-2.2835091324003428E-3</v>
      </c>
      <c r="Z1675" s="23">
        <f ca="1"/>
        <v>-8.009598277635253E-3</v>
      </c>
      <c r="AA1675" s="6">
        <f t="array" aca="1" ref="AA1675" ca="1">SUMPRODUCT($V$9:$Z$9,V1675:Z1675)</f>
        <v>75006.836841005046</v>
      </c>
      <c r="AB1675" s="6">
        <f t="shared" ca="1" si="105"/>
        <v>33921.826331326214</v>
      </c>
    </row>
    <row r="1676" spans="1:28" ht="13.8">
      <c r="A1676" s="4">
        <v>1666</v>
      </c>
      <c r="B1676" s="120">
        <v>0.42889803383630543</v>
      </c>
      <c r="C1676" s="120">
        <v>0.33344000000000001</v>
      </c>
      <c r="D1676" s="120">
        <v>1.9158683881715953E-2</v>
      </c>
      <c r="E1676" s="120">
        <v>0.52223208797213305</v>
      </c>
      <c r="F1676" s="120">
        <v>0.22303140646335914</v>
      </c>
      <c r="H1676" s="142">
        <v>-0.17918038156538862</v>
      </c>
      <c r="I1676" s="142">
        <v>-0.43043395497286607</v>
      </c>
      <c r="J1676" s="142">
        <v>-2.0714435165670433</v>
      </c>
      <c r="K1676" s="142">
        <v>5.5756455963180657E-2</v>
      </c>
      <c r="L1676" s="142">
        <v>-0.76199529391189524</v>
      </c>
      <c r="M1676" s="141">
        <f t="array" ref="M1676:Q1676">MMULT(H1676:L1676,TRANSPOSE(chol))</f>
        <v>-1.0557643629051927E-3</v>
      </c>
      <c r="N1676" s="141">
        <v>-2.8860466766175595E-3</v>
      </c>
      <c r="O1676" s="141">
        <v>-1.3676323010616529E-2</v>
      </c>
      <c r="P1676" s="141">
        <v>-1.7459387249966463E-3</v>
      </c>
      <c r="Q1676" s="141">
        <v>-6.9429040093942299E-3</v>
      </c>
      <c r="R1676" s="6">
        <f t="shared" ref="R1676:R1739" si="106">SUMPRODUCT($M$9:$Q$9,M1676:Q1676)</f>
        <v>7543.9538717927971</v>
      </c>
      <c r="S1676" s="6">
        <f t="shared" ref="S1676:S1739" si="107">P1676*$P$9+Q1676*$Q$9</f>
        <v>30471.836931274262</v>
      </c>
      <c r="T1676" s="6">
        <f t="shared" ref="T1676:T1739" si="108">-S1676</f>
        <v>-30471.836931274262</v>
      </c>
      <c r="V1676" s="23">
        <f t="array" aca="1" ref="V1676:Z1676" ca="1">MMULT(H1676:L1676,TRANSPOSE(racar))</f>
        <v>-3.5862901250401143E-3</v>
      </c>
      <c r="W1676" s="23">
        <f ca="1"/>
        <v>-4.0924689523402936E-3</v>
      </c>
      <c r="X1676" s="23">
        <f ca="1"/>
        <v>-1.4146312584763397E-2</v>
      </c>
      <c r="Y1676" s="23">
        <f ca="1"/>
        <v>-1.7376253642494731E-3</v>
      </c>
      <c r="Z1676" s="23">
        <f ca="1"/>
        <v>-6.7981563298693259E-3</v>
      </c>
      <c r="AA1676" s="6">
        <f t="array" aca="1" ref="AA1676" ca="1">SUMPRODUCT($V$9:$Z$9,V1676:Z1676)</f>
        <v>169.57824666745</v>
      </c>
      <c r="AB1676" s="6">
        <f t="shared" ref="AB1676:AB1739" ca="1" si="109">Y1676*$Y$9+Z1676*$Z$9</f>
        <v>29708.110885191763</v>
      </c>
    </row>
    <row r="1677" spans="1:28" ht="13.8">
      <c r="A1677" s="4">
        <v>1667</v>
      </c>
      <c r="B1677" s="120">
        <v>0.7622313671696388</v>
      </c>
      <c r="C1677" s="120">
        <v>0.53344000000000003</v>
      </c>
      <c r="D1677" s="120">
        <v>0.16201582673885881</v>
      </c>
      <c r="E1677" s="120">
        <v>0.61314117888122388</v>
      </c>
      <c r="F1677" s="120">
        <v>0.29995448338643604</v>
      </c>
      <c r="H1677" s="142">
        <v>0.71349862178309253</v>
      </c>
      <c r="I1677" s="142">
        <v>8.3920047731274566E-2</v>
      </c>
      <c r="J1677" s="142">
        <v>-0.98620677884139274</v>
      </c>
      <c r="K1677" s="142">
        <v>0.28751549113297936</v>
      </c>
      <c r="L1677" s="142">
        <v>-0.52453142770092143</v>
      </c>
      <c r="M1677" s="141">
        <f t="array" ref="M1677:Q1677">MMULT(H1677:L1677,TRANSPOSE(chol))</f>
        <v>4.2040674948873322E-3</v>
      </c>
      <c r="N1677" s="141">
        <v>2.1568803237995947E-3</v>
      </c>
      <c r="O1677" s="141">
        <v>-5.346522089144534E-3</v>
      </c>
      <c r="P1677" s="141">
        <v>1.524374199794109E-3</v>
      </c>
      <c r="Q1677" s="141">
        <v>-9.0170574576613834E-4</v>
      </c>
      <c r="R1677" s="6">
        <f t="shared" si="106"/>
        <v>7512.8290855864661</v>
      </c>
      <c r="S1677" s="6">
        <f t="shared" si="107"/>
        <v>11965.471284660078</v>
      </c>
      <c r="T1677" s="6">
        <f t="shared" si="108"/>
        <v>-11965.471284660078</v>
      </c>
      <c r="V1677" s="23">
        <f t="array" aca="1" ref="V1677:Z1677" ca="1">MMULT(H1677:L1677,TRANSPOSE(racar))</f>
        <v>2.9196899630394577E-3</v>
      </c>
      <c r="W1677" s="23">
        <f ca="1"/>
        <v>6.4837713428592385E-4</v>
      </c>
      <c r="X1677" s="23">
        <f ca="1"/>
        <v>-6.2257281268275656E-3</v>
      </c>
      <c r="Y1677" s="23">
        <f ca="1"/>
        <v>6.9773736783479889E-4</v>
      </c>
      <c r="Z1677" s="23">
        <f ca="1"/>
        <v>-2.6014277718371254E-3</v>
      </c>
      <c r="AA1677" s="6">
        <f t="array" aca="1" ref="AA1677" ca="1">SUMPRODUCT($V$9:$Z$9,V1677:Z1677)</f>
        <v>12804.374516928759</v>
      </c>
      <c r="AB1677" s="6">
        <f t="shared" ca="1" si="109"/>
        <v>17599.829997151675</v>
      </c>
    </row>
    <row r="1678" spans="1:28" ht="13.8">
      <c r="A1678" s="4">
        <v>1668</v>
      </c>
      <c r="B1678" s="120">
        <v>0.20667581161408319</v>
      </c>
      <c r="C1678" s="120">
        <v>0.73344000000000009</v>
      </c>
      <c r="D1678" s="120">
        <v>0.30487296959600163</v>
      </c>
      <c r="E1678" s="120">
        <v>0.70405026979031482</v>
      </c>
      <c r="F1678" s="120">
        <v>0.37687756030951297</v>
      </c>
      <c r="H1678" s="142">
        <v>-0.81800974430535434</v>
      </c>
      <c r="I1678" s="142">
        <v>0.62325037935378624</v>
      </c>
      <c r="J1678" s="142">
        <v>-0.510436145700218</v>
      </c>
      <c r="K1678" s="142">
        <v>0.53608550069189953</v>
      </c>
      <c r="L1678" s="142">
        <v>-0.31369181142911101</v>
      </c>
      <c r="M1678" s="141">
        <f t="array" ref="M1678:Q1678">MMULT(H1678:L1678,TRANSPOSE(chol))</f>
        <v>-4.8198666003600264E-3</v>
      </c>
      <c r="N1678" s="141">
        <v>1.6475337530237929E-3</v>
      </c>
      <c r="O1678" s="141">
        <v>-4.1663086795095394E-3</v>
      </c>
      <c r="P1678" s="141">
        <v>2.7066944789292356E-3</v>
      </c>
      <c r="Q1678" s="141">
        <v>-2.5589273589775611E-3</v>
      </c>
      <c r="R1678" s="6">
        <f t="shared" si="106"/>
        <v>-13877.684708037868</v>
      </c>
      <c r="S1678" s="6">
        <f t="shared" si="107"/>
        <v>26551.448117447289</v>
      </c>
      <c r="T1678" s="6">
        <f t="shared" si="108"/>
        <v>-26551.448117447289</v>
      </c>
      <c r="V1678" s="23">
        <f t="array" aca="1" ref="V1678:Z1678" ca="1">MMULT(H1678:L1678,TRANSPOSE(racar))</f>
        <v>-4.5369168646177309E-3</v>
      </c>
      <c r="W1678" s="23">
        <f ca="1"/>
        <v>2.8092513397202598E-3</v>
      </c>
      <c r="X1678" s="23">
        <f ca="1"/>
        <v>-3.6024625521648497E-3</v>
      </c>
      <c r="Y1678" s="23">
        <f ca="1"/>
        <v>2.5502367102021631E-3</v>
      </c>
      <c r="Z1678" s="23">
        <f ca="1"/>
        <v>-2.0952461874491931E-3</v>
      </c>
      <c r="AA1678" s="6">
        <f t="array" aca="1" ref="AA1678" ca="1">SUMPRODUCT($V$9:$Z$9,V1678:Z1678)</f>
        <v>-20406.892816979282</v>
      </c>
      <c r="AB1678" s="6">
        <f t="shared" ca="1" si="109"/>
        <v>23267.676974650163</v>
      </c>
    </row>
    <row r="1679" spans="1:28" ht="13.8">
      <c r="A1679" s="4">
        <v>1669</v>
      </c>
      <c r="B1679" s="120">
        <v>0.54000914494741648</v>
      </c>
      <c r="C1679" s="120">
        <v>0.93344000000000005</v>
      </c>
      <c r="D1679" s="120">
        <v>0.44773011245314448</v>
      </c>
      <c r="E1679" s="120">
        <v>0.79495936069940576</v>
      </c>
      <c r="F1679" s="120">
        <v>0.4538006372325899</v>
      </c>
      <c r="H1679" s="142">
        <v>0.10045675942521393</v>
      </c>
      <c r="I1679" s="142">
        <v>1.5019113693180806</v>
      </c>
      <c r="J1679" s="142">
        <v>-0.13139831074751973</v>
      </c>
      <c r="K1679" s="142">
        <v>0.82375060589237559</v>
      </c>
      <c r="L1679" s="142">
        <v>-0.116064688072346</v>
      </c>
      <c r="M1679" s="141">
        <f t="array" ref="M1679:Q1679">MMULT(H1679:L1679,TRANSPOSE(chol))</f>
        <v>5.9191003885309291E-4</v>
      </c>
      <c r="N1679" s="141">
        <v>8.8374231595810485E-3</v>
      </c>
      <c r="O1679" s="141">
        <v>-2.145416015754436E-4</v>
      </c>
      <c r="P1679" s="141">
        <v>6.4231135997886825E-3</v>
      </c>
      <c r="Q1679" s="141">
        <v>3.4115456929398802E-3</v>
      </c>
      <c r="R1679" s="6">
        <f t="shared" si="106"/>
        <v>-32145.066400396325</v>
      </c>
      <c r="S1679" s="6">
        <f t="shared" si="107"/>
        <v>10476.880135307219</v>
      </c>
      <c r="T1679" s="6">
        <f t="shared" si="108"/>
        <v>-10476.880135307219</v>
      </c>
      <c r="V1679" s="23">
        <f t="array" aca="1" ref="V1679:Z1679" ca="1">MMULT(H1679:L1679,TRANSPOSE(racar))</f>
        <v>2.0651549784626881E-3</v>
      </c>
      <c r="W1679" s="23">
        <f ca="1"/>
        <v>9.5494157330511462E-3</v>
      </c>
      <c r="X1679" s="23">
        <f ca="1"/>
        <v>-1.5729806191097705E-4</v>
      </c>
      <c r="Y1679" s="23">
        <f ca="1"/>
        <v>5.272881196297795E-3</v>
      </c>
      <c r="Z1679" s="23">
        <f ca="1"/>
        <v>1.8763086854550431E-3</v>
      </c>
      <c r="AA1679" s="6">
        <f t="array" aca="1" ref="AA1679" ca="1">SUMPRODUCT($V$9:$Z$9,V1679:Z1679)</f>
        <v>-25619.505185787537</v>
      </c>
      <c r="AB1679" s="6">
        <f t="shared" ca="1" si="109"/>
        <v>13720.359662785697</v>
      </c>
    </row>
    <row r="1680" spans="1:28" ht="13.8">
      <c r="A1680" s="4">
        <v>1670</v>
      </c>
      <c r="B1680" s="120">
        <v>0.87334247828074973</v>
      </c>
      <c r="C1680" s="120">
        <v>0.17344000000000001</v>
      </c>
      <c r="D1680" s="120">
        <v>0.59058725531028733</v>
      </c>
      <c r="E1680" s="120">
        <v>0.8858684516084967</v>
      </c>
      <c r="F1680" s="120">
        <v>0.53072371415566688</v>
      </c>
      <c r="H1680" s="142">
        <v>1.1423344098449606</v>
      </c>
      <c r="I1680" s="142">
        <v>-0.94065829034246951</v>
      </c>
      <c r="J1680" s="142">
        <v>0.22905587369915473</v>
      </c>
      <c r="K1680" s="142">
        <v>1.2048451230867703</v>
      </c>
      <c r="L1680" s="142">
        <v>7.7089216211210468E-2</v>
      </c>
      <c r="M1680" s="141">
        <f t="array" ref="M1680:Q1680">MMULT(H1680:L1680,TRANSPOSE(chol))</f>
        <v>6.7308482652969634E-3</v>
      </c>
      <c r="N1680" s="141">
        <v>-2.7033632612803726E-3</v>
      </c>
      <c r="O1680" s="141">
        <v>2.6902237520208131E-3</v>
      </c>
      <c r="P1680" s="141">
        <v>5.544215151861695E-3</v>
      </c>
      <c r="Q1680" s="141">
        <v>4.7831864012347763E-3</v>
      </c>
      <c r="R1680" s="6">
        <f t="shared" si="106"/>
        <v>49876.400366104077</v>
      </c>
      <c r="S1680" s="6">
        <f t="shared" si="107"/>
        <v>-1139.7343334346733</v>
      </c>
      <c r="T1680" s="6">
        <f t="shared" si="108"/>
        <v>1139.7343334346733</v>
      </c>
      <c r="V1680" s="23">
        <f t="array" aca="1" ref="V1680:Z1680" ca="1">MMULT(H1680:L1680,TRANSPOSE(racar))</f>
        <v>5.8748067953407809E-3</v>
      </c>
      <c r="W1680" s="23">
        <f ca="1"/>
        <v>-3.2449847070185754E-3</v>
      </c>
      <c r="X1680" s="23">
        <f ca="1"/>
        <v>2.3466664214479346E-3</v>
      </c>
      <c r="Y1680" s="23">
        <f ca="1"/>
        <v>5.7303917997581439E-3</v>
      </c>
      <c r="Z1680" s="23">
        <f ca="1"/>
        <v>2.5035307046575475E-3</v>
      </c>
      <c r="AA1680" s="6">
        <f t="array" aca="1" ref="AA1680" ca="1">SUMPRODUCT($V$9:$Z$9,V1680:Z1680)</f>
        <v>61353.806867851396</v>
      </c>
      <c r="AB1680" s="6">
        <f t="shared" ca="1" si="109"/>
        <v>12338.448275511728</v>
      </c>
    </row>
    <row r="1681" spans="1:28" ht="13.8">
      <c r="A1681" s="4">
        <v>1671</v>
      </c>
      <c r="B1681" s="120">
        <v>0.31778692272519432</v>
      </c>
      <c r="C1681" s="120">
        <v>0.37343999999999999</v>
      </c>
      <c r="D1681" s="120">
        <v>0.73344439816743012</v>
      </c>
      <c r="E1681" s="120">
        <v>0.97677754251758764</v>
      </c>
      <c r="F1681" s="120">
        <v>0.60764679107874386</v>
      </c>
      <c r="H1681" s="142">
        <v>-0.47389631735619392</v>
      </c>
      <c r="I1681" s="142">
        <v>-0.32275605007496888</v>
      </c>
      <c r="J1681" s="142">
        <v>0.62326376725204546</v>
      </c>
      <c r="K1681" s="142">
        <v>1.9913273095730224</v>
      </c>
      <c r="L1681" s="142">
        <v>0.27319097405651305</v>
      </c>
      <c r="M1681" s="141">
        <f t="array" ref="M1681:Q1681">MMULT(H1681:L1681,TRANSPOSE(chol))</f>
        <v>-2.7922858473995119E-3</v>
      </c>
      <c r="N1681" s="141">
        <v>-2.9617744061478969E-3</v>
      </c>
      <c r="O1681" s="141">
        <v>3.2593661923995209E-3</v>
      </c>
      <c r="P1681" s="141">
        <v>9.4113900324390171E-3</v>
      </c>
      <c r="Q1681" s="141">
        <v>3.8615850215690849E-3</v>
      </c>
      <c r="R1681" s="6">
        <f t="shared" si="106"/>
        <v>31665.068382988276</v>
      </c>
      <c r="S1681" s="6">
        <f t="shared" si="107"/>
        <v>21649.637796828567</v>
      </c>
      <c r="T1681" s="6">
        <f t="shared" si="108"/>
        <v>-21649.637796828567</v>
      </c>
      <c r="V1681" s="23">
        <f t="array" aca="1" ref="V1681:Z1681" ca="1">MMULT(H1681:L1681,TRANSPOSE(racar))</f>
        <v>-1.9428314105416171E-3</v>
      </c>
      <c r="W1681" s="23">
        <f ca="1"/>
        <v>-2.9915414668729278E-4</v>
      </c>
      <c r="X1681" s="23">
        <f ca="1"/>
        <v>4.6021630015029638E-3</v>
      </c>
      <c r="Y1681" s="23">
        <f ca="1"/>
        <v>1.032358441439326E-2</v>
      </c>
      <c r="Z1681" s="23">
        <f ca="1"/>
        <v>3.4557040355561435E-3</v>
      </c>
      <c r="AA1681" s="6">
        <f t="array" aca="1" ref="AA1681" ca="1">SUMPRODUCT($V$9:$Z$9,V1681:Z1681)</f>
        <v>31688.565745379186</v>
      </c>
      <c r="AB1681" s="6">
        <f t="shared" ca="1" si="109"/>
        <v>28069.266533572889</v>
      </c>
    </row>
    <row r="1682" spans="1:28" ht="13.8">
      <c r="A1682" s="4">
        <v>1672</v>
      </c>
      <c r="B1682" s="120">
        <v>0.65112025605852764</v>
      </c>
      <c r="C1682" s="120">
        <v>0.57344000000000006</v>
      </c>
      <c r="D1682" s="120">
        <v>0.87630154102457303</v>
      </c>
      <c r="E1682" s="120">
        <v>7.5951096236595864E-2</v>
      </c>
      <c r="F1682" s="120">
        <v>0.68456986800182074</v>
      </c>
      <c r="H1682" s="142">
        <v>0.38834669225919088</v>
      </c>
      <c r="I1682" s="142">
        <v>0.18513901625989226</v>
      </c>
      <c r="J1682" s="142">
        <v>1.1566951841550472</v>
      </c>
      <c r="K1682" s="142">
        <v>-1.4328448094852215</v>
      </c>
      <c r="L1682" s="142">
        <v>0.48051637265642094</v>
      </c>
      <c r="M1682" s="141">
        <f t="array" ref="M1682:Q1682">MMULT(H1682:L1682,TRANSPOSE(chol))</f>
        <v>2.2882114356349921E-3</v>
      </c>
      <c r="N1682" s="141">
        <v>1.9726570062690734E-3</v>
      </c>
      <c r="O1682" s="141">
        <v>8.0047429990848917E-3</v>
      </c>
      <c r="P1682" s="141">
        <v>-5.8633851868558125E-3</v>
      </c>
      <c r="Q1682" s="141">
        <v>2.2980394362028473E-3</v>
      </c>
      <c r="R1682" s="6">
        <f t="shared" si="106"/>
        <v>-19900.176208245801</v>
      </c>
      <c r="S1682" s="6">
        <f t="shared" si="107"/>
        <v>-39542.060755175458</v>
      </c>
      <c r="T1682" s="6">
        <f t="shared" si="108"/>
        <v>39542.060755175458</v>
      </c>
      <c r="V1682" s="23">
        <f t="array" aca="1" ref="V1682:Z1682" ca="1">MMULT(H1682:L1682,TRANSPOSE(racar))</f>
        <v>3.3843009166014586E-3</v>
      </c>
      <c r="W1682" s="23">
        <f ca="1"/>
        <v>1.1580265815115103E-3</v>
      </c>
      <c r="X1682" s="23">
        <f ca="1"/>
        <v>7.5673522887303793E-3</v>
      </c>
      <c r="Y1682" s="23">
        <f ca="1"/>
        <v>-6.0939884062175794E-3</v>
      </c>
      <c r="Z1682" s="23">
        <f ca="1"/>
        <v>2.848144672586986E-3</v>
      </c>
      <c r="AA1682" s="6">
        <f t="array" aca="1" ref="AA1682" ca="1">SUMPRODUCT($V$9:$Z$9,V1682:Z1682)</f>
        <v>-15889.826261455642</v>
      </c>
      <c r="AB1682" s="6">
        <f t="shared" ca="1" si="109"/>
        <v>-43643.595846697302</v>
      </c>
    </row>
    <row r="1683" spans="1:28" ht="13.8">
      <c r="A1683" s="4">
        <v>1673</v>
      </c>
      <c r="B1683" s="120">
        <v>0.98445358939186089</v>
      </c>
      <c r="C1683" s="120">
        <v>0.77344000000000013</v>
      </c>
      <c r="D1683" s="120">
        <v>3.956684714702207E-2</v>
      </c>
      <c r="E1683" s="120">
        <v>0.16686018714568679</v>
      </c>
      <c r="F1683" s="120">
        <v>0.76149294492489761</v>
      </c>
      <c r="H1683" s="142">
        <v>2.1558827569686647</v>
      </c>
      <c r="I1683" s="142">
        <v>0.75022367869245077</v>
      </c>
      <c r="J1683" s="142">
        <v>-1.7557348439364349</v>
      </c>
      <c r="K1683" s="142">
        <v>-0.96664731233814771</v>
      </c>
      <c r="L1683" s="142">
        <v>0.71111316883035325</v>
      </c>
      <c r="M1683" s="141">
        <f t="array" ref="M1683:Q1683">MMULT(H1683:L1683,TRANSPOSE(chol))</f>
        <v>1.2702864931553289E-2</v>
      </c>
      <c r="N1683" s="141">
        <v>9.361480077208521E-3</v>
      </c>
      <c r="O1683" s="141">
        <v>-8.1346816026215095E-3</v>
      </c>
      <c r="P1683" s="141">
        <v>-3.0343548532146885E-3</v>
      </c>
      <c r="Q1683" s="141">
        <v>8.0163340474255114E-3</v>
      </c>
      <c r="R1683" s="6">
        <f t="shared" si="106"/>
        <v>-66967.838364977026</v>
      </c>
      <c r="S1683" s="6">
        <f t="shared" si="107"/>
        <v>-58277.893613088701</v>
      </c>
      <c r="T1683" s="6">
        <f t="shared" si="108"/>
        <v>58277.893613088701</v>
      </c>
      <c r="V1683" s="23">
        <f t="array" aca="1" ref="V1683:Z1683" ca="1">MMULT(H1683:L1683,TRANSPOSE(racar))</f>
        <v>1.2689029002129254E-2</v>
      </c>
      <c r="W1683" s="23">
        <f ca="1"/>
        <v>6.1984005927126027E-3</v>
      </c>
      <c r="X1683" s="23">
        <f ca="1"/>
        <v>-9.8882636441322731E-3</v>
      </c>
      <c r="Y1683" s="23">
        <f ca="1"/>
        <v>-3.7334162861665894E-3</v>
      </c>
      <c r="Z1683" s="23">
        <f ca="1"/>
        <v>5.8432017737015327E-3</v>
      </c>
      <c r="AA1683" s="6">
        <f t="array" aca="1" ref="AA1683" ca="1">SUMPRODUCT($V$9:$Z$9,V1683:Z1683)</f>
        <v>-46344.210928913526</v>
      </c>
      <c r="AB1683" s="6">
        <f t="shared" ca="1" si="109"/>
        <v>-49437.955333349288</v>
      </c>
    </row>
    <row r="1684" spans="1:28" ht="13.8">
      <c r="A1684" s="4">
        <v>1674</v>
      </c>
      <c r="B1684" s="120">
        <v>3.3836305441243705E-2</v>
      </c>
      <c r="C1684" s="120">
        <v>0.97344000000000008</v>
      </c>
      <c r="D1684" s="120">
        <v>0.18242399000416493</v>
      </c>
      <c r="E1684" s="120">
        <v>0.25776927805477767</v>
      </c>
      <c r="F1684" s="120">
        <v>0.83841602184797459</v>
      </c>
      <c r="H1684" s="142">
        <v>-1.8271806590249557</v>
      </c>
      <c r="I1684" s="142">
        <v>1.9339441096047449</v>
      </c>
      <c r="J1684" s="142">
        <v>-0.9061660303650857</v>
      </c>
      <c r="K1684" s="142">
        <v>-0.65023791104859896</v>
      </c>
      <c r="L1684" s="142">
        <v>0.98796874340347374</v>
      </c>
      <c r="M1684" s="141">
        <f t="array" ref="M1684:Q1684">MMULT(H1684:L1684,TRANSPOSE(chol))</f>
        <v>-1.0766090615139095E-2</v>
      </c>
      <c r="N1684" s="141">
        <v>6.7829320546431678E-3</v>
      </c>
      <c r="O1684" s="141">
        <v>-7.6261704121247673E-3</v>
      </c>
      <c r="P1684" s="141">
        <v>-2.1687850257913026E-3</v>
      </c>
      <c r="Q1684" s="141">
        <v>9.5634268652415848E-4</v>
      </c>
      <c r="R1684" s="6">
        <f t="shared" si="106"/>
        <v>-117238.73673399925</v>
      </c>
      <c r="S1684" s="6">
        <f t="shared" si="107"/>
        <v>-15215.010864176067</v>
      </c>
      <c r="T1684" s="6">
        <f t="shared" si="108"/>
        <v>15215.010864176067</v>
      </c>
      <c r="V1684" s="23">
        <f t="array" aca="1" ref="V1684:Z1684" ca="1">MMULT(H1684:L1684,TRANSPOSE(racar))</f>
        <v>-7.5614872042170118E-3</v>
      </c>
      <c r="W1684" s="23">
        <f ca="1"/>
        <v>9.8447442365410687E-3</v>
      </c>
      <c r="X1684" s="23">
        <f ca="1"/>
        <v>-5.9428704433341492E-3</v>
      </c>
      <c r="Y1684" s="23">
        <f ca="1"/>
        <v>-1.2304591923209718E-3</v>
      </c>
      <c r="Z1684" s="23">
        <f ca="1"/>
        <v>4.5780686956561605E-3</v>
      </c>
      <c r="AA1684" s="6">
        <f t="array" aca="1" ref="AA1684" ca="1">SUMPRODUCT($V$9:$Z$9,V1684:Z1684)</f>
        <v>-129813.47683716464</v>
      </c>
      <c r="AB1684" s="6">
        <f t="shared" ca="1" si="109"/>
        <v>-30984.405222481124</v>
      </c>
    </row>
    <row r="1685" spans="1:28" ht="13.8">
      <c r="A1685" s="4">
        <v>1675</v>
      </c>
      <c r="B1685" s="120">
        <v>0.36716963877457703</v>
      </c>
      <c r="C1685" s="120">
        <v>2.1440000000000001E-2</v>
      </c>
      <c r="D1685" s="120">
        <v>0.32528113286130778</v>
      </c>
      <c r="E1685" s="120">
        <v>0.3486783689638685</v>
      </c>
      <c r="F1685" s="120">
        <v>0.91533909877105157</v>
      </c>
      <c r="H1685" s="142">
        <v>-0.33935903132220901</v>
      </c>
      <c r="I1685" s="142">
        <v>-2.0248769598051655</v>
      </c>
      <c r="J1685" s="142">
        <v>-0.45298121849753753</v>
      </c>
      <c r="K1685" s="142">
        <v>-0.38889105704748111</v>
      </c>
      <c r="L1685" s="142">
        <v>1.3743862503205759</v>
      </c>
      <c r="M1685" s="141">
        <f t="array" ref="M1685:Q1685">MMULT(H1685:L1685,TRANSPOSE(chol))</f>
        <v>-1.9995669635811462E-3</v>
      </c>
      <c r="N1685" s="141">
        <v>-1.2393705261791293E-2</v>
      </c>
      <c r="O1685" s="141">
        <v>-4.02807888298423E-3</v>
      </c>
      <c r="P1685" s="141">
        <v>-5.5963325081469532E-3</v>
      </c>
      <c r="Q1685" s="141">
        <v>2.205808791456384E-3</v>
      </c>
      <c r="R1685" s="6">
        <f t="shared" si="106"/>
        <v>6242.2518184826495</v>
      </c>
      <c r="S1685" s="6">
        <f t="shared" si="107"/>
        <v>-37809.96393181954</v>
      </c>
      <c r="T1685" s="6">
        <f t="shared" si="108"/>
        <v>37809.96393181954</v>
      </c>
      <c r="V1685" s="23">
        <f t="array" aca="1" ref="V1685:Z1685" ca="1">MMULT(H1685:L1685,TRANSPOSE(racar))</f>
        <v>-2.5557013083069204E-3</v>
      </c>
      <c r="W1685" s="23">
        <f ca="1"/>
        <v>-1.135522341362679E-2</v>
      </c>
      <c r="X1685" s="23">
        <f ca="1"/>
        <v>-2.927745693377783E-3</v>
      </c>
      <c r="Y1685" s="23">
        <f ca="1"/>
        <v>-2.3018997299731492E-3</v>
      </c>
      <c r="Z1685" s="23">
        <f ca="1"/>
        <v>5.298805691745602E-3</v>
      </c>
      <c r="AA1685" s="6">
        <f t="array" aca="1" ref="AA1685" ca="1">SUMPRODUCT($V$9:$Z$9,V1685:Z1685)</f>
        <v>-1008.7676974854876</v>
      </c>
      <c r="AB1685" s="6">
        <f t="shared" ca="1" si="109"/>
        <v>-39876.228402441142</v>
      </c>
    </row>
    <row r="1686" spans="1:28" ht="13.8">
      <c r="A1686" s="4">
        <v>1676</v>
      </c>
      <c r="B1686" s="120">
        <v>0.70050297210791035</v>
      </c>
      <c r="C1686" s="120">
        <v>0.22144000000000003</v>
      </c>
      <c r="D1686" s="120">
        <v>0.46813827571845062</v>
      </c>
      <c r="E1686" s="120">
        <v>0.43958745987295944</v>
      </c>
      <c r="F1686" s="120">
        <v>0.99226217569412845</v>
      </c>
      <c r="H1686" s="142">
        <v>0.52584766210468337</v>
      </c>
      <c r="I1686" s="142">
        <v>-0.76733897701398246</v>
      </c>
      <c r="J1686" s="142">
        <v>-7.9950592684937621E-2</v>
      </c>
      <c r="K1686" s="142">
        <v>-0.15201523470044004</v>
      </c>
      <c r="L1686" s="142">
        <v>2.4210523462350158</v>
      </c>
      <c r="M1686" s="141">
        <f t="array" ref="M1686:Q1686">MMULT(H1686:L1686,TRANSPOSE(chol))</f>
        <v>3.0983928994734082E-3</v>
      </c>
      <c r="N1686" s="141">
        <v>-3.1591227103309402E-3</v>
      </c>
      <c r="O1686" s="141">
        <v>-6.1500969426572306E-5</v>
      </c>
      <c r="P1686" s="141">
        <v>-1.5900386623854371E-3</v>
      </c>
      <c r="Q1686" s="141">
        <v>1.3085961003170487E-2</v>
      </c>
      <c r="R1686" s="6">
        <f t="shared" si="106"/>
        <v>-49668.099498851487</v>
      </c>
      <c r="S1686" s="6">
        <f t="shared" si="107"/>
        <v>-79753.160608442748</v>
      </c>
      <c r="T1686" s="6">
        <f t="shared" si="108"/>
        <v>79753.160608442748</v>
      </c>
      <c r="V1686" s="23">
        <f t="array" aca="1" ref="V1686:Z1686" ca="1">MMULT(H1686:L1686,TRANSPOSE(racar))</f>
        <v>5.242137980766521E-3</v>
      </c>
      <c r="W1686" s="23">
        <f ca="1"/>
        <v>-1.5504581014932585E-3</v>
      </c>
      <c r="X1686" s="23">
        <f ca="1"/>
        <v>1.0931803415160232E-3</v>
      </c>
      <c r="Y1686" s="23">
        <f ca="1"/>
        <v>1.4408719554099743E-3</v>
      </c>
      <c r="Z1686" s="23">
        <f ca="1"/>
        <v>1.4899081753662573E-2</v>
      </c>
      <c r="AA1686" s="6">
        <f t="array" aca="1" ref="AA1686" ca="1">SUMPRODUCT($V$9:$Z$9,V1686:Z1686)</f>
        <v>-41415.340374638443</v>
      </c>
      <c r="AB1686" s="6">
        <f t="shared" ca="1" si="109"/>
        <v>-75935.410777155543</v>
      </c>
    </row>
    <row r="1687" spans="1:28" ht="13.8">
      <c r="A1687" s="4">
        <v>1677</v>
      </c>
      <c r="B1687" s="120">
        <v>0.1449474165523548</v>
      </c>
      <c r="C1687" s="120">
        <v>0.42144000000000004</v>
      </c>
      <c r="D1687" s="120">
        <v>0.61099541857559347</v>
      </c>
      <c r="E1687" s="120">
        <v>0.53049655078205038</v>
      </c>
      <c r="F1687" s="120">
        <v>7.5102412380518888E-2</v>
      </c>
      <c r="H1687" s="142">
        <v>-1.0583523533337216</v>
      </c>
      <c r="I1687" s="142">
        <v>-0.19821097631822301</v>
      </c>
      <c r="J1687" s="142">
        <v>0.2819143801038444</v>
      </c>
      <c r="K1687" s="142">
        <v>7.6518120158100694E-2</v>
      </c>
      <c r="L1687" s="142">
        <v>-1.4388083683191859</v>
      </c>
      <c r="M1687" s="141">
        <f t="array" ref="M1687:Q1687">MMULT(H1687:L1687,TRANSPOSE(chol))</f>
        <v>-6.2360102611949391E-3</v>
      </c>
      <c r="N1687" s="141">
        <v>-3.6216108580514562E-3</v>
      </c>
      <c r="O1687" s="141">
        <v>3.2690200493947115E-4</v>
      </c>
      <c r="P1687" s="141">
        <v>-5.6856774118674725E-4</v>
      </c>
      <c r="Q1687" s="141">
        <v>-1.0796939391517508E-2</v>
      </c>
      <c r="R1687" s="6">
        <f t="shared" si="106"/>
        <v>47755.603387343086</v>
      </c>
      <c r="S1687" s="6">
        <f t="shared" si="107"/>
        <v>57203.118078182146</v>
      </c>
      <c r="T1687" s="6">
        <f t="shared" si="108"/>
        <v>-57203.118078182146</v>
      </c>
      <c r="V1687" s="23">
        <f t="array" aca="1" ref="V1687:Z1687" ca="1">MMULT(H1687:L1687,TRANSPOSE(racar))</f>
        <v>-7.8662340257336111E-3</v>
      </c>
      <c r="W1687" s="23">
        <f ca="1"/>
        <v>-3.6949113302483945E-3</v>
      </c>
      <c r="X1687" s="23">
        <f ca="1"/>
        <v>2.7479402183753338E-4</v>
      </c>
      <c r="Y1687" s="23">
        <f ca="1"/>
        <v>-1.5171018596330781E-3</v>
      </c>
      <c r="Z1687" s="23">
        <f ca="1"/>
        <v>-1.039492602789136E-2</v>
      </c>
      <c r="AA1687" s="6">
        <f t="array" aca="1" ref="AA1687" ca="1">SUMPRODUCT($V$9:$Z$9,V1687:Z1687)</f>
        <v>33962.090150272379</v>
      </c>
      <c r="AB1687" s="6">
        <f t="shared" ca="1" si="109"/>
        <v>50638.728972532146</v>
      </c>
    </row>
    <row r="1688" spans="1:28" ht="13.8">
      <c r="A1688" s="4">
        <v>1678</v>
      </c>
      <c r="B1688" s="120">
        <v>0.47828074988568814</v>
      </c>
      <c r="C1688" s="120">
        <v>0.6214400000000001</v>
      </c>
      <c r="D1688" s="120">
        <v>0.75385256143273627</v>
      </c>
      <c r="E1688" s="120">
        <v>0.62140564169114121</v>
      </c>
      <c r="F1688" s="120">
        <v>0.15202548930359583</v>
      </c>
      <c r="H1688" s="142">
        <v>-5.4469008228535364E-2</v>
      </c>
      <c r="I1688" s="142">
        <v>0.30926493785165016</v>
      </c>
      <c r="J1688" s="142">
        <v>0.6866633823456415</v>
      </c>
      <c r="K1688" s="142">
        <v>0.30917459690188726</v>
      </c>
      <c r="L1688" s="142">
        <v>-1.0277849895848563</v>
      </c>
      <c r="M1688" s="141">
        <f t="array" ref="M1688:Q1688">MMULT(H1688:L1688,TRANSPOSE(chol))</f>
        <v>-3.2094159677571287E-4</v>
      </c>
      <c r="N1688" s="141">
        <v>1.643185597549427E-3</v>
      </c>
      <c r="O1688" s="141">
        <v>4.435912566145791E-3</v>
      </c>
      <c r="P1688" s="141">
        <v>2.379746316138763E-3</v>
      </c>
      <c r="Q1688" s="141">
        <v>-4.0749323470295811E-3</v>
      </c>
      <c r="R1688" s="6">
        <f t="shared" si="106"/>
        <v>34261.331092575696</v>
      </c>
      <c r="S1688" s="6">
        <f t="shared" si="107"/>
        <v>33453.307971378214</v>
      </c>
      <c r="T1688" s="6">
        <f t="shared" si="108"/>
        <v>-33453.307971378214</v>
      </c>
      <c r="V1688" s="23">
        <f t="array" aca="1" ref="V1688:Z1688" ca="1">MMULT(H1688:L1688,TRANSPOSE(racar))</f>
        <v>-8.9068485939200622E-4</v>
      </c>
      <c r="W1688" s="23">
        <f ca="1"/>
        <v>1.1208094740042906E-3</v>
      </c>
      <c r="X1688" s="23">
        <f ca="1"/>
        <v>3.9512663358532924E-3</v>
      </c>
      <c r="Y1688" s="23">
        <f ca="1"/>
        <v>8.8834323188124748E-4</v>
      </c>
      <c r="Z1688" s="23">
        <f ca="1"/>
        <v>-5.4119473861385858E-3</v>
      </c>
      <c r="AA1688" s="6">
        <f t="array" aca="1" ref="AA1688" ca="1">SUMPRODUCT($V$9:$Z$9,V1688:Z1688)</f>
        <v>33723.681584082602</v>
      </c>
      <c r="AB1688" s="6">
        <f t="shared" ca="1" si="109"/>
        <v>34038.671108588736</v>
      </c>
    </row>
    <row r="1689" spans="1:28" ht="13.8">
      <c r="A1689" s="4">
        <v>1679</v>
      </c>
      <c r="B1689" s="120">
        <v>0.8116140832190214</v>
      </c>
      <c r="C1689" s="120">
        <v>0.82144000000000006</v>
      </c>
      <c r="D1689" s="120">
        <v>0.89670970428987917</v>
      </c>
      <c r="E1689" s="120">
        <v>0.71231473260023215</v>
      </c>
      <c r="F1689" s="120">
        <v>0.22894856622667276</v>
      </c>
      <c r="H1689" s="142">
        <v>0.88385992362085219</v>
      </c>
      <c r="I1689" s="142">
        <v>0.92086675004515761</v>
      </c>
      <c r="J1689" s="142">
        <v>1.2630238979166195</v>
      </c>
      <c r="K1689" s="142">
        <v>0.56015966736929668</v>
      </c>
      <c r="L1689" s="142">
        <v>-0.74231396530945482</v>
      </c>
      <c r="M1689" s="141">
        <f t="array" ref="M1689:Q1689">MMULT(H1689:L1689,TRANSPOSE(chol))</f>
        <v>5.2078681885073782E-3</v>
      </c>
      <c r="N1689" s="141">
        <v>7.3502972059513068E-3</v>
      </c>
      <c r="O1689" s="141">
        <v>9.5928271289285119E-3</v>
      </c>
      <c r="P1689" s="141">
        <v>5.6314894570604866E-3</v>
      </c>
      <c r="Q1689" s="141">
        <v>2.1157396964326782E-3</v>
      </c>
      <c r="R1689" s="6">
        <f t="shared" si="106"/>
        <v>23590.244452716055</v>
      </c>
      <c r="S1689" s="6">
        <f t="shared" si="107"/>
        <v>14034.101407133259</v>
      </c>
      <c r="T1689" s="6">
        <f t="shared" si="108"/>
        <v>-14034.101407133259</v>
      </c>
      <c r="V1689" s="23">
        <f t="array" aca="1" ref="V1689:Z1689" ca="1">MMULT(H1689:L1689,TRANSPOSE(racar))</f>
        <v>5.7596139645340076E-3</v>
      </c>
      <c r="W1689" s="23">
        <f ca="1"/>
        <v>6.41397498024139E-3</v>
      </c>
      <c r="X1689" s="23">
        <f ca="1"/>
        <v>8.6587882489920307E-3</v>
      </c>
      <c r="Y1689" s="23">
        <f ca="1"/>
        <v>3.3797595859453317E-3</v>
      </c>
      <c r="Z1689" s="23">
        <f ca="1"/>
        <v>-1.0604277867928354E-3</v>
      </c>
      <c r="AA1689" s="6">
        <f t="array" aca="1" ref="AA1689" ca="1">SUMPRODUCT($V$9:$Z$9,V1689:Z1689)</f>
        <v>35929.875942712752</v>
      </c>
      <c r="AB1689" s="6">
        <f t="shared" ca="1" si="109"/>
        <v>21329.352680649332</v>
      </c>
    </row>
    <row r="1690" spans="1:28" ht="13.8">
      <c r="A1690" s="4">
        <v>1680</v>
      </c>
      <c r="B1690" s="120">
        <v>0.25605852766346593</v>
      </c>
      <c r="C1690" s="120">
        <v>6.1440000000000002E-2</v>
      </c>
      <c r="D1690" s="120">
        <v>5.9975010412328195E-2</v>
      </c>
      <c r="E1690" s="120">
        <v>0.80322382350932309</v>
      </c>
      <c r="F1690" s="120">
        <v>0.30587164314974968</v>
      </c>
      <c r="H1690" s="142">
        <v>-0.65554479515387665</v>
      </c>
      <c r="I1690" s="142">
        <v>-1.5427971549636827</v>
      </c>
      <c r="J1690" s="142">
        <v>-1.5549834085819532</v>
      </c>
      <c r="K1690" s="142">
        <v>0.85319287667275923</v>
      </c>
      <c r="L1690" s="142">
        <v>-0.50758660521709986</v>
      </c>
      <c r="M1690" s="141">
        <f t="array" ref="M1690:Q1690">MMULT(H1690:L1690,TRANSPOSE(chol))</f>
        <v>-3.8625926955004166E-3</v>
      </c>
      <c r="N1690" s="141">
        <v>-1.0375682181669378E-2</v>
      </c>
      <c r="O1690" s="141">
        <v>-1.1365591263753477E-2</v>
      </c>
      <c r="P1690" s="141">
        <v>4.3869187506503232E-4</v>
      </c>
      <c r="Q1690" s="141">
        <v>-6.737716489205293E-3</v>
      </c>
      <c r="R1690" s="6">
        <f t="shared" si="106"/>
        <v>47041.870196699878</v>
      </c>
      <c r="S1690" s="6">
        <f t="shared" si="107"/>
        <v>39325.707367759438</v>
      </c>
      <c r="T1690" s="6">
        <f t="shared" si="108"/>
        <v>-39325.707367759438</v>
      </c>
      <c r="V1690" s="23">
        <f t="array" aca="1" ref="V1690:Z1690" ca="1">MMULT(H1690:L1690,TRANSPOSE(racar))</f>
        <v>-6.670041731122762E-3</v>
      </c>
      <c r="W1690" s="23">
        <f ca="1"/>
        <v>-1.0123946924234574E-2</v>
      </c>
      <c r="X1690" s="23">
        <f ca="1"/>
        <v>-1.0905736844785092E-2</v>
      </c>
      <c r="Y1690" s="23">
        <f ca="1"/>
        <v>1.79488327897121E-3</v>
      </c>
      <c r="Z1690" s="23">
        <f ca="1"/>
        <v>-5.7568633834308306E-3</v>
      </c>
      <c r="AA1690" s="6">
        <f t="array" aca="1" ref="AA1690" ca="1">SUMPRODUCT($V$9:$Z$9,V1690:Z1690)</f>
        <v>34759.466590328018</v>
      </c>
      <c r="AB1690" s="6">
        <f t="shared" ca="1" si="109"/>
        <v>40094.763257644845</v>
      </c>
    </row>
    <row r="1691" spans="1:28" ht="13.8">
      <c r="A1691" s="4">
        <v>1681</v>
      </c>
      <c r="B1691" s="120">
        <v>0.5893918609967993</v>
      </c>
      <c r="C1691" s="120">
        <v>0.26144000000000001</v>
      </c>
      <c r="D1691" s="120">
        <v>0.20283215326947104</v>
      </c>
      <c r="E1691" s="120">
        <v>0.89413291441841403</v>
      </c>
      <c r="F1691" s="120">
        <v>0.38279472007282661</v>
      </c>
      <c r="H1691" s="142">
        <v>0.22598089702672022</v>
      </c>
      <c r="I1691" s="142">
        <v>-0.63891227830042685</v>
      </c>
      <c r="J1691" s="142">
        <v>-0.83154767656679507</v>
      </c>
      <c r="K1691" s="142">
        <v>1.2488111052961308</v>
      </c>
      <c r="L1691" s="142">
        <v>-0.29814900582898041</v>
      </c>
      <c r="M1691" s="141">
        <f t="array" ref="M1691:Q1691">MMULT(H1691:L1691,TRANSPOSE(chol))</f>
        <v>1.3315217642345116E-3</v>
      </c>
      <c r="N1691" s="141">
        <v>-3.1281237605085659E-3</v>
      </c>
      <c r="O1691" s="141">
        <v>-5.2446096857446632E-3</v>
      </c>
      <c r="P1691" s="141">
        <v>4.9058040263486478E-3</v>
      </c>
      <c r="Q1691" s="141">
        <v>-2.7963184138845849E-4</v>
      </c>
      <c r="R1691" s="6">
        <f t="shared" si="106"/>
        <v>33406.29753333531</v>
      </c>
      <c r="S1691" s="6">
        <f t="shared" si="107"/>
        <v>23983.248959391505</v>
      </c>
      <c r="T1691" s="6">
        <f t="shared" si="108"/>
        <v>-23983.248959391505</v>
      </c>
      <c r="V1691" s="23">
        <f t="array" aca="1" ref="V1691:Z1691" ca="1">MMULT(H1691:L1691,TRANSPOSE(racar))</f>
        <v>-2.4382178058326585E-5</v>
      </c>
      <c r="W1691" s="23">
        <f ca="1"/>
        <v>-3.0752135979047789E-3</v>
      </c>
      <c r="X1691" s="23">
        <f ca="1"/>
        <v>-5.1908923381175868E-3</v>
      </c>
      <c r="Y1691" s="23">
        <f ca="1"/>
        <v>5.2204875213221185E-3</v>
      </c>
      <c r="Z1691" s="23">
        <f ca="1"/>
        <v>-1.3815903479178651E-3</v>
      </c>
      <c r="AA1691" s="6">
        <f t="array" aca="1" ref="AA1691" ca="1">SUMPRODUCT($V$9:$Z$9,V1691:Z1691)</f>
        <v>34590.982727115545</v>
      </c>
      <c r="AB1691" s="6">
        <f t="shared" ca="1" si="109"/>
        <v>31525.947321853881</v>
      </c>
    </row>
    <row r="1692" spans="1:28" ht="13.8">
      <c r="A1692" s="4">
        <v>1682</v>
      </c>
      <c r="B1692" s="120">
        <v>0.92272519433013256</v>
      </c>
      <c r="C1692" s="120">
        <v>0.46144000000000002</v>
      </c>
      <c r="D1692" s="120">
        <v>0.34568929612661387</v>
      </c>
      <c r="E1692" s="120">
        <v>0.98504200532750497</v>
      </c>
      <c r="F1692" s="120">
        <v>0.45971779699590354</v>
      </c>
      <c r="H1692" s="142">
        <v>1.4236437951590928</v>
      </c>
      <c r="I1692" s="142">
        <v>-9.6806577981162087E-2</v>
      </c>
      <c r="J1692" s="142">
        <v>-0.396984904677259</v>
      </c>
      <c r="K1692" s="142">
        <v>2.1712009002385466</v>
      </c>
      <c r="L1692" s="142">
        <v>-0.10114470063316185</v>
      </c>
      <c r="M1692" s="141">
        <f t="array" ref="M1692:Q1692">MMULT(H1692:L1692,TRANSPOSE(chol))</f>
        <v>8.388375843767058E-3</v>
      </c>
      <c r="N1692" s="141">
        <v>2.7902565303725819E-3</v>
      </c>
      <c r="O1692" s="141">
        <v>-6.7336775960866353E-4</v>
      </c>
      <c r="P1692" s="141">
        <v>1.15044605692437E-2</v>
      </c>
      <c r="Q1692" s="141">
        <v>7.2308053743268923E-3</v>
      </c>
      <c r="R1692" s="6">
        <f t="shared" si="106"/>
        <v>35265.406338991081</v>
      </c>
      <c r="S1692" s="6">
        <f t="shared" si="107"/>
        <v>12559.531370082688</v>
      </c>
      <c r="T1692" s="6">
        <f t="shared" si="108"/>
        <v>-12559.531370082688</v>
      </c>
      <c r="V1692" s="23">
        <f t="array" aca="1" ref="V1692:Z1692" ca="1">MMULT(H1692:L1692,TRANSPOSE(racar))</f>
        <v>7.9370852141444747E-3</v>
      </c>
      <c r="W1692" s="23">
        <f ca="1"/>
        <v>2.4989910168324598E-3</v>
      </c>
      <c r="X1692" s="23">
        <f ca="1"/>
        <v>-1.0932674830268993E-3</v>
      </c>
      <c r="Y1692" s="23">
        <f ca="1"/>
        <v>1.0964422200648454E-2</v>
      </c>
      <c r="Z1692" s="23">
        <f ca="1"/>
        <v>3.3554591797168762E-3</v>
      </c>
      <c r="AA1692" s="6">
        <f t="array" aca="1" ref="AA1692" ca="1">SUMPRODUCT($V$9:$Z$9,V1692:Z1692)</f>
        <v>52663.908766899607</v>
      </c>
      <c r="AB1692" s="6">
        <f t="shared" ca="1" si="109"/>
        <v>31555.084291982435</v>
      </c>
    </row>
    <row r="1693" spans="1:28" ht="13.8">
      <c r="A1693" s="4">
        <v>1683</v>
      </c>
      <c r="B1693" s="120">
        <v>7.0873342478280754E-2</v>
      </c>
      <c r="C1693" s="120">
        <v>0.66144000000000014</v>
      </c>
      <c r="D1693" s="120">
        <v>0.48854643898375671</v>
      </c>
      <c r="E1693" s="120">
        <v>8.4215559046513219E-2</v>
      </c>
      <c r="F1693" s="120">
        <v>0.53664087391898052</v>
      </c>
      <c r="H1693" s="142">
        <v>-1.4693175273803376</v>
      </c>
      <c r="I1693" s="142">
        <v>0.41639634848214629</v>
      </c>
      <c r="J1693" s="142">
        <v>-2.8713765056229731E-2</v>
      </c>
      <c r="K1693" s="142">
        <v>-1.3772624567340195</v>
      </c>
      <c r="L1693" s="142">
        <v>9.1974559895963245E-2</v>
      </c>
      <c r="M1693" s="141">
        <f t="array" ref="M1693:Q1693">MMULT(H1693:L1693,TRANSPOSE(chol))</f>
        <v>-8.6574940272355298E-3</v>
      </c>
      <c r="N1693" s="141">
        <v>-1.0672774900038224E-3</v>
      </c>
      <c r="O1693" s="141">
        <v>-2.0147960031600323E-3</v>
      </c>
      <c r="P1693" s="141">
        <v>-7.3455609634501158E-3</v>
      </c>
      <c r="Q1693" s="141">
        <v>-5.7892551855601932E-3</v>
      </c>
      <c r="R1693" s="6">
        <f t="shared" si="106"/>
        <v>-40636.415922285916</v>
      </c>
      <c r="S1693" s="6">
        <f t="shared" si="107"/>
        <v>-1525.3594119379959</v>
      </c>
      <c r="T1693" s="6">
        <f t="shared" si="108"/>
        <v>1525.3594119379959</v>
      </c>
      <c r="V1693" s="23">
        <f t="array" aca="1" ref="V1693:Z1693" ca="1">MMULT(H1693:L1693,TRANSPOSE(racar))</f>
        <v>-7.9620449157727161E-3</v>
      </c>
      <c r="W1693" s="23">
        <f ca="1"/>
        <v>-1.183984234744411E-4</v>
      </c>
      <c r="X1693" s="23">
        <f ca="1"/>
        <v>-1.3233004770122616E-3</v>
      </c>
      <c r="Y1693" s="23">
        <f ca="1"/>
        <v>-6.8333165911134081E-3</v>
      </c>
      <c r="Z1693" s="23">
        <f ca="1"/>
        <v>-2.4956411646135986E-3</v>
      </c>
      <c r="AA1693" s="6">
        <f t="array" aca="1" ref="AA1693" ca="1">SUMPRODUCT($V$9:$Z$9,V1693:Z1693)</f>
        <v>-56505.681931263767</v>
      </c>
      <c r="AB1693" s="6">
        <f t="shared" ca="1" si="109"/>
        <v>-17425.857273200087</v>
      </c>
    </row>
    <row r="1694" spans="1:28" ht="13.8">
      <c r="A1694" s="4">
        <v>1684</v>
      </c>
      <c r="B1694" s="120">
        <v>0.40420667581161407</v>
      </c>
      <c r="C1694" s="120">
        <v>0.86144000000000009</v>
      </c>
      <c r="D1694" s="120">
        <v>0.63140358184089962</v>
      </c>
      <c r="E1694" s="120">
        <v>0.17512464995560414</v>
      </c>
      <c r="F1694" s="120">
        <v>0.6135639508420575</v>
      </c>
      <c r="H1694" s="142">
        <v>-0.24247341815906534</v>
      </c>
      <c r="I1694" s="142">
        <v>1.0868117813375298</v>
      </c>
      <c r="J1694" s="142">
        <v>0.33557306765794159</v>
      </c>
      <c r="K1694" s="142">
        <v>-0.93410583973054684</v>
      </c>
      <c r="L1694" s="142">
        <v>0.28862011818098343</v>
      </c>
      <c r="M1694" s="141">
        <f t="array" ref="M1694:Q1694">MMULT(H1694:L1694,TRANSPOSE(chol))</f>
        <v>-1.4286987872649962E-3</v>
      </c>
      <c r="N1694" s="141">
        <v>5.6544872466056939E-3</v>
      </c>
      <c r="O1694" s="141">
        <v>2.18670958531853E-3</v>
      </c>
      <c r="P1694" s="141">
        <v>-2.9513027470712576E-3</v>
      </c>
      <c r="Q1694" s="141">
        <v>1.0409564138333489E-3</v>
      </c>
      <c r="R1694" s="6">
        <f t="shared" si="106"/>
        <v>-49261.288700253644</v>
      </c>
      <c r="S1694" s="6">
        <f t="shared" si="107"/>
        <v>-19262.156102286001</v>
      </c>
      <c r="T1694" s="6">
        <f t="shared" si="108"/>
        <v>19262.156102286001</v>
      </c>
      <c r="V1694" s="23">
        <f t="array" aca="1" ref="V1694:Z1694" ca="1">MMULT(H1694:L1694,TRANSPOSE(racar))</f>
        <v>1.7269064933253441E-4</v>
      </c>
      <c r="W1694" s="23">
        <f ca="1"/>
        <v>5.8319491844121361E-3</v>
      </c>
      <c r="X1694" s="23">
        <f ca="1"/>
        <v>2.1945146414746332E-3</v>
      </c>
      <c r="Y1694" s="23">
        <f ca="1"/>
        <v>-3.44287055284913E-3</v>
      </c>
      <c r="Z1694" s="23">
        <f ca="1"/>
        <v>1.8179331762279846E-3</v>
      </c>
      <c r="AA1694" s="6">
        <f t="array" aca="1" ref="AA1694" ca="1">SUMPRODUCT($V$9:$Z$9,V1694:Z1694)</f>
        <v>-49350.261997453628</v>
      </c>
      <c r="AB1694" s="6">
        <f t="shared" ca="1" si="109"/>
        <v>-25813.709713935434</v>
      </c>
    </row>
    <row r="1695" spans="1:28" ht="13.8">
      <c r="A1695" s="4">
        <v>1685</v>
      </c>
      <c r="B1695" s="120">
        <v>0.73754000914494744</v>
      </c>
      <c r="C1695" s="120">
        <v>0.10144</v>
      </c>
      <c r="D1695" s="120">
        <v>0.77426072469804241</v>
      </c>
      <c r="E1695" s="120">
        <v>0.266033740864695</v>
      </c>
      <c r="F1695" s="120">
        <v>0.69048702776513438</v>
      </c>
      <c r="H1695" s="142">
        <v>0.63577975949372512</v>
      </c>
      <c r="I1695" s="142">
        <v>-1.273389109381462</v>
      </c>
      <c r="J1695" s="142">
        <v>0.75295234617248075</v>
      </c>
      <c r="K1695" s="142">
        <v>-0.6248530915999414</v>
      </c>
      <c r="L1695" s="142">
        <v>0.4972313100209001</v>
      </c>
      <c r="M1695" s="141">
        <f t="array" ref="M1695:Q1695">MMULT(H1695:L1695,TRANSPOSE(chol))</f>
        <v>3.7461334040353898E-3</v>
      </c>
      <c r="N1695" s="141">
        <v>-5.7989894473083224E-3</v>
      </c>
      <c r="O1695" s="141">
        <v>5.2648257498071243E-3</v>
      </c>
      <c r="P1695" s="141">
        <v>-4.1514661714290042E-3</v>
      </c>
      <c r="Q1695" s="141">
        <v>2.0553781796423367E-3</v>
      </c>
      <c r="R1695" s="6">
        <f t="shared" si="106"/>
        <v>28820.179549121782</v>
      </c>
      <c r="S1695" s="6">
        <f t="shared" si="107"/>
        <v>-30369.324421450805</v>
      </c>
      <c r="T1695" s="6">
        <f t="shared" si="108"/>
        <v>30369.324421450805</v>
      </c>
      <c r="V1695" s="23">
        <f t="array" aca="1" ref="V1695:Z1695" ca="1">MMULT(H1695:L1695,TRANSPOSE(racar))</f>
        <v>3.188089976755341E-3</v>
      </c>
      <c r="W1695" s="23">
        <f ca="1"/>
        <v>-6.6719781451294929E-3</v>
      </c>
      <c r="X1695" s="23">
        <f ca="1"/>
        <v>4.9845998685455837E-3</v>
      </c>
      <c r="Y1695" s="23">
        <f ca="1"/>
        <v>-3.2736261575352162E-3</v>
      </c>
      <c r="Z1695" s="23">
        <f ca="1"/>
        <v>2.3721144070994035E-3</v>
      </c>
      <c r="AA1695" s="6">
        <f t="array" aca="1" ref="AA1695" ca="1">SUMPRODUCT($V$9:$Z$9,V1695:Z1695)</f>
        <v>32278.263568563008</v>
      </c>
      <c r="AB1695" s="6">
        <f t="shared" ca="1" si="109"/>
        <v>-28109.305680957368</v>
      </c>
    </row>
    <row r="1696" spans="1:28" ht="13.8">
      <c r="A1696" s="4">
        <v>1686</v>
      </c>
      <c r="B1696" s="120">
        <v>0.18198445358939183</v>
      </c>
      <c r="C1696" s="120">
        <v>0.30144000000000004</v>
      </c>
      <c r="D1696" s="120">
        <v>0.91711786755518532</v>
      </c>
      <c r="E1696" s="120">
        <v>0.35694283177378588</v>
      </c>
      <c r="F1696" s="120">
        <v>0.76741010468821125</v>
      </c>
      <c r="H1696" s="142">
        <v>-0.9078283696260474</v>
      </c>
      <c r="I1696" s="142">
        <v>-0.52026340260077564</v>
      </c>
      <c r="J1696" s="142">
        <v>1.3859431452780495</v>
      </c>
      <c r="K1696" s="142">
        <v>-0.36664255178284061</v>
      </c>
      <c r="L1696" s="142">
        <v>0.73034424337008397</v>
      </c>
      <c r="M1696" s="141">
        <f t="array" ref="M1696:Q1696">MMULT(H1696:L1696,TRANSPOSE(chol))</f>
        <v>-5.3490947608889521E-3</v>
      </c>
      <c r="N1696" s="141">
        <v>-5.1123614652422511E-3</v>
      </c>
      <c r="O1696" s="141">
        <v>7.5082496109370508E-3</v>
      </c>
      <c r="P1696" s="141">
        <v>-2.5067488165516818E-3</v>
      </c>
      <c r="Q1696" s="141">
        <v>9.6174294152580851E-4</v>
      </c>
      <c r="R1696" s="6">
        <f t="shared" si="106"/>
        <v>2573.6754457191955</v>
      </c>
      <c r="S1696" s="6">
        <f t="shared" si="107"/>
        <v>-16790.441347692453</v>
      </c>
      <c r="T1696" s="6">
        <f t="shared" si="108"/>
        <v>16790.441347692453</v>
      </c>
      <c r="V1696" s="23">
        <f t="array" aca="1" ref="V1696:Z1696" ca="1">MMULT(H1696:L1696,TRANSPOSE(racar))</f>
        <v>-3.9945649025312311E-3</v>
      </c>
      <c r="W1696" s="23">
        <f ca="1"/>
        <v>-3.1781570240632445E-3</v>
      </c>
      <c r="X1696" s="23">
        <f ca="1"/>
        <v>8.6992523122951231E-3</v>
      </c>
      <c r="Y1696" s="23">
        <f ca="1"/>
        <v>-1.1141456390430173E-3</v>
      </c>
      <c r="Z1696" s="23">
        <f ca="1"/>
        <v>3.3472620231623962E-3</v>
      </c>
      <c r="AA1696" s="6">
        <f t="array" aca="1" ref="AA1696" ca="1">SUMPRODUCT($V$9:$Z$9,V1696:Z1696)</f>
        <v>-5019.6216924329183</v>
      </c>
      <c r="AB1696" s="6">
        <f t="shared" ca="1" si="109"/>
        <v>-23635.181367013472</v>
      </c>
    </row>
    <row r="1697" spans="1:28" ht="13.8">
      <c r="A1697" s="4">
        <v>1687</v>
      </c>
      <c r="B1697" s="120">
        <v>0.51531778692272523</v>
      </c>
      <c r="C1697" s="120">
        <v>0.50144</v>
      </c>
      <c r="D1697" s="120">
        <v>8.0383173677634312E-2</v>
      </c>
      <c r="E1697" s="120">
        <v>0.44785192268287682</v>
      </c>
      <c r="F1697" s="120">
        <v>0.84433318161128823</v>
      </c>
      <c r="H1697" s="142">
        <v>3.8405436909903064E-2</v>
      </c>
      <c r="I1697" s="142">
        <v>3.6095525535182593E-3</v>
      </c>
      <c r="J1697" s="142">
        <v>-1.4024988041542439</v>
      </c>
      <c r="K1697" s="142">
        <v>-0.13109033673236156</v>
      </c>
      <c r="L1697" s="142">
        <v>1.0124276221809925</v>
      </c>
      <c r="M1697" s="141">
        <f t="array" ref="M1697:Q1697">MMULT(H1697:L1697,TRANSPOSE(chol))</f>
        <v>2.2629202637612677E-4</v>
      </c>
      <c r="N1697" s="141">
        <v>1.1090039876131406E-4</v>
      </c>
      <c r="O1697" s="141">
        <v>-8.9487626730141677E-3</v>
      </c>
      <c r="P1697" s="141">
        <v>-1.4431373451937212E-3</v>
      </c>
      <c r="Q1697" s="141">
        <v>4.1564321290507196E-3</v>
      </c>
      <c r="R1697" s="6">
        <f t="shared" si="106"/>
        <v>-50558.473117648769</v>
      </c>
      <c r="S1697" s="6">
        <f t="shared" si="107"/>
        <v>-29621.58518025597</v>
      </c>
      <c r="T1697" s="6">
        <f t="shared" si="108"/>
        <v>29621.58518025597</v>
      </c>
      <c r="V1697" s="23">
        <f t="array" aca="1" ref="V1697:Z1697" ca="1">MMULT(H1697:L1697,TRANSPOSE(racar))</f>
        <v>7.4628773263861372E-4</v>
      </c>
      <c r="W1697" s="23">
        <f ca="1"/>
        <v>6.5387328384184415E-4</v>
      </c>
      <c r="X1697" s="23">
        <f ca="1"/>
        <v>-8.4658755962530637E-3</v>
      </c>
      <c r="Y1697" s="23">
        <f ca="1"/>
        <v>-4.7529833152881468E-6</v>
      </c>
      <c r="Z1697" s="23">
        <f ca="1"/>
        <v>5.3652859098952997E-3</v>
      </c>
      <c r="AA1697" s="6">
        <f t="array" aca="1" ref="AA1697" ca="1">SUMPRODUCT($V$9:$Z$9,V1697:Z1697)</f>
        <v>-49890.225156299799</v>
      </c>
      <c r="AB1697" s="6">
        <f t="shared" ca="1" si="109"/>
        <v>-29739.531862453903</v>
      </c>
    </row>
    <row r="1698" spans="1:28" ht="13.8">
      <c r="A1698" s="4">
        <v>1688</v>
      </c>
      <c r="B1698" s="120">
        <v>0.84865112025605838</v>
      </c>
      <c r="C1698" s="120">
        <v>0.70144000000000006</v>
      </c>
      <c r="D1698" s="120">
        <v>0.22324031653477716</v>
      </c>
      <c r="E1698" s="120">
        <v>0.53876101359196771</v>
      </c>
      <c r="F1698" s="120">
        <v>0.92125625853436521</v>
      </c>
      <c r="H1698" s="142">
        <v>1.0306653915780928</v>
      </c>
      <c r="I1698" s="142">
        <v>0.5285466178435404</v>
      </c>
      <c r="J1698" s="142">
        <v>-0.76129542416118445</v>
      </c>
      <c r="K1698" s="142">
        <v>9.7312823296148168E-2</v>
      </c>
      <c r="L1698" s="142">
        <v>1.4135724233152187</v>
      </c>
      <c r="M1698" s="141">
        <f t="array" ref="M1698:Q1698">MMULT(H1698:L1698,TRANSPOSE(chol))</f>
        <v>6.0728734976534205E-3</v>
      </c>
      <c r="N1698" s="141">
        <v>5.4483888376282361E-3</v>
      </c>
      <c r="O1698" s="141">
        <v>-3.331982475956076E-3</v>
      </c>
      <c r="P1698" s="141">
        <v>1.641430417721828E-3</v>
      </c>
      <c r="Q1698" s="141">
        <v>1.100917139543829E-2</v>
      </c>
      <c r="R1698" s="6">
        <f t="shared" si="106"/>
        <v>-61228.819200281243</v>
      </c>
      <c r="S1698" s="6">
        <f t="shared" si="107"/>
        <v>-53472.415875040664</v>
      </c>
      <c r="T1698" s="6">
        <f t="shared" si="108"/>
        <v>53472.415875040664</v>
      </c>
      <c r="V1698" s="23">
        <f t="array" aca="1" ref="V1698:Z1698" ca="1">MMULT(H1698:L1698,TRANSPOSE(racar))</f>
        <v>7.7915060888586541E-3</v>
      </c>
      <c r="W1698" s="23">
        <f ca="1"/>
        <v>5.6124607140390758E-3</v>
      </c>
      <c r="X1698" s="23">
        <f ca="1"/>
        <v>-3.2639153360772563E-3</v>
      </c>
      <c r="Y1698" s="23">
        <f ca="1"/>
        <v>2.4663748704396669E-3</v>
      </c>
      <c r="Z1698" s="23">
        <f ca="1"/>
        <v>1.0440006910693665E-2</v>
      </c>
      <c r="AA1698" s="6">
        <f t="array" aca="1" ref="AA1698" ca="1">SUMPRODUCT($V$9:$Z$9,V1698:Z1698)</f>
        <v>-47091.411065559761</v>
      </c>
      <c r="AB1698" s="6">
        <f t="shared" ca="1" si="109"/>
        <v>-46547.372393377169</v>
      </c>
    </row>
    <row r="1699" spans="1:28" ht="13.8">
      <c r="A1699" s="4">
        <v>1689</v>
      </c>
      <c r="B1699" s="120">
        <v>0.29309556470050296</v>
      </c>
      <c r="C1699" s="120">
        <v>0.90144000000000002</v>
      </c>
      <c r="D1699" s="120">
        <v>0.36609745939192001</v>
      </c>
      <c r="E1699" s="120">
        <v>0.62967010450105854</v>
      </c>
      <c r="F1699" s="120">
        <v>0.99817933545744209</v>
      </c>
      <c r="H1699" s="142">
        <v>-0.54436383195440197</v>
      </c>
      <c r="I1699" s="142">
        <v>1.2898003108504112</v>
      </c>
      <c r="J1699" s="142">
        <v>-0.34220726429400955</v>
      </c>
      <c r="K1699" s="142">
        <v>0.33097973739231568</v>
      </c>
      <c r="L1699" s="142">
        <v>2.9076695349740134</v>
      </c>
      <c r="M1699" s="141">
        <f t="array" ref="M1699:Q1699">MMULT(H1699:L1699,TRANSPOSE(chol))</f>
        <v>-3.2074936397109687E-3</v>
      </c>
      <c r="N1699" s="141">
        <v>6.1077458480248044E-3</v>
      </c>
      <c r="O1699" s="141">
        <v>-2.5008079680899982E-3</v>
      </c>
      <c r="P1699" s="141">
        <v>3.0266756241264887E-3</v>
      </c>
      <c r="Q1699" s="141">
        <v>1.6419035724391778E-2</v>
      </c>
      <c r="R1699" s="6">
        <f t="shared" si="106"/>
        <v>-128774.04440098279</v>
      </c>
      <c r="S1699" s="6">
        <f t="shared" si="107"/>
        <v>-77102.358018292551</v>
      </c>
      <c r="T1699" s="6">
        <f t="shared" si="108"/>
        <v>77102.358018292551</v>
      </c>
      <c r="V1699" s="23">
        <f t="array" aca="1" ref="V1699:Z1699" ca="1">MMULT(H1699:L1699,TRANSPOSE(racar))</f>
        <v>1.9666891862219794E-3</v>
      </c>
      <c r="W1699" s="23">
        <f ca="1"/>
        <v>1.0398477035288775E-2</v>
      </c>
      <c r="X1699" s="23">
        <f ca="1"/>
        <v>-1.3363770982007905E-4</v>
      </c>
      <c r="Y1699" s="23">
        <f ca="1"/>
        <v>5.8743259884068179E-3</v>
      </c>
      <c r="Z1699" s="23">
        <f ca="1"/>
        <v>1.9164509244689751E-2</v>
      </c>
      <c r="AA1699" s="6">
        <f t="array" aca="1" ref="AA1699" ca="1">SUMPRODUCT($V$9:$Z$9,V1699:Z1699)</f>
        <v>-123328.10038910902</v>
      </c>
      <c r="AB1699" s="6">
        <f t="shared" ca="1" si="109"/>
        <v>-79286.874287560335</v>
      </c>
    </row>
    <row r="1700" spans="1:28" ht="13.8">
      <c r="A1700" s="4">
        <v>1690</v>
      </c>
      <c r="B1700" s="120">
        <v>0.62642889803383628</v>
      </c>
      <c r="C1700" s="120">
        <v>0.14144000000000001</v>
      </c>
      <c r="D1700" s="120">
        <v>0.50895460224906286</v>
      </c>
      <c r="E1700" s="120">
        <v>0.72057919541014959</v>
      </c>
      <c r="F1700" s="120">
        <v>4.5516613563950847E-3</v>
      </c>
      <c r="H1700" s="142">
        <v>0.32240987528885789</v>
      </c>
      <c r="I1700" s="142">
        <v>-1.0738721211620654</v>
      </c>
      <c r="J1700" s="142">
        <v>2.2447744284055625E-2</v>
      </c>
      <c r="K1700" s="142">
        <v>0.58456297525442991</v>
      </c>
      <c r="L1700" s="142">
        <v>-2.6081493467105359</v>
      </c>
      <c r="M1700" s="141">
        <f t="array" ref="M1700:Q1700">MMULT(H1700:L1700,TRANSPOSE(chol))</f>
        <v>1.8996993622009057E-3</v>
      </c>
      <c r="N1700" s="141">
        <v>-5.392581806277919E-3</v>
      </c>
      <c r="O1700" s="141">
        <v>2.2240408150375667E-4</v>
      </c>
      <c r="P1700" s="141">
        <v>1.504384743236765E-3</v>
      </c>
      <c r="Q1700" s="141">
        <v>-1.3668516165484564E-2</v>
      </c>
      <c r="R1700" s="6">
        <f t="shared" si="106"/>
        <v>119183.36361062191</v>
      </c>
      <c r="S1700" s="6">
        <f t="shared" si="107"/>
        <v>82588.178884122855</v>
      </c>
      <c r="T1700" s="6">
        <f t="shared" si="108"/>
        <v>-82588.178884122855</v>
      </c>
      <c r="V1700" s="23">
        <f t="array" aca="1" ref="V1700:Z1700" ca="1">MMULT(H1700:L1700,TRANSPOSE(racar))</f>
        <v>-2.6072272201275197E-3</v>
      </c>
      <c r="W1700" s="23">
        <f ca="1"/>
        <v>-8.3566758692491545E-3</v>
      </c>
      <c r="X1700" s="23">
        <f ca="1"/>
        <v>-1.4738502515930494E-3</v>
      </c>
      <c r="Y1700" s="23">
        <f ca="1"/>
        <v>-8.4817858271802075E-4</v>
      </c>
      <c r="Z1700" s="23">
        <f ca="1"/>
        <v>-1.6490874240531549E-2</v>
      </c>
      <c r="AA1700" s="6">
        <f t="array" aca="1" ref="AA1700" ca="1">SUMPRODUCT($V$9:$Z$9,V1700:Z1700)</f>
        <v>114364.04554334233</v>
      </c>
      <c r="AB1700" s="6">
        <f t="shared" ca="1" si="109"/>
        <v>87462.599744547144</v>
      </c>
    </row>
    <row r="1701" spans="1:28" ht="13.8">
      <c r="A1701" s="4">
        <v>1691</v>
      </c>
      <c r="B1701" s="120">
        <v>0.95976223136716954</v>
      </c>
      <c r="C1701" s="120">
        <v>0.34144000000000002</v>
      </c>
      <c r="D1701" s="120">
        <v>0.65181174510620565</v>
      </c>
      <c r="E1701" s="120">
        <v>0.81148828631924041</v>
      </c>
      <c r="F1701" s="120">
        <v>8.1474738279472006E-2</v>
      </c>
      <c r="H1701" s="142">
        <v>1.7479335341562892</v>
      </c>
      <c r="I1701" s="142">
        <v>-0.40853628098367462</v>
      </c>
      <c r="J1701" s="142">
        <v>0.39021643482893353</v>
      </c>
      <c r="K1701" s="142">
        <v>0.88339400753610264</v>
      </c>
      <c r="L1701" s="142">
        <v>-1.3952201033284299</v>
      </c>
      <c r="M1701" s="141">
        <f t="array" ref="M1701:Q1701">MMULT(H1701:L1701,TRANSPOSE(chol))</f>
        <v>1.0299151714975498E-2</v>
      </c>
      <c r="N1701" s="141">
        <v>1.7668639379066517E-3</v>
      </c>
      <c r="O1701" s="141">
        <v>4.7106336720689626E-3</v>
      </c>
      <c r="P1701" s="141">
        <v>5.3265957493285531E-3</v>
      </c>
      <c r="Q1701" s="141">
        <v>-1.0436323349922545E-3</v>
      </c>
      <c r="R1701" s="6">
        <f t="shared" si="106"/>
        <v>79681.175982475572</v>
      </c>
      <c r="S1701" s="6">
        <f t="shared" si="107"/>
        <v>30139.267038869068</v>
      </c>
      <c r="T1701" s="6">
        <f t="shared" si="108"/>
        <v>-30139.267038869068</v>
      </c>
      <c r="V1701" s="23">
        <f t="array" aca="1" ref="V1701:Z1701" ca="1">MMULT(H1701:L1701,TRANSPOSE(racar))</f>
        <v>7.9428162245194396E-3</v>
      </c>
      <c r="W1701" s="23">
        <f ca="1"/>
        <v>-1.2532845002794168E-3</v>
      </c>
      <c r="X1701" s="23">
        <f ca="1"/>
        <v>2.78958051834397E-3</v>
      </c>
      <c r="Y1701" s="23">
        <f ca="1"/>
        <v>3.0094831351763019E-3</v>
      </c>
      <c r="Z1701" s="23">
        <f ca="1"/>
        <v>-5.6791940713198635E-3</v>
      </c>
      <c r="AA1701" s="6">
        <f t="array" aca="1" ref="AA1701" ca="1">SUMPRODUCT($V$9:$Z$9,V1701:Z1701)</f>
        <v>94676.180448276835</v>
      </c>
      <c r="AB1701" s="6">
        <f t="shared" ca="1" si="109"/>
        <v>45218.963670881261</v>
      </c>
    </row>
    <row r="1702" spans="1:28" ht="13.8">
      <c r="A1702" s="4">
        <v>1692</v>
      </c>
      <c r="B1702" s="120">
        <v>0.10791037951531779</v>
      </c>
      <c r="C1702" s="120">
        <v>0.54144000000000003</v>
      </c>
      <c r="D1702" s="120">
        <v>0.79466888796334845</v>
      </c>
      <c r="E1702" s="120">
        <v>0.90239737722833147</v>
      </c>
      <c r="F1702" s="120">
        <v>0.15839781520254895</v>
      </c>
      <c r="H1702" s="142">
        <v>-1.2377176858176788</v>
      </c>
      <c r="I1702" s="142">
        <v>0.10406218485005059</v>
      </c>
      <c r="J1702" s="142">
        <v>0.8227288171099123</v>
      </c>
      <c r="K1702" s="142">
        <v>1.2953333897389474</v>
      </c>
      <c r="L1702" s="142">
        <v>-1.0010644916778828</v>
      </c>
      <c r="M1702" s="141">
        <f t="array" ref="M1702:Q1702">MMULT(H1702:L1702,TRANSPOSE(chol))</f>
        <v>-7.2928643895476958E-3</v>
      </c>
      <c r="N1702" s="141">
        <v>-2.3118946554314991E-3</v>
      </c>
      <c r="O1702" s="141">
        <v>3.6571936560252242E-3</v>
      </c>
      <c r="P1702" s="141">
        <v>6.1441954169291074E-3</v>
      </c>
      <c r="Q1702" s="141">
        <v>-5.7463861191467958E-3</v>
      </c>
      <c r="R1702" s="6">
        <f t="shared" si="106"/>
        <v>46957.745704802226</v>
      </c>
      <c r="S1702" s="6">
        <f t="shared" si="107"/>
        <v>59926.271294718928</v>
      </c>
      <c r="T1702" s="6">
        <f t="shared" si="108"/>
        <v>-59926.271294718928</v>
      </c>
      <c r="V1702" s="23">
        <f t="array" aca="1" ref="V1702:Z1702" ca="1">MMULT(H1702:L1702,TRANSPOSE(racar))</f>
        <v>-7.4673028426279738E-3</v>
      </c>
      <c r="W1702" s="23">
        <f ca="1"/>
        <v>-4.5722478941008602E-4</v>
      </c>
      <c r="X1702" s="23">
        <f ca="1"/>
        <v>4.5031900537026749E-3</v>
      </c>
      <c r="Y1702" s="23">
        <f ca="1"/>
        <v>5.6048004132507037E-3</v>
      </c>
      <c r="Z1702" s="23">
        <f ca="1"/>
        <v>-5.7871144523184833E-3</v>
      </c>
      <c r="AA1702" s="6">
        <f t="array" aca="1" ref="AA1702" ca="1">SUMPRODUCT($V$9:$Z$9,V1702:Z1702)</f>
        <v>36534.128565957595</v>
      </c>
      <c r="AB1702" s="6">
        <f t="shared" ca="1" si="109"/>
        <v>57685.191326785862</v>
      </c>
    </row>
    <row r="1703" spans="1:28" ht="13.8">
      <c r="A1703" s="4">
        <v>1693</v>
      </c>
      <c r="B1703" s="120">
        <v>0.4412437128486511</v>
      </c>
      <c r="C1703" s="120">
        <v>0.7414400000000001</v>
      </c>
      <c r="D1703" s="120">
        <v>0.93752603082049135</v>
      </c>
      <c r="E1703" s="120">
        <v>0.99330646813742229</v>
      </c>
      <c r="F1703" s="120">
        <v>0.23532089212562587</v>
      </c>
      <c r="H1703" s="142">
        <v>-0.14781670472756231</v>
      </c>
      <c r="I1703" s="142">
        <v>0.64779121213937063</v>
      </c>
      <c r="J1703" s="142">
        <v>1.5343322390394765</v>
      </c>
      <c r="K1703" s="142">
        <v>2.4733028684633118</v>
      </c>
      <c r="L1703" s="142">
        <v>-0.72143521911266073</v>
      </c>
      <c r="M1703" s="141">
        <f t="array" ref="M1703:Q1703">MMULT(H1703:L1703,TRANSPOSE(chol))</f>
        <v>-8.7096370556889724E-4</v>
      </c>
      <c r="N1703" s="141">
        <v>3.3626098058372605E-3</v>
      </c>
      <c r="O1703" s="141">
        <v>9.8627422884934226E-3</v>
      </c>
      <c r="P1703" s="141">
        <v>1.4097628966042296E-2</v>
      </c>
      <c r="Q1703" s="141">
        <v>2.6110506225123847E-3</v>
      </c>
      <c r="R1703" s="6">
        <f t="shared" si="106"/>
        <v>52556.365286450848</v>
      </c>
      <c r="S1703" s="6">
        <f t="shared" si="107"/>
        <v>50006.543457835636</v>
      </c>
      <c r="T1703" s="6">
        <f t="shared" si="108"/>
        <v>-50006.543457835636</v>
      </c>
      <c r="V1703" s="23">
        <f t="array" aca="1" ref="V1703:Z1703" ca="1">MMULT(H1703:L1703,TRANSPOSE(racar))</f>
        <v>1.9702829709590097E-4</v>
      </c>
      <c r="W1703" s="23">
        <f ca="1"/>
        <v>5.3907885548627309E-3</v>
      </c>
      <c r="X1703" s="23">
        <f ca="1"/>
        <v>1.0488041036342582E-2</v>
      </c>
      <c r="Y1703" s="23">
        <f ca="1"/>
        <v>1.2827582385924897E-2</v>
      </c>
      <c r="Z1703" s="23">
        <f ca="1"/>
        <v>-1.9226683560754753E-4</v>
      </c>
      <c r="AA1703" s="6">
        <f t="array" aca="1" ref="AA1703" ca="1">SUMPRODUCT($V$9:$Z$9,V1703:Z1703)</f>
        <v>58382.858336900499</v>
      </c>
      <c r="AB1703" s="6">
        <f t="shared" ca="1" si="109"/>
        <v>59725.883167124484</v>
      </c>
    </row>
    <row r="1704" spans="1:28" ht="13.8">
      <c r="A1704" s="4">
        <v>1694</v>
      </c>
      <c r="B1704" s="120">
        <v>0.77457704618198442</v>
      </c>
      <c r="C1704" s="120">
        <v>0.94144000000000005</v>
      </c>
      <c r="D1704" s="120">
        <v>0.10079133694294043</v>
      </c>
      <c r="E1704" s="120">
        <v>2.3222457482412404E-3</v>
      </c>
      <c r="F1704" s="120">
        <v>0.31224396904870277</v>
      </c>
      <c r="H1704" s="142">
        <v>0.75400551923961157</v>
      </c>
      <c r="I1704" s="142">
        <v>1.5669772899909058</v>
      </c>
      <c r="J1704" s="142">
        <v>-1.2770554433346342</v>
      </c>
      <c r="K1704" s="142">
        <v>-2.8307092826807647</v>
      </c>
      <c r="L1704" s="142">
        <v>-0.48949974065864293</v>
      </c>
      <c r="M1704" s="141">
        <f t="array" ref="M1704:Q1704">MMULT(H1704:L1704,TRANSPOSE(chol))</f>
        <v>4.4427417203400845E-3</v>
      </c>
      <c r="N1704" s="141">
        <v>1.0745481924341278E-2</v>
      </c>
      <c r="O1704" s="141">
        <v>-6.6709148001533377E-3</v>
      </c>
      <c r="P1704" s="141">
        <v>-1.1831240439568977E-2</v>
      </c>
      <c r="Q1704" s="141">
        <v>-4.4290384040287841E-3</v>
      </c>
      <c r="R1704" s="6">
        <f t="shared" si="106"/>
        <v>-79660.73722352706</v>
      </c>
      <c r="S1704" s="6">
        <f t="shared" si="107"/>
        <v>-29572.620432817315</v>
      </c>
      <c r="T1704" s="6">
        <f t="shared" si="108"/>
        <v>29572.620432817315</v>
      </c>
      <c r="V1704" s="23">
        <f t="array" aca="1" ref="V1704:Z1704" ca="1">MMULT(H1704:L1704,TRANSPOSE(racar))</f>
        <v>4.0288408488748971E-3</v>
      </c>
      <c r="W1704" s="23">
        <f ca="1"/>
        <v>6.8761917829993271E-3</v>
      </c>
      <c r="X1704" s="23">
        <f ca="1"/>
        <v>-8.796256487603675E-3</v>
      </c>
      <c r="Y1704" s="23">
        <f ca="1"/>
        <v>-1.4001958600045583E-2</v>
      </c>
      <c r="Z1704" s="23">
        <f ca="1"/>
        <v>-4.5099121362533216E-3</v>
      </c>
      <c r="AA1704" s="6">
        <f t="array" aca="1" ref="AA1704" ca="1">SUMPRODUCT($V$9:$Z$9,V1704:Z1704)</f>
        <v>-76498.212698739051</v>
      </c>
      <c r="AB1704" s="6">
        <f t="shared" ca="1" si="109"/>
        <v>-39051.430816526787</v>
      </c>
    </row>
    <row r="1705" spans="1:28" ht="13.8">
      <c r="A1705" s="4">
        <v>1695</v>
      </c>
      <c r="B1705" s="120">
        <v>0.21902149062642887</v>
      </c>
      <c r="C1705" s="120">
        <v>0.18143999999999999</v>
      </c>
      <c r="D1705" s="120">
        <v>0.24364847980008328</v>
      </c>
      <c r="E1705" s="120">
        <v>9.3231336657332159E-2</v>
      </c>
      <c r="F1705" s="120">
        <v>0.3891670459717797</v>
      </c>
      <c r="H1705" s="142">
        <v>-0.77550217415501688</v>
      </c>
      <c r="I1705" s="142">
        <v>-0.90989099360609704</v>
      </c>
      <c r="J1705" s="142">
        <v>-0.69461444125659422</v>
      </c>
      <c r="K1705" s="142">
        <v>-1.3211160467405412</v>
      </c>
      <c r="L1705" s="142">
        <v>-0.28149065856022171</v>
      </c>
      <c r="M1705" s="141">
        <f t="array" ref="M1705:Q1705">MMULT(H1705:L1705,TRANSPOSE(chol))</f>
        <v>-4.5694040367336543E-3</v>
      </c>
      <c r="N1705" s="141">
        <v>-7.032866874528091E-3</v>
      </c>
      <c r="O1705" s="141">
        <v>-5.7960057231469797E-3</v>
      </c>
      <c r="P1705" s="141">
        <v>-8.9824725440982231E-3</v>
      </c>
      <c r="Q1705" s="141">
        <v>-8.2621591116897927E-3</v>
      </c>
      <c r="R1705" s="6">
        <f t="shared" si="106"/>
        <v>5532.8872889435224</v>
      </c>
      <c r="S1705" s="6">
        <f t="shared" si="107"/>
        <v>4686.1667768763436</v>
      </c>
      <c r="T1705" s="6">
        <f t="shared" si="108"/>
        <v>-4686.1667768763436</v>
      </c>
      <c r="V1705" s="23">
        <f t="array" aca="1" ref="V1705:Z1705" ca="1">MMULT(H1705:L1705,TRANSPOSE(racar))</f>
        <v>-6.3009791711973427E-3</v>
      </c>
      <c r="W1705" s="23">
        <f ca="1"/>
        <v>-7.8092068257622892E-3</v>
      </c>
      <c r="X1705" s="23">
        <f ca="1"/>
        <v>-5.8561496538467855E-3</v>
      </c>
      <c r="Y1705" s="23">
        <f ca="1"/>
        <v>-8.1939692061943677E-3</v>
      </c>
      <c r="Z1705" s="23">
        <f ca="1"/>
        <v>-5.7430217101305994E-3</v>
      </c>
      <c r="AA1705" s="6">
        <f t="array" aca="1" ref="AA1705" ca="1">SUMPRODUCT($V$9:$Z$9,V1705:Z1705)</f>
        <v>-8961.8774716335574</v>
      </c>
      <c r="AB1705" s="6">
        <f t="shared" ca="1" si="109"/>
        <v>-5661.2395890615262</v>
      </c>
    </row>
    <row r="1706" spans="1:28" ht="13.8">
      <c r="A1706" s="4">
        <v>1696</v>
      </c>
      <c r="B1706" s="120">
        <v>0.55235482395976221</v>
      </c>
      <c r="C1706" s="120">
        <v>0.38144</v>
      </c>
      <c r="D1706" s="120">
        <v>0.3865056226572261</v>
      </c>
      <c r="E1706" s="120">
        <v>0.18414042756642307</v>
      </c>
      <c r="F1706" s="120">
        <v>0.46609012289485663</v>
      </c>
      <c r="H1706" s="142">
        <v>0.13161306369824802</v>
      </c>
      <c r="I1706" s="142">
        <v>-0.30170100773284564</v>
      </c>
      <c r="J1706" s="142">
        <v>-0.2884383109735667</v>
      </c>
      <c r="K1706" s="142">
        <v>-0.89969824964985523</v>
      </c>
      <c r="L1706" s="142">
        <v>-8.5102068575564724E-2</v>
      </c>
      <c r="M1706" s="141">
        <f t="array" ref="M1706:Q1706">MMULT(H1706:L1706,TRANSPOSE(chol))</f>
        <v>7.7548881820342153E-4</v>
      </c>
      <c r="N1706" s="141">
        <v>-1.418627227948535E-3</v>
      </c>
      <c r="O1706" s="141">
        <v>-1.7742722782615324E-3</v>
      </c>
      <c r="P1706" s="141">
        <v>-5.0122344635100541E-3</v>
      </c>
      <c r="Q1706" s="141">
        <v>-2.4722370830390808E-3</v>
      </c>
      <c r="R1706" s="6">
        <f t="shared" si="106"/>
        <v>-2721.3938454107447</v>
      </c>
      <c r="S1706" s="6">
        <f t="shared" si="107"/>
        <v>-9227.6246149021099</v>
      </c>
      <c r="T1706" s="6">
        <f t="shared" si="108"/>
        <v>9227.6246149021099</v>
      </c>
      <c r="V1706" s="23">
        <f t="array" aca="1" ref="V1706:Z1706" ca="1">MMULT(H1706:L1706,TRANSPOSE(racar))</f>
        <v>-9.2288024457186921E-6</v>
      </c>
      <c r="W1706" s="23">
        <f ca="1"/>
        <v>-2.5708695080914261E-3</v>
      </c>
      <c r="X1706" s="23">
        <f ca="1"/>
        <v>-2.2679424663225012E-3</v>
      </c>
      <c r="Y1706" s="23">
        <f ca="1"/>
        <v>-5.0082047494911242E-3</v>
      </c>
      <c r="Z1706" s="23">
        <f ca="1"/>
        <v>-1.9133916452423743E-3</v>
      </c>
      <c r="AA1706" s="6">
        <f t="array" aca="1" ref="AA1706" ca="1">SUMPRODUCT($V$9:$Z$9,V1706:Z1706)</f>
        <v>-4734.1758453731854</v>
      </c>
      <c r="AB1706" s="6">
        <f t="shared" ca="1" si="109"/>
        <v>-12304.587080439444</v>
      </c>
    </row>
    <row r="1707" spans="1:28" ht="13.8">
      <c r="A1707" s="4">
        <v>1697</v>
      </c>
      <c r="B1707" s="120">
        <v>0.88568815729309547</v>
      </c>
      <c r="C1707" s="120">
        <v>0.58144000000000007</v>
      </c>
      <c r="D1707" s="120">
        <v>0.529362765514369</v>
      </c>
      <c r="E1707" s="120">
        <v>0.2750495184755139</v>
      </c>
      <c r="F1707" s="120">
        <v>0.54301319981793361</v>
      </c>
      <c r="H1707" s="142">
        <v>1.2039117613548869</v>
      </c>
      <c r="I1707" s="142">
        <v>0.20557872185448756</v>
      </c>
      <c r="J1707" s="142">
        <v>7.3668116758780586E-2</v>
      </c>
      <c r="K1707" s="142">
        <v>-0.59761172793020922</v>
      </c>
      <c r="L1707" s="142">
        <v>0.10802785001367742</v>
      </c>
      <c r="M1707" s="141">
        <f t="array" ref="M1707:Q1707">MMULT(H1707:L1707,TRANSPOSE(chol))</f>
        <v>7.0936735518506806E-3</v>
      </c>
      <c r="N1707" s="141">
        <v>4.0057786420187582E-3</v>
      </c>
      <c r="O1707" s="141">
        <v>2.1526033284494654E-3</v>
      </c>
      <c r="P1707" s="141">
        <v>-1.6916983744356931E-3</v>
      </c>
      <c r="Q1707" s="141">
        <v>3.3681057158458372E-3</v>
      </c>
      <c r="R1707" s="6">
        <f t="shared" si="106"/>
        <v>-9026.6744694059635</v>
      </c>
      <c r="S1707" s="6">
        <f t="shared" si="107"/>
        <v>-26391.799293701708</v>
      </c>
      <c r="T1707" s="6">
        <f t="shared" si="108"/>
        <v>26391.799293701708</v>
      </c>
      <c r="V1707" s="23">
        <f t="array" aca="1" ref="V1707:Z1707" ca="1">MMULT(H1707:L1707,TRANSPOSE(racar))</f>
        <v>7.0547161591155028E-3</v>
      </c>
      <c r="W1707" s="23">
        <f ca="1"/>
        <v>2.1268143125285086E-3</v>
      </c>
      <c r="X1707" s="23">
        <f ca="1"/>
        <v>1.0515522202923916E-3</v>
      </c>
      <c r="Y1707" s="23">
        <f ca="1"/>
        <v>-2.5034578030336562E-3</v>
      </c>
      <c r="Z1707" s="23">
        <f ca="1"/>
        <v>1.8368403832442573E-3</v>
      </c>
      <c r="AA1707" s="6">
        <f t="array" aca="1" ref="AA1707" ca="1">SUMPRODUCT($V$9:$Z$9,V1707:Z1707)</f>
        <v>2459.493518887326</v>
      </c>
      <c r="AB1707" s="6">
        <f t="shared" ca="1" si="109"/>
        <v>-21622.470974960415</v>
      </c>
    </row>
    <row r="1708" spans="1:28" ht="13.8">
      <c r="A1708" s="4">
        <v>1698</v>
      </c>
      <c r="B1708" s="120">
        <v>0.33013260173754</v>
      </c>
      <c r="C1708" s="120">
        <v>0.78144000000000013</v>
      </c>
      <c r="D1708" s="120">
        <v>0.6722199083715118</v>
      </c>
      <c r="E1708" s="120">
        <v>0.36595860938460484</v>
      </c>
      <c r="F1708" s="120">
        <v>0.61993627674101048</v>
      </c>
      <c r="H1708" s="142">
        <v>-0.43954704243207471</v>
      </c>
      <c r="I1708" s="142">
        <v>0.77706571562110405</v>
      </c>
      <c r="J1708" s="142">
        <v>0.44605130924951636</v>
      </c>
      <c r="K1708" s="142">
        <v>-0.34257632047128689</v>
      </c>
      <c r="L1708" s="142">
        <v>0.30531343233688929</v>
      </c>
      <c r="M1708" s="141">
        <f t="array" ref="M1708:Q1708">MMULT(H1708:L1708,TRANSPOSE(chol))</f>
        <v>-2.5898934870322923E-3</v>
      </c>
      <c r="N1708" s="141">
        <v>3.4175795910291124E-3</v>
      </c>
      <c r="O1708" s="141">
        <v>2.5299370865021738E-3</v>
      </c>
      <c r="P1708" s="141">
        <v>-5.737990311854397E-4</v>
      </c>
      <c r="Q1708" s="141">
        <v>1.2836455168740923E-3</v>
      </c>
      <c r="R1708" s="6">
        <f t="shared" si="106"/>
        <v>-32891.592509339906</v>
      </c>
      <c r="S1708" s="6">
        <f t="shared" si="107"/>
        <v>-9733.9884847493049</v>
      </c>
      <c r="T1708" s="6">
        <f t="shared" si="108"/>
        <v>9733.9884847493049</v>
      </c>
      <c r="V1708" s="23">
        <f t="array" aca="1" ref="V1708:Z1708" ca="1">MMULT(H1708:L1708,TRANSPOSE(racar))</f>
        <v>-1.0707010720677954E-3</v>
      </c>
      <c r="W1708" s="23">
        <f ca="1"/>
        <v>4.3233530833773409E-3</v>
      </c>
      <c r="X1708" s="23">
        <f ca="1"/>
        <v>2.9442678749272686E-3</v>
      </c>
      <c r="Y1708" s="23">
        <f ca="1"/>
        <v>-6.6488638510574249E-4</v>
      </c>
      <c r="Z1708" s="23">
        <f ca="1"/>
        <v>2.0853525602128158E-3</v>
      </c>
      <c r="AA1708" s="6">
        <f t="array" aca="1" ref="AA1708" ca="1">SUMPRODUCT($V$9:$Z$9,V1708:Z1708)</f>
        <v>-34384.346320340963</v>
      </c>
      <c r="AB1708" s="6">
        <f t="shared" ca="1" si="109"/>
        <v>-14591.11106955134</v>
      </c>
    </row>
    <row r="1709" spans="1:28" ht="13.8">
      <c r="A1709" s="4">
        <v>1699</v>
      </c>
      <c r="B1709" s="120">
        <v>0.66346593507087337</v>
      </c>
      <c r="C1709" s="120">
        <v>0.98144000000000009</v>
      </c>
      <c r="D1709" s="120">
        <v>0.81507705122865459</v>
      </c>
      <c r="E1709" s="120">
        <v>0.45686770029369578</v>
      </c>
      <c r="F1709" s="120">
        <v>0.69685935366408736</v>
      </c>
      <c r="H1709" s="142">
        <v>0.42194093539969058</v>
      </c>
      <c r="I1709" s="142">
        <v>2.0844417888459206</v>
      </c>
      <c r="J1709" s="142">
        <v>0.89676205898300687</v>
      </c>
      <c r="K1709" s="142">
        <v>-0.10832814110702464</v>
      </c>
      <c r="L1709" s="142">
        <v>0.51538889256591369</v>
      </c>
      <c r="M1709" s="141">
        <f t="array" ref="M1709:Q1709">MMULT(H1709:L1709,TRANSPOSE(chol))</f>
        <v>2.4861550073399588E-3</v>
      </c>
      <c r="N1709" s="141">
        <v>1.2928847142733648E-2</v>
      </c>
      <c r="O1709" s="141">
        <v>7.0064954690318756E-3</v>
      </c>
      <c r="P1709" s="141">
        <v>3.5395105544398287E-3</v>
      </c>
      <c r="Q1709" s="141">
        <v>7.772065804021018E-3</v>
      </c>
      <c r="R1709" s="6">
        <f t="shared" si="106"/>
        <v>-64270.746947270061</v>
      </c>
      <c r="S1709" s="6">
        <f t="shared" si="107"/>
        <v>-26862.423256381269</v>
      </c>
      <c r="T1709" s="6">
        <f t="shared" si="108"/>
        <v>26862.423256381269</v>
      </c>
      <c r="V1709" s="23">
        <f t="array" aca="1" ref="V1709:Z1709" ca="1">MMULT(H1709:L1709,TRANSPOSE(racar))</f>
        <v>5.7074412807046615E-3</v>
      </c>
      <c r="W1709" s="23">
        <f ca="1"/>
        <v>1.353970892594691E-2</v>
      </c>
      <c r="X1709" s="23">
        <f ca="1"/>
        <v>6.9307403349278748E-3</v>
      </c>
      <c r="Y1709" s="23">
        <f ca="1"/>
        <v>2.1712336164924346E-3</v>
      </c>
      <c r="Z1709" s="23">
        <f ca="1"/>
        <v>6.5077357849058909E-3</v>
      </c>
      <c r="AA1709" s="6">
        <f t="array" aca="1" ref="AA1709" ca="1">SUMPRODUCT($V$9:$Z$9,V1709:Z1709)</f>
        <v>-52031.606367478773</v>
      </c>
      <c r="AB1709" s="6">
        <f t="shared" ca="1" si="109"/>
        <v>-26116.595646554859</v>
      </c>
    </row>
    <row r="1710" spans="1:28" ht="13.8">
      <c r="A1710" s="4">
        <v>1700</v>
      </c>
      <c r="B1710" s="120">
        <v>0.99679926840420663</v>
      </c>
      <c r="C1710" s="120">
        <v>2.9440000000000001E-2</v>
      </c>
      <c r="D1710" s="120">
        <v>0.9579341940857975</v>
      </c>
      <c r="E1710" s="120">
        <v>0.54777679120278666</v>
      </c>
      <c r="F1710" s="120">
        <v>0.77378243058716434</v>
      </c>
      <c r="H1710" s="142">
        <v>2.7264758756009444</v>
      </c>
      <c r="I1710" s="142">
        <v>-1.8890882844960464</v>
      </c>
      <c r="J1710" s="142">
        <v>1.7272007743983089</v>
      </c>
      <c r="K1710" s="142">
        <v>0.12004636745981095</v>
      </c>
      <c r="L1710" s="142">
        <v>0.75136147917563278</v>
      </c>
      <c r="M1710" s="141">
        <f t="array" ref="M1710:Q1710">MMULT(H1710:L1710,TRANSPOSE(chol))</f>
        <v>1.6064906440272014E-2</v>
      </c>
      <c r="N1710" s="141">
        <v>-4.4132667692483168E-3</v>
      </c>
      <c r="O1710" s="141">
        <v>1.4114648236468698E-2</v>
      </c>
      <c r="P1710" s="141">
        <v>7.710594096078607E-4</v>
      </c>
      <c r="Q1710" s="141">
        <v>1.0838187083884877E-2</v>
      </c>
      <c r="R1710" s="6">
        <f t="shared" si="106"/>
        <v>73325.022529147362</v>
      </c>
      <c r="S1710" s="6">
        <f t="shared" si="107"/>
        <v>-56505.584290854182</v>
      </c>
      <c r="T1710" s="6">
        <f t="shared" si="108"/>
        <v>56505.584290854182</v>
      </c>
      <c r="V1710" s="23">
        <f t="array" aca="1" ref="V1710:Z1710" ca="1">MMULT(H1710:L1710,TRANSPOSE(racar))</f>
        <v>1.5292125775074342E-2</v>
      </c>
      <c r="W1710" s="23">
        <f ca="1"/>
        <v>-6.9749497562690312E-3</v>
      </c>
      <c r="X1710" s="23">
        <f ca="1"/>
        <v>1.2730266138292354E-2</v>
      </c>
      <c r="Y1710" s="23">
        <f ca="1"/>
        <v>1.0313690758407728E-3</v>
      </c>
      <c r="Z1710" s="23">
        <f ca="1"/>
        <v>7.5414813822099868E-3</v>
      </c>
      <c r="AA1710" s="6">
        <f t="array" aca="1" ref="AA1710" ca="1">SUMPRODUCT($V$9:$Z$9,V1710:Z1710)</f>
        <v>98911.862949428323</v>
      </c>
      <c r="AB1710" s="6">
        <f t="shared" ca="1" si="109"/>
        <v>-37055.048103964589</v>
      </c>
    </row>
    <row r="1711" spans="1:28" ht="13.8">
      <c r="A1711" s="4">
        <v>1701</v>
      </c>
      <c r="B1711" s="120">
        <v>2.2862368541380885E-3</v>
      </c>
      <c r="C1711" s="120">
        <v>0.22944000000000001</v>
      </c>
      <c r="D1711" s="120">
        <v>0.12119950020824655</v>
      </c>
      <c r="E1711" s="120">
        <v>0.6386858821118776</v>
      </c>
      <c r="F1711" s="120">
        <v>0.85070550751024132</v>
      </c>
      <c r="H1711" s="142">
        <v>-2.8357044579472359</v>
      </c>
      <c r="I1711" s="142">
        <v>-0.7406923480562011</v>
      </c>
      <c r="J1711" s="142">
        <v>-1.1690114941913097</v>
      </c>
      <c r="K1711" s="142">
        <v>0.35494841658077847</v>
      </c>
      <c r="L1711" s="142">
        <v>1.0394640160911515</v>
      </c>
      <c r="M1711" s="141">
        <f t="array" ref="M1711:Q1711">MMULT(H1711:L1711,TRANSPOSE(chol))</f>
        <v>-1.6708501702456371E-2</v>
      </c>
      <c r="N1711" s="141">
        <v>-1.0904046891818554E-2</v>
      </c>
      <c r="O1711" s="141">
        <v>-1.1543837301066028E-2</v>
      </c>
      <c r="P1711" s="141">
        <v>-2.2354315500393274E-3</v>
      </c>
      <c r="Q1711" s="141">
        <v>-4.1589709255049883E-3</v>
      </c>
      <c r="R1711" s="6">
        <f t="shared" si="106"/>
        <v>-36128.499734948397</v>
      </c>
      <c r="S1711" s="6">
        <f t="shared" si="107"/>
        <v>12813.436592683036</v>
      </c>
      <c r="T1711" s="6">
        <f t="shared" si="108"/>
        <v>-12813.436592683036</v>
      </c>
      <c r="V1711" s="23">
        <f t="array" aca="1" ref="V1711:Z1711" ca="1">MMULT(H1711:L1711,TRANSPOSE(racar))</f>
        <v>-1.593277841803795E-2</v>
      </c>
      <c r="W1711" s="23">
        <f ca="1"/>
        <v>-6.2889173874144848E-3</v>
      </c>
      <c r="X1711" s="23">
        <f ca="1"/>
        <v>-8.5450733863977908E-3</v>
      </c>
      <c r="Y1711" s="23">
        <f ca="1"/>
        <v>1.4517629521985109E-3</v>
      </c>
      <c r="Z1711" s="23">
        <f ca="1"/>
        <v>1.6909183557046372E-3</v>
      </c>
      <c r="AA1711" s="6">
        <f t="array" aca="1" ref="AA1711" ca="1">SUMPRODUCT($V$9:$Z$9,V1711:Z1711)</f>
        <v>-64343.812869027177</v>
      </c>
      <c r="AB1711" s="6">
        <f t="shared" ca="1" si="109"/>
        <v>-2726.8747188422321</v>
      </c>
    </row>
    <row r="1712" spans="1:28" ht="13.8">
      <c r="A1712" s="4">
        <v>1702</v>
      </c>
      <c r="B1712" s="120">
        <v>0.33561957018747141</v>
      </c>
      <c r="C1712" s="120">
        <v>0.42944000000000004</v>
      </c>
      <c r="D1712" s="120">
        <v>0.2640566430653894</v>
      </c>
      <c r="E1712" s="120">
        <v>0.72959497302096854</v>
      </c>
      <c r="F1712" s="120">
        <v>0.92762858443331819</v>
      </c>
      <c r="H1712" s="142">
        <v>-0.42444797335842849</v>
      </c>
      <c r="I1712" s="142">
        <v>-0.17780006028845316</v>
      </c>
      <c r="J1712" s="142">
        <v>-0.63088872257791251</v>
      </c>
      <c r="K1712" s="142">
        <v>0.61158849193551057</v>
      </c>
      <c r="L1712" s="142">
        <v>1.458354587460801</v>
      </c>
      <c r="M1712" s="141">
        <f t="array" ref="M1712:Q1712">MMULT(H1712:L1712,TRANSPOSE(chol))</f>
        <v>-2.5009269444804107E-3</v>
      </c>
      <c r="N1712" s="141">
        <v>-2.015442225685493E-3</v>
      </c>
      <c r="O1712" s="141">
        <v>-4.6759916205165453E-3</v>
      </c>
      <c r="P1712" s="141">
        <v>2.0713861918199754E-3</v>
      </c>
      <c r="Q1712" s="141">
        <v>6.9762859868201226E-3</v>
      </c>
      <c r="R1712" s="6">
        <f t="shared" si="106"/>
        <v>-41603.968422022153</v>
      </c>
      <c r="S1712" s="6">
        <f t="shared" si="107"/>
        <v>-29168.45499880514</v>
      </c>
      <c r="T1712" s="6">
        <f t="shared" si="108"/>
        <v>29168.45499880514</v>
      </c>
      <c r="V1712" s="23">
        <f t="array" aca="1" ref="V1712:Z1712" ca="1">MMULT(H1712:L1712,TRANSPOSE(racar))</f>
        <v>-9.0314638949693391E-4</v>
      </c>
      <c r="W1712" s="23">
        <f ca="1"/>
        <v>3.9872874524074422E-4</v>
      </c>
      <c r="X1712" s="23">
        <f ca="1"/>
        <v>-3.1977513810867359E-3</v>
      </c>
      <c r="Y1712" s="23">
        <f ca="1"/>
        <v>4.336022597445731E-3</v>
      </c>
      <c r="Z1712" s="23">
        <f ca="1"/>
        <v>8.7378132967150524E-3</v>
      </c>
      <c r="AA1712" s="6">
        <f t="array" aca="1" ref="AA1712" ca="1">SUMPRODUCT($V$9:$Z$9,V1712:Z1712)</f>
        <v>-42384.735983681472</v>
      </c>
      <c r="AB1712" s="6">
        <f t="shared" ca="1" si="109"/>
        <v>-28569.130087210178</v>
      </c>
    </row>
    <row r="1713" spans="1:28" ht="13.8">
      <c r="A1713" s="4">
        <v>1703</v>
      </c>
      <c r="B1713" s="120">
        <v>0.66895290352080472</v>
      </c>
      <c r="C1713" s="120">
        <v>0.62944000000000011</v>
      </c>
      <c r="D1713" s="120">
        <v>0.40691378592253225</v>
      </c>
      <c r="E1713" s="120">
        <v>0.82050406393005948</v>
      </c>
      <c r="F1713" s="120">
        <v>1.0468821119708696E-2</v>
      </c>
      <c r="H1713" s="142">
        <v>0.43702365502037871</v>
      </c>
      <c r="I1713" s="142">
        <v>0.33037053830153645</v>
      </c>
      <c r="J1713" s="142">
        <v>-0.23549111800859771</v>
      </c>
      <c r="K1713" s="142">
        <v>0.91728775514078909</v>
      </c>
      <c r="L1713" s="142">
        <v>-2.309107039373226</v>
      </c>
      <c r="M1713" s="141">
        <f t="array" ref="M1713:Q1713">MMULT(H1713:L1713,TRANSPOSE(chol))</f>
        <v>2.5750252158532852E-3</v>
      </c>
      <c r="N1713" s="141">
        <v>2.9187548941071312E-3</v>
      </c>
      <c r="O1713" s="141">
        <v>-8.1747200272083709E-4</v>
      </c>
      <c r="P1713" s="141">
        <v>5.2698676287964421E-3</v>
      </c>
      <c r="Q1713" s="141">
        <v>-9.1540278305963993E-3</v>
      </c>
      <c r="R1713" s="6">
        <f t="shared" si="106"/>
        <v>69851.792993327195</v>
      </c>
      <c r="S1713" s="6">
        <f t="shared" si="107"/>
        <v>74802.538635310135</v>
      </c>
      <c r="T1713" s="6">
        <f t="shared" si="108"/>
        <v>-74802.538635310135</v>
      </c>
      <c r="V1713" s="23">
        <f t="array" aca="1" ref="V1713:Z1713" ca="1">MMULT(H1713:L1713,TRANSPOSE(racar))</f>
        <v>-1.8054904076999839E-4</v>
      </c>
      <c r="W1713" s="23">
        <f ca="1"/>
        <v>6.3213785290237206E-4</v>
      </c>
      <c r="X1713" s="23">
        <f ca="1"/>
        <v>-2.3784822026036382E-3</v>
      </c>
      <c r="Y1713" s="23">
        <f ca="1"/>
        <v>2.2786532673053374E-3</v>
      </c>
      <c r="Z1713" s="23">
        <f ca="1"/>
        <v>-1.2731805567204969E-2</v>
      </c>
      <c r="AA1713" s="6">
        <f t="array" aca="1" ref="AA1713" ca="1">SUMPRODUCT($V$9:$Z$9,V1713:Z1713)</f>
        <v>71215.282104295431</v>
      </c>
      <c r="AB1713" s="6">
        <f t="shared" ca="1" si="109"/>
        <v>80940.584276041831</v>
      </c>
    </row>
    <row r="1714" spans="1:28" ht="13.8">
      <c r="A1714" s="4">
        <v>1704</v>
      </c>
      <c r="B1714" s="120">
        <v>0.1133973479652492</v>
      </c>
      <c r="C1714" s="120">
        <v>0.82944000000000007</v>
      </c>
      <c r="D1714" s="120">
        <v>0.54977092877967504</v>
      </c>
      <c r="E1714" s="120">
        <v>0.91141315483915042</v>
      </c>
      <c r="F1714" s="120">
        <v>8.7391898042785618E-2</v>
      </c>
      <c r="H1714" s="142">
        <v>-1.2086568754328364</v>
      </c>
      <c r="I1714" s="142">
        <v>0.95195461401110737</v>
      </c>
      <c r="J1714" s="142">
        <v>0.12508262002217915</v>
      </c>
      <c r="K1714" s="142">
        <v>1.3495085052144118</v>
      </c>
      <c r="L1714" s="142">
        <v>-1.3569918627185396</v>
      </c>
      <c r="M1714" s="141">
        <f t="array" ref="M1714:Q1714">MMULT(H1714:L1714,TRANSPOSE(chol))</f>
        <v>-7.121632652605194E-3</v>
      </c>
      <c r="N1714" s="141">
        <v>2.6122410624816253E-3</v>
      </c>
      <c r="O1714" s="141">
        <v>-5.0242108224535719E-4</v>
      </c>
      <c r="P1714" s="141">
        <v>7.3381285450486991E-3</v>
      </c>
      <c r="Q1714" s="141">
        <v>-6.7684374380498373E-3</v>
      </c>
      <c r="R1714" s="6">
        <f t="shared" si="106"/>
        <v>23935.973279276121</v>
      </c>
      <c r="S1714" s="6">
        <f t="shared" si="107"/>
        <v>71047.207625933661</v>
      </c>
      <c r="T1714" s="6">
        <f t="shared" si="108"/>
        <v>-71047.207625933661</v>
      </c>
      <c r="V1714" s="23">
        <f t="array" aca="1" ref="V1714:Z1714" ca="1">MMULT(H1714:L1714,TRANSPOSE(racar))</f>
        <v>-7.2539032177622292E-3</v>
      </c>
      <c r="W1714" s="23">
        <f ca="1"/>
        <v>4.0794398295707851E-3</v>
      </c>
      <c r="X1714" s="23">
        <f ca="1"/>
        <v>1.0745346260110041E-5</v>
      </c>
      <c r="Y1714" s="23">
        <f ca="1"/>
        <v>5.9239571102820028E-3</v>
      </c>
      <c r="Z1714" s="23">
        <f ca="1"/>
        <v>-7.47711453026202E-3</v>
      </c>
      <c r="AA1714" s="6">
        <f t="array" aca="1" ref="AA1714" ca="1">SUMPRODUCT($V$9:$Z$9,V1714:Z1714)</f>
        <v>14573.921608470013</v>
      </c>
      <c r="AB1714" s="6">
        <f t="shared" ca="1" si="109"/>
        <v>68505.450797967103</v>
      </c>
    </row>
    <row r="1715" spans="1:28" ht="13.8">
      <c r="A1715" s="4">
        <v>1705</v>
      </c>
      <c r="B1715" s="120">
        <v>0.44673068129858251</v>
      </c>
      <c r="C1715" s="120">
        <v>6.9440000000000002E-2</v>
      </c>
      <c r="D1715" s="120">
        <v>0.69262807163681794</v>
      </c>
      <c r="E1715" s="120">
        <v>1.0586708558158596E-2</v>
      </c>
      <c r="F1715" s="120">
        <v>0.16431497496586256</v>
      </c>
      <c r="H1715" s="142">
        <v>-0.13392565585788566</v>
      </c>
      <c r="I1715" s="142">
        <v>-1.4799746948270944</v>
      </c>
      <c r="J1715" s="142">
        <v>0.50331352804506735</v>
      </c>
      <c r="K1715" s="142">
        <v>-2.3048778204400997</v>
      </c>
      <c r="L1715" s="142">
        <v>-0.97687720140202816</v>
      </c>
      <c r="M1715" s="141">
        <f t="array" ref="M1715:Q1715">MMULT(H1715:L1715,TRANSPOSE(chol))</f>
        <v>-7.8911504428213076E-4</v>
      </c>
      <c r="N1715" s="141">
        <v>-8.7904231240375254E-3</v>
      </c>
      <c r="O1715" s="141">
        <v>2.5639324317549049E-3</v>
      </c>
      <c r="P1715" s="141">
        <v>-1.3563731786908229E-2</v>
      </c>
      <c r="Q1715" s="141">
        <v>-1.1850983397183637E-2</v>
      </c>
      <c r="R1715" s="6">
        <f t="shared" si="106"/>
        <v>50714.766131295015</v>
      </c>
      <c r="S1715" s="6">
        <f t="shared" si="107"/>
        <v>3614.073149843869</v>
      </c>
      <c r="T1715" s="6">
        <f t="shared" si="108"/>
        <v>-3614.073149843869</v>
      </c>
      <c r="V1715" s="23">
        <f t="array" aca="1" ref="V1715:Z1715" ca="1">MMULT(H1715:L1715,TRANSPOSE(racar))</f>
        <v>-3.7201046160370687E-3</v>
      </c>
      <c r="W1715" s="23">
        <f ca="1"/>
        <v>-1.1753700081359113E-2</v>
      </c>
      <c r="X1715" s="23">
        <f ca="1"/>
        <v>1.3008094589591138E-3</v>
      </c>
      <c r="Y1715" s="23">
        <f ca="1"/>
        <v>-1.3919914148205155E-2</v>
      </c>
      <c r="Z1715" s="23">
        <f ca="1"/>
        <v>-1.0246666126503164E-2</v>
      </c>
      <c r="AA1715" s="6">
        <f t="array" aca="1" ref="AA1715" ca="1">SUMPRODUCT($V$9:$Z$9,V1715:Z1715)</f>
        <v>38765.529664738388</v>
      </c>
      <c r="AB1715" s="6">
        <f t="shared" ca="1" si="109"/>
        <v>-6900.9171154631185</v>
      </c>
    </row>
    <row r="1716" spans="1:28" ht="13.8">
      <c r="A1716" s="4">
        <v>1706</v>
      </c>
      <c r="B1716" s="120">
        <v>0.78006401463191577</v>
      </c>
      <c r="C1716" s="120">
        <v>0.26944000000000001</v>
      </c>
      <c r="D1716" s="120">
        <v>0.83548521449396074</v>
      </c>
      <c r="E1716" s="120">
        <v>0.10149579946724951</v>
      </c>
      <c r="F1716" s="120">
        <v>0.24123805188893949</v>
      </c>
      <c r="H1716" s="142">
        <v>0.77240942953414837</v>
      </c>
      <c r="I1716" s="142">
        <v>-0.61450752805463682</v>
      </c>
      <c r="J1716" s="142">
        <v>0.97607041520142035</v>
      </c>
      <c r="K1716" s="142">
        <v>-1.2730745218110666</v>
      </c>
      <c r="L1716" s="142">
        <v>-0.70232564490687444</v>
      </c>
      <c r="M1716" s="141">
        <f t="array" ref="M1716:Q1716">MMULT(H1716:L1716,TRANSPOSE(chol))</f>
        <v>4.5511810062559112E-3</v>
      </c>
      <c r="N1716" s="141">
        <v>-1.7045956373266447E-3</v>
      </c>
      <c r="O1716" s="141">
        <v>7.096610864250545E-3</v>
      </c>
      <c r="P1716" s="141">
        <v>-6.1200112386628012E-3</v>
      </c>
      <c r="Q1716" s="141">
        <v>-4.0420324118201701E-3</v>
      </c>
      <c r="R1716" s="6">
        <f t="shared" si="106"/>
        <v>40899.265768750352</v>
      </c>
      <c r="S1716" s="6">
        <f t="shared" si="107"/>
        <v>-5598.5789924899909</v>
      </c>
      <c r="T1716" s="6">
        <f t="shared" si="108"/>
        <v>5598.5789924899909</v>
      </c>
      <c r="V1716" s="23">
        <f t="array" aca="1" ref="V1716:Z1716" ca="1">MMULT(H1716:L1716,TRANSPOSE(racar))</f>
        <v>3.0859849148659425E-3</v>
      </c>
      <c r="W1716" s="23">
        <f ca="1"/>
        <v>-4.3796040386446305E-3</v>
      </c>
      <c r="X1716" s="23">
        <f ca="1"/>
        <v>5.6662577988207804E-3</v>
      </c>
      <c r="Y1716" s="23">
        <f ca="1"/>
        <v>-7.3005710405907734E-3</v>
      </c>
      <c r="Z1716" s="23">
        <f ca="1"/>
        <v>-4.9026840783597467E-3</v>
      </c>
      <c r="AA1716" s="6">
        <f t="array" aca="1" ref="AA1716" ca="1">SUMPRODUCT($V$9:$Z$9,V1716:Z1716)</f>
        <v>43693.261234692734</v>
      </c>
      <c r="AB1716" s="6">
        <f t="shared" ca="1" si="109"/>
        <v>-6230.2501372878287</v>
      </c>
    </row>
    <row r="1717" spans="1:28" ht="13.8">
      <c r="A1717" s="4">
        <v>1707</v>
      </c>
      <c r="B1717" s="120">
        <v>0.2245084590763603</v>
      </c>
      <c r="C1717" s="120">
        <v>0.46944000000000002</v>
      </c>
      <c r="D1717" s="120">
        <v>0.97834235735110364</v>
      </c>
      <c r="E1717" s="120">
        <v>0.19240489037634043</v>
      </c>
      <c r="F1717" s="120">
        <v>0.31816112881201636</v>
      </c>
      <c r="H1717" s="142">
        <v>-0.75705499020395839</v>
      </c>
      <c r="I1717" s="142">
        <v>-7.6677631020090523E-2</v>
      </c>
      <c r="J1717" s="142">
        <v>2.0206569874900357</v>
      </c>
      <c r="K1717" s="142">
        <v>-0.86906828805691505</v>
      </c>
      <c r="L1717" s="142">
        <v>-0.47284711484698871</v>
      </c>
      <c r="M1717" s="141">
        <f t="array" ref="M1717:Q1717">MMULT(H1717:L1717,TRANSPOSE(chol))</f>
        <v>-4.4607097743298383E-3</v>
      </c>
      <c r="N1717" s="141">
        <v>-2.2177331779889716E-3</v>
      </c>
      <c r="O1717" s="141">
        <v>1.1929785537035687E-2</v>
      </c>
      <c r="P1717" s="141">
        <v>-3.8302405996018052E-3</v>
      </c>
      <c r="Q1717" s="141">
        <v>-4.8228715804231959E-3</v>
      </c>
      <c r="R1717" s="6">
        <f t="shared" si="106"/>
        <v>28534.053909421713</v>
      </c>
      <c r="S1717" s="6">
        <f t="shared" si="107"/>
        <v>9197.605969497894</v>
      </c>
      <c r="T1717" s="6">
        <f t="shared" si="108"/>
        <v>-9197.605969497894</v>
      </c>
      <c r="V1717" s="23">
        <f t="array" aca="1" ref="V1717:Z1717" ca="1">MMULT(H1717:L1717,TRANSPOSE(racar))</f>
        <v>-3.9948833861274315E-3</v>
      </c>
      <c r="W1717" s="23">
        <f ca="1"/>
        <v>-1.9191836241577841E-3</v>
      </c>
      <c r="X1717" s="23">
        <f ca="1"/>
        <v>1.20520683490758E-2</v>
      </c>
      <c r="Y1717" s="23">
        <f ca="1"/>
        <v>-4.4288020229672339E-3</v>
      </c>
      <c r="Z1717" s="23">
        <f ca="1"/>
        <v>-3.725488384322813E-3</v>
      </c>
      <c r="AA1717" s="6">
        <f t="array" aca="1" ref="AA1717" ca="1">SUMPRODUCT($V$9:$Z$9,V1717:Z1717)</f>
        <v>20633.158426937247</v>
      </c>
      <c r="AB1717" s="6">
        <f t="shared" ca="1" si="109"/>
        <v>382.06715131513192</v>
      </c>
    </row>
    <row r="1718" spans="1:28" ht="13.8">
      <c r="A1718" s="4">
        <v>1708</v>
      </c>
      <c r="B1718" s="120">
        <v>0.55784179240969367</v>
      </c>
      <c r="C1718" s="120">
        <v>0.66944000000000015</v>
      </c>
      <c r="D1718" s="120">
        <v>0.14160766347355269</v>
      </c>
      <c r="E1718" s="120">
        <v>0.28331398128543123</v>
      </c>
      <c r="F1718" s="120">
        <v>0.39508420573509329</v>
      </c>
      <c r="H1718" s="142">
        <v>0.14549962072584921</v>
      </c>
      <c r="I1718" s="142">
        <v>0.43836736470111443</v>
      </c>
      <c r="J1718" s="142">
        <v>-1.0731243502995227</v>
      </c>
      <c r="K1718" s="142">
        <v>-0.57302471105121344</v>
      </c>
      <c r="L1718" s="142">
        <v>-0.2660919280320454</v>
      </c>
      <c r="M1718" s="141">
        <f t="array" ref="M1718:Q1718">MMULT(H1718:L1718,TRANSPOSE(chol))</f>
        <v>8.5731101271550186E-4</v>
      </c>
      <c r="N1718" s="141">
        <v>2.8523525777331407E-3</v>
      </c>
      <c r="O1718" s="141">
        <v>-6.5483210601895098E-3</v>
      </c>
      <c r="P1718" s="141">
        <v>-2.6925517708626325E-3</v>
      </c>
      <c r="Q1718" s="141">
        <v>-2.3203149483575929E-3</v>
      </c>
      <c r="R1718" s="6">
        <f t="shared" si="106"/>
        <v>-25665.04069771662</v>
      </c>
      <c r="S1718" s="6">
        <f t="shared" si="107"/>
        <v>538.87505416979911</v>
      </c>
      <c r="T1718" s="6">
        <f t="shared" si="108"/>
        <v>-538.87505416979911</v>
      </c>
      <c r="V1718" s="23">
        <f t="array" aca="1" ref="V1718:Z1718" ca="1">MMULT(H1718:L1718,TRANSPOSE(racar))</f>
        <v>2.3540499053247856E-4</v>
      </c>
      <c r="W1718" s="23">
        <f ca="1"/>
        <v>1.6990609616401816E-3</v>
      </c>
      <c r="X1718" s="23">
        <f ca="1"/>
        <v>-7.1492929341951872E-3</v>
      </c>
      <c r="Y1718" s="23">
        <f ca="1"/>
        <v>-3.2248291878616687E-3</v>
      </c>
      <c r="Z1718" s="23">
        <f ca="1"/>
        <v>-2.3799919317546488E-3</v>
      </c>
      <c r="AA1718" s="6">
        <f t="array" aca="1" ref="AA1718" ca="1">SUMPRODUCT($V$9:$Z$9,V1718:Z1718)</f>
        <v>-26209.205424646694</v>
      </c>
      <c r="AB1718" s="6">
        <f t="shared" ca="1" si="109"/>
        <v>-1564.7012381621153</v>
      </c>
    </row>
    <row r="1719" spans="1:28" ht="13.8">
      <c r="A1719" s="4">
        <v>1709</v>
      </c>
      <c r="B1719" s="120">
        <v>0.89117512574302693</v>
      </c>
      <c r="C1719" s="120">
        <v>0.8694400000000001</v>
      </c>
      <c r="D1719" s="120">
        <v>0.28446480633069549</v>
      </c>
      <c r="E1719" s="120">
        <v>0.37422307219452217</v>
      </c>
      <c r="F1719" s="120">
        <v>0.47200728265817021</v>
      </c>
      <c r="H1719" s="142">
        <v>1.2328017225928329</v>
      </c>
      <c r="I1719" s="142">
        <v>1.1237478752529315</v>
      </c>
      <c r="J1719" s="142">
        <v>-0.56962862009268611</v>
      </c>
      <c r="K1719" s="142">
        <v>-0.32068892045740577</v>
      </c>
      <c r="L1719" s="142">
        <v>-7.0225013825190738E-2</v>
      </c>
      <c r="M1719" s="141">
        <f t="array" ref="M1719:Q1719">MMULT(H1719:L1719,TRANSPOSE(chol))</f>
        <v>7.263898613625119E-3</v>
      </c>
      <c r="N1719" s="141">
        <v>9.3319862125708329E-3</v>
      </c>
      <c r="O1719" s="141">
        <v>-1.6352924226271494E-3</v>
      </c>
      <c r="P1719" s="141">
        <v>7.5103027226002309E-4</v>
      </c>
      <c r="Q1719" s="141">
        <v>3.8777594274362229E-3</v>
      </c>
      <c r="R1719" s="6">
        <f t="shared" si="106"/>
        <v>-35976.110281459005</v>
      </c>
      <c r="S1719" s="6">
        <f t="shared" si="107"/>
        <v>-18044.047001965399</v>
      </c>
      <c r="T1719" s="6">
        <f t="shared" si="108"/>
        <v>18044.047001965399</v>
      </c>
      <c r="V1719" s="23">
        <f t="array" aca="1" ref="V1719:Z1719" ca="1">MMULT(H1719:L1719,TRANSPOSE(racar))</f>
        <v>7.6431768098678635E-3</v>
      </c>
      <c r="W1719" s="23">
        <f ca="1"/>
        <v>7.4714895640129991E-3</v>
      </c>
      <c r="X1719" s="23">
        <f ca="1"/>
        <v>-2.8706490774261682E-3</v>
      </c>
      <c r="Y1719" s="23">
        <f ca="1"/>
        <v>-7.6829920107288562E-4</v>
      </c>
      <c r="Z1719" s="23">
        <f ca="1"/>
        <v>1.6343476678663781E-3</v>
      </c>
      <c r="AA1719" s="6">
        <f t="array" aca="1" ref="AA1719" ca="1">SUMPRODUCT($V$9:$Z$9,V1719:Z1719)</f>
        <v>-22278.168056881335</v>
      </c>
      <c r="AB1719" s="6">
        <f t="shared" ca="1" si="109"/>
        <v>-12565.948923412012</v>
      </c>
    </row>
    <row r="1720" spans="1:28" ht="13.8">
      <c r="A1720" s="4">
        <v>1710</v>
      </c>
      <c r="B1720" s="120">
        <v>3.9323273891175119E-2</v>
      </c>
      <c r="C1720" s="120">
        <v>0.10944000000000001</v>
      </c>
      <c r="D1720" s="120">
        <v>0.42732194918783833</v>
      </c>
      <c r="E1720" s="120">
        <v>0.46513216310361311</v>
      </c>
      <c r="F1720" s="120">
        <v>0.54893035958124725</v>
      </c>
      <c r="H1720" s="142">
        <v>-1.7585936766653845</v>
      </c>
      <c r="I1720" s="142">
        <v>-1.2295117370337969</v>
      </c>
      <c r="J1720" s="142">
        <v>-0.1831964262258915</v>
      </c>
      <c r="K1720" s="142">
        <v>-8.7512278294657464E-2</v>
      </c>
      <c r="L1720" s="142">
        <v>0.12295935858223282</v>
      </c>
      <c r="M1720" s="141">
        <f t="array" ref="M1720:Q1720">MMULT(H1720:L1720,TRANSPOSE(chol))</f>
        <v>-1.0361963270940884E-2</v>
      </c>
      <c r="N1720" s="141">
        <v>-1.1172973209436294E-2</v>
      </c>
      <c r="O1720" s="141">
        <v>-3.9353005001730055E-3</v>
      </c>
      <c r="P1720" s="141">
        <v>-3.7903620985647282E-3</v>
      </c>
      <c r="Q1720" s="141">
        <v>-6.700238969230627E-3</v>
      </c>
      <c r="R1720" s="6">
        <f t="shared" si="106"/>
        <v>19511.206829274248</v>
      </c>
      <c r="S1720" s="6">
        <f t="shared" si="107"/>
        <v>19778.526800041938</v>
      </c>
      <c r="T1720" s="6">
        <f t="shared" si="108"/>
        <v>-19778.526800041938</v>
      </c>
      <c r="V1720" s="23">
        <f t="array" aca="1" ref="V1720:Z1720" ca="1">MMULT(H1720:L1720,TRANSPOSE(racar))</f>
        <v>-1.1127965426650108E-2</v>
      </c>
      <c r="W1720" s="23">
        <f ca="1"/>
        <v>-9.1416554552570025E-3</v>
      </c>
      <c r="X1720" s="23">
        <f ca="1"/>
        <v>-2.4502779259443861E-3</v>
      </c>
      <c r="Y1720" s="23">
        <f ca="1"/>
        <v>-1.7054797812340616E-3</v>
      </c>
      <c r="Z1720" s="23">
        <f ca="1"/>
        <v>-3.0669132329642886E-3</v>
      </c>
      <c r="AA1720" s="6">
        <f t="array" aca="1" ref="AA1720" ca="1">SUMPRODUCT($V$9:$Z$9,V1720:Z1720)</f>
        <v>-1341.5718945942026</v>
      </c>
      <c r="AB1720" s="6">
        <f t="shared" ca="1" si="109"/>
        <v>9188.1213818247434</v>
      </c>
    </row>
    <row r="1721" spans="1:28" ht="13.8">
      <c r="A1721" s="4">
        <v>1711</v>
      </c>
      <c r="B1721" s="120">
        <v>0.37265660722450844</v>
      </c>
      <c r="C1721" s="120">
        <v>0.30944000000000005</v>
      </c>
      <c r="D1721" s="120">
        <v>0.57017909204498118</v>
      </c>
      <c r="E1721" s="120">
        <v>0.55604125401270399</v>
      </c>
      <c r="F1721" s="120">
        <v>0.62585343650432412</v>
      </c>
      <c r="H1721" s="142">
        <v>-0.32482540686815542</v>
      </c>
      <c r="I1721" s="142">
        <v>-0.49743830375321013</v>
      </c>
      <c r="J1721" s="142">
        <v>0.17683013732292266</v>
      </c>
      <c r="K1721" s="142">
        <v>0.14093981027515148</v>
      </c>
      <c r="L1721" s="142">
        <v>0.32089082520724849</v>
      </c>
      <c r="M1721" s="141">
        <f t="array" ref="M1721:Q1721">MMULT(H1721:L1721,TRANSPOSE(chol))</f>
        <v>-1.9139321266174931E-3</v>
      </c>
      <c r="N1721" s="141">
        <v>-3.6119531108377099E-3</v>
      </c>
      <c r="O1721" s="141">
        <v>5.3624232919096055E-4</v>
      </c>
      <c r="P1721" s="141">
        <v>-2.1316998457871948E-4</v>
      </c>
      <c r="Q1721" s="141">
        <v>4.3099952316752823E-4</v>
      </c>
      <c r="R1721" s="6">
        <f t="shared" si="106"/>
        <v>7463.3909867276889</v>
      </c>
      <c r="S1721" s="6">
        <f t="shared" si="107"/>
        <v>-3362.0974129776268</v>
      </c>
      <c r="T1721" s="6">
        <f t="shared" si="108"/>
        <v>3362.0974129776268</v>
      </c>
      <c r="V1721" s="23">
        <f t="array" aca="1" ref="V1721:Z1721" ca="1">MMULT(H1721:L1721,TRANSPOSE(racar))</f>
        <v>-1.8051116160275789E-3</v>
      </c>
      <c r="W1721" s="23">
        <f ca="1"/>
        <v>-2.7854013063797547E-3</v>
      </c>
      <c r="X1721" s="23">
        <f ca="1"/>
        <v>1.0934684777830618E-3</v>
      </c>
      <c r="Y1721" s="23">
        <f ca="1"/>
        <v>6.8048687110767504E-4</v>
      </c>
      <c r="Z1721" s="23">
        <f ca="1"/>
        <v>1.3418025833907389E-3</v>
      </c>
      <c r="AA1721" s="6">
        <f t="array" aca="1" ref="AA1721" ca="1">SUMPRODUCT($V$9:$Z$9,V1721:Z1721)</f>
        <v>4145.3765410764336</v>
      </c>
      <c r="AB1721" s="6">
        <f t="shared" ca="1" si="109"/>
        <v>-4320.226111436652</v>
      </c>
    </row>
    <row r="1722" spans="1:28" ht="13.8">
      <c r="A1722" s="4">
        <v>1712</v>
      </c>
      <c r="B1722" s="120">
        <v>0.70598994055784181</v>
      </c>
      <c r="C1722" s="120">
        <v>0.50944</v>
      </c>
      <c r="D1722" s="120">
        <v>0.71303623490212409</v>
      </c>
      <c r="E1722" s="120">
        <v>0.64695034492179493</v>
      </c>
      <c r="F1722" s="120">
        <v>0.702776513427401</v>
      </c>
      <c r="H1722" s="142">
        <v>0.54170735973681916</v>
      </c>
      <c r="I1722" s="142">
        <v>2.3664779525681034E-2</v>
      </c>
      <c r="J1722" s="142">
        <v>0.56227667133959114</v>
      </c>
      <c r="K1722" s="142">
        <v>0.37709997449291399</v>
      </c>
      <c r="L1722" s="142">
        <v>0.53240290567145276</v>
      </c>
      <c r="M1722" s="141">
        <f t="array" ref="M1722:Q1722">MMULT(H1722:L1722,TRANSPOSE(chol))</f>
        <v>3.1918412079331732E-3</v>
      </c>
      <c r="N1722" s="141">
        <v>1.4081985468355894E-3</v>
      </c>
      <c r="O1722" s="141">
        <v>4.3419282334053871E-3</v>
      </c>
      <c r="P1722" s="141">
        <v>2.6574134564134361E-3</v>
      </c>
      <c r="Q1722" s="141">
        <v>5.6839275514105805E-3</v>
      </c>
      <c r="R1722" s="6">
        <f t="shared" si="106"/>
        <v>-1445.6465747609473</v>
      </c>
      <c r="S1722" s="6">
        <f t="shared" si="107"/>
        <v>-19330.286412287453</v>
      </c>
      <c r="T1722" s="6">
        <f t="shared" si="108"/>
        <v>19330.286412287453</v>
      </c>
      <c r="V1722" s="23">
        <f t="array" aca="1" ref="V1722:Z1722" ca="1">MMULT(H1722:L1722,TRANSPOSE(racar))</f>
        <v>4.1422132183473476E-3</v>
      </c>
      <c r="W1722" s="23">
        <f ca="1"/>
        <v>1.7500309761153449E-3</v>
      </c>
      <c r="X1722" s="23">
        <f ca="1"/>
        <v>4.4429164078388598E-3</v>
      </c>
      <c r="Y1722" s="23">
        <f ca="1"/>
        <v>2.8538229323370563E-3</v>
      </c>
      <c r="Z1722" s="23">
        <f ca="1"/>
        <v>4.8933608139463333E-3</v>
      </c>
      <c r="AA1722" s="6">
        <f t="array" aca="1" ref="AA1722" ca="1">SUMPRODUCT($V$9:$Z$9,V1722:Z1722)</f>
        <v>6697.7039126811906</v>
      </c>
      <c r="AB1722" s="6">
        <f t="shared" ca="1" si="109"/>
        <v>-14053.227535607775</v>
      </c>
    </row>
    <row r="1723" spans="1:28" ht="13.8">
      <c r="A1723" s="4">
        <v>1713</v>
      </c>
      <c r="B1723" s="120">
        <v>0.15043438500228623</v>
      </c>
      <c r="C1723" s="120">
        <v>0.70944000000000007</v>
      </c>
      <c r="D1723" s="120">
        <v>0.85589337775926688</v>
      </c>
      <c r="E1723" s="120">
        <v>0.73785943583088587</v>
      </c>
      <c r="F1723" s="120">
        <v>0.77969959035047798</v>
      </c>
      <c r="H1723" s="142">
        <v>-1.0345721410384141</v>
      </c>
      <c r="I1723" s="142">
        <v>0.55174948653083267</v>
      </c>
      <c r="J1723" s="142">
        <v>1.0620494329111214</v>
      </c>
      <c r="K1723" s="142">
        <v>0.63676008635400239</v>
      </c>
      <c r="L1723" s="142">
        <v>0.77117903454746184</v>
      </c>
      <c r="M1723" s="141">
        <f t="array" ref="M1723:Q1723">MMULT(H1723:L1723,TRANSPOSE(chol))</f>
        <v>-6.0958927970821428E-3</v>
      </c>
      <c r="N1723" s="141">
        <v>7.29264584274243E-4</v>
      </c>
      <c r="O1723" s="141">
        <v>5.6125365460210595E-3</v>
      </c>
      <c r="P1723" s="141">
        <v>3.8574299120405372E-3</v>
      </c>
      <c r="Q1723" s="141">
        <v>4.0700921666043874E-3</v>
      </c>
      <c r="R1723" s="6">
        <f t="shared" si="106"/>
        <v>-23128.901805267142</v>
      </c>
      <c r="S1723" s="6">
        <f t="shared" si="107"/>
        <v>-4903.6965056328809</v>
      </c>
      <c r="T1723" s="6">
        <f t="shared" si="108"/>
        <v>4903.6965056328809</v>
      </c>
      <c r="V1723" s="23">
        <f t="array" aca="1" ref="V1723:Z1723" ca="1">MMULT(H1723:L1723,TRANSPOSE(racar))</f>
        <v>-3.526022714312689E-3</v>
      </c>
      <c r="W1723" s="23">
        <f ca="1"/>
        <v>3.8429788384753572E-3</v>
      </c>
      <c r="X1723" s="23">
        <f ca="1"/>
        <v>7.2166173131632538E-3</v>
      </c>
      <c r="Y1723" s="23">
        <f ca="1"/>
        <v>4.7862908947267409E-3</v>
      </c>
      <c r="Z1723" s="23">
        <f ca="1"/>
        <v>5.53358817563546E-3</v>
      </c>
      <c r="AA1723" s="6">
        <f t="array" aca="1" ref="AA1723" ca="1">SUMPRODUCT($V$9:$Z$9,V1723:Z1723)</f>
        <v>-27156.389086383759</v>
      </c>
      <c r="AB1723" s="6">
        <f t="shared" ca="1" si="109"/>
        <v>-8762.1480654585685</v>
      </c>
    </row>
    <row r="1724" spans="1:28" ht="13.8">
      <c r="A1724" s="4">
        <v>1714</v>
      </c>
      <c r="B1724" s="120">
        <v>0.48376771833561955</v>
      </c>
      <c r="C1724" s="120">
        <v>0.90944000000000003</v>
      </c>
      <c r="D1724" s="120">
        <v>0.99875052061640979</v>
      </c>
      <c r="E1724" s="120">
        <v>0.82876852673997681</v>
      </c>
      <c r="F1724" s="120">
        <v>0.85662266727355496</v>
      </c>
      <c r="H1724" s="142">
        <v>-4.0699529524612768E-2</v>
      </c>
      <c r="I1724" s="142">
        <v>1.3373144996623154</v>
      </c>
      <c r="J1724" s="142">
        <v>3.0234674904182941</v>
      </c>
      <c r="K1724" s="142">
        <v>0.94931004425550536</v>
      </c>
      <c r="L1724" s="142">
        <v>1.065268008592577</v>
      </c>
      <c r="M1724" s="141">
        <f t="array" ref="M1724:Q1724">MMULT(H1724:L1724,TRANSPOSE(chol))</f>
        <v>-2.3980924967175092E-4</v>
      </c>
      <c r="N1724" s="141">
        <v>7.5631522249881783E-3</v>
      </c>
      <c r="O1724" s="141">
        <v>1.9790517463807982E-2</v>
      </c>
      <c r="P1724" s="141">
        <v>8.5429232926813106E-3</v>
      </c>
      <c r="Q1724" s="141">
        <v>1.2020891220788395E-2</v>
      </c>
      <c r="R1724" s="6">
        <f t="shared" si="106"/>
        <v>-19621.477861352854</v>
      </c>
      <c r="S1724" s="6">
        <f t="shared" si="107"/>
        <v>-27515.490489242555</v>
      </c>
      <c r="T1724" s="6">
        <f t="shared" si="108"/>
        <v>27515.490489242555</v>
      </c>
      <c r="V1724" s="23">
        <f t="array" aca="1" ref="V1724:Z1724" ca="1">MMULT(H1724:L1724,TRANSPOSE(racar))</f>
        <v>4.4047225729585259E-3</v>
      </c>
      <c r="W1724" s="23">
        <f ca="1"/>
        <v>1.0671798033748774E-2</v>
      </c>
      <c r="X1724" s="23">
        <f ca="1"/>
        <v>2.1023086182333433E-2</v>
      </c>
      <c r="Y1724" s="23">
        <f ca="1"/>
        <v>8.2606429064385825E-3</v>
      </c>
      <c r="Z1724" s="23">
        <f ca="1"/>
        <v>1.1179835609441587E-2</v>
      </c>
      <c r="AA1724" s="6">
        <f t="array" aca="1" ref="AA1724" ca="1">SUMPRODUCT($V$9:$Z$9,V1724:Z1724)</f>
        <v>-7771.6788200656301</v>
      </c>
      <c r="AB1724" s="6">
        <f t="shared" ca="1" si="109"/>
        <v>-24147.842382915711</v>
      </c>
    </row>
    <row r="1725" spans="1:28" ht="13.8">
      <c r="A1725" s="4">
        <v>1715</v>
      </c>
      <c r="B1725" s="120">
        <v>0.81710105166895275</v>
      </c>
      <c r="C1725" s="120">
        <v>0.14943999999999999</v>
      </c>
      <c r="D1725" s="120">
        <v>2.0824656393169513E-3</v>
      </c>
      <c r="E1725" s="120">
        <v>0.91967761764906775</v>
      </c>
      <c r="F1725" s="120">
        <v>0.93354574419663183</v>
      </c>
      <c r="H1725" s="142">
        <v>0.90437253473280432</v>
      </c>
      <c r="I1725" s="142">
        <v>-1.0388381829813522</v>
      </c>
      <c r="J1725" s="142">
        <v>-2.865392141884314</v>
      </c>
      <c r="K1725" s="142">
        <v>1.4029063579417393</v>
      </c>
      <c r="L1725" s="142">
        <v>1.5027306654991761</v>
      </c>
      <c r="M1725" s="141">
        <f t="array" ref="M1725:Q1725">MMULT(H1725:L1725,TRANSPOSE(chol))</f>
        <v>5.3287323345312491E-3</v>
      </c>
      <c r="N1725" s="141">
        <v>-3.8246977570213819E-3</v>
      </c>
      <c r="O1725" s="141">
        <v>-1.7521216727914492E-2</v>
      </c>
      <c r="P1725" s="141">
        <v>4.3733915460449496E-3</v>
      </c>
      <c r="Q1725" s="141">
        <v>9.3967941050737327E-3</v>
      </c>
      <c r="R1725" s="6">
        <f t="shared" si="106"/>
        <v>-30135.874635052951</v>
      </c>
      <c r="S1725" s="6">
        <f t="shared" si="107"/>
        <v>-32048.271258087629</v>
      </c>
      <c r="T1725" s="6">
        <f t="shared" si="108"/>
        <v>32048.271258087629</v>
      </c>
      <c r="V1725" s="23">
        <f t="array" aca="1" ref="V1725:Z1725" ca="1">MMULT(H1725:L1725,TRANSPOSE(racar))</f>
        <v>4.6281192256869457E-3</v>
      </c>
      <c r="W1725" s="23">
        <f ca="1"/>
        <v>-3.237391584443936E-3</v>
      </c>
      <c r="X1725" s="23">
        <f ca="1"/>
        <v>-1.6892534990332941E-2</v>
      </c>
      <c r="Y1725" s="23">
        <f ca="1"/>
        <v>7.12438581582723E-3</v>
      </c>
      <c r="Z1725" s="23">
        <f ca="1"/>
        <v>9.2705266810994974E-3</v>
      </c>
      <c r="AA1725" s="6">
        <f t="array" aca="1" ref="AA1725" ca="1">SUMPRODUCT($V$9:$Z$9,V1725:Z1725)</f>
        <v>-21543.642741053871</v>
      </c>
      <c r="AB1725" s="6">
        <f t="shared" ca="1" si="109"/>
        <v>-18768.505359975698</v>
      </c>
    </row>
    <row r="1726" spans="1:28" ht="13.8">
      <c r="A1726" s="4">
        <v>1716</v>
      </c>
      <c r="B1726" s="120">
        <v>0.26154549611339734</v>
      </c>
      <c r="C1726" s="120">
        <v>0.34944000000000003</v>
      </c>
      <c r="D1726" s="120">
        <v>0.14493960849645979</v>
      </c>
      <c r="E1726" s="120">
        <v>1.8851171368075952E-2</v>
      </c>
      <c r="F1726" s="120">
        <v>1.6385980883022306E-2</v>
      </c>
      <c r="H1726" s="142">
        <v>-0.63858799629733354</v>
      </c>
      <c r="I1726" s="142">
        <v>-0.38683279064965492</v>
      </c>
      <c r="J1726" s="142">
        <v>-1.0583866198106082</v>
      </c>
      <c r="K1726" s="142">
        <v>-2.0780761849693801</v>
      </c>
      <c r="L1726" s="142">
        <v>-2.1348659449720415</v>
      </c>
      <c r="M1726" s="141">
        <f t="array" ref="M1726:Q1726">MMULT(H1726:L1726,TRANSPOSE(chol))</f>
        <v>-3.7626800611746739E-3</v>
      </c>
      <c r="N1726" s="141">
        <v>-3.7156621248591194E-3</v>
      </c>
      <c r="O1726" s="141">
        <v>-7.7752586734296091E-3</v>
      </c>
      <c r="P1726" s="141">
        <v>-1.2047696658745116E-2</v>
      </c>
      <c r="Q1726" s="141">
        <v>-1.8797428807096582E-2</v>
      </c>
      <c r="R1726" s="6">
        <f t="shared" si="106"/>
        <v>32008.385232600456</v>
      </c>
      <c r="S1726" s="6">
        <f t="shared" si="107"/>
        <v>49022.634116790046</v>
      </c>
      <c r="T1726" s="6">
        <f t="shared" si="108"/>
        <v>-49022.634116790046</v>
      </c>
      <c r="V1726" s="23">
        <f t="array" aca="1" ref="V1726:Z1726" ca="1">MMULT(H1726:L1726,TRANSPOSE(racar))</f>
        <v>-7.7416718924673746E-3</v>
      </c>
      <c r="W1726" s="23">
        <f ca="1"/>
        <v>-7.2793773472315127E-3</v>
      </c>
      <c r="X1726" s="23">
        <f ca="1"/>
        <v>-9.49132715717909E-3</v>
      </c>
      <c r="Y1726" s="23">
        <f ca="1"/>
        <v>-1.3853032678136513E-2</v>
      </c>
      <c r="Z1726" s="23">
        <f ca="1"/>
        <v>-1.7796438378995298E-2</v>
      </c>
      <c r="AA1726" s="6">
        <f t="array" aca="1" ref="AA1726" ca="1">SUMPRODUCT($V$9:$Z$9,V1726:Z1726)</f>
        <v>13929.360382060258</v>
      </c>
      <c r="AB1726" s="6">
        <f t="shared" ca="1" si="109"/>
        <v>35222.387444533364</v>
      </c>
    </row>
    <row r="1727" spans="1:28" ht="13.8">
      <c r="A1727" s="4">
        <v>1717</v>
      </c>
      <c r="B1727" s="120">
        <v>0.59487882944673065</v>
      </c>
      <c r="C1727" s="120">
        <v>0.54944000000000004</v>
      </c>
      <c r="D1727" s="120">
        <v>0.28779675135360266</v>
      </c>
      <c r="E1727" s="120">
        <v>0.10976026227716687</v>
      </c>
      <c r="F1727" s="120">
        <v>9.330905780609923E-2</v>
      </c>
      <c r="H1727" s="142">
        <v>0.24011340676722623</v>
      </c>
      <c r="I1727" s="142">
        <v>0.12424663359163991</v>
      </c>
      <c r="J1727" s="142">
        <v>-0.55983277953745847</v>
      </c>
      <c r="K1727" s="142">
        <v>-1.2278040777460291</v>
      </c>
      <c r="L1727" s="142">
        <v>-1.3206499319816627</v>
      </c>
      <c r="M1727" s="141">
        <f t="array" ref="M1727:Q1727">MMULT(H1727:L1727,TRANSPOSE(chol))</f>
        <v>1.4147931581900588E-3</v>
      </c>
      <c r="N1727" s="141">
        <v>1.2756728861938421E-3</v>
      </c>
      <c r="O1727" s="141">
        <v>-3.2306425421842304E-3</v>
      </c>
      <c r="P1727" s="141">
        <v>-6.0617579837722287E-3</v>
      </c>
      <c r="Q1727" s="141">
        <v>-9.0187556558950169E-3</v>
      </c>
      <c r="R1727" s="6">
        <f t="shared" si="106"/>
        <v>14521.354178526497</v>
      </c>
      <c r="S1727" s="6">
        <f t="shared" si="107"/>
        <v>22233.400509262265</v>
      </c>
      <c r="T1727" s="6">
        <f t="shared" si="108"/>
        <v>-22233.400509262265</v>
      </c>
      <c r="V1727" s="23">
        <f t="array" aca="1" ref="V1727:Z1727" ca="1">MMULT(H1727:L1727,TRANSPOSE(racar))</f>
        <v>-7.7594417914251851E-4</v>
      </c>
      <c r="W1727" s="23">
        <f ca="1"/>
        <v>-1.6024103483770901E-3</v>
      </c>
      <c r="X1727" s="23">
        <f ca="1"/>
        <v>-4.7835334825987574E-3</v>
      </c>
      <c r="Y1727" s="23">
        <f ca="1"/>
        <v>-7.8259101482862463E-3</v>
      </c>
      <c r="Z1727" s="23">
        <f ca="1"/>
        <v>-9.6590959599454386E-3</v>
      </c>
      <c r="AA1727" s="6">
        <f t="array" aca="1" ref="AA1727" ca="1">SUMPRODUCT($V$9:$Z$9,V1727:Z1727)</f>
        <v>10835.727630421781</v>
      </c>
      <c r="AB1727" s="6">
        <f t="shared" ca="1" si="109"/>
        <v>17712.660029513434</v>
      </c>
    </row>
    <row r="1728" spans="1:28" ht="13.8">
      <c r="A1728" s="4">
        <v>1718</v>
      </c>
      <c r="B1728" s="120">
        <v>0.92821216278006391</v>
      </c>
      <c r="C1728" s="120">
        <v>0.74944000000000011</v>
      </c>
      <c r="D1728" s="120">
        <v>0.43065389421074551</v>
      </c>
      <c r="E1728" s="120">
        <v>0.20066935318625778</v>
      </c>
      <c r="F1728" s="120">
        <v>0.17023213472917617</v>
      </c>
      <c r="H1728" s="142">
        <v>1.4626043420952455</v>
      </c>
      <c r="I1728" s="142">
        <v>0.67272855132739562</v>
      </c>
      <c r="J1728" s="142">
        <v>-0.1747096453903243</v>
      </c>
      <c r="K1728" s="142">
        <v>-0.83923276129932156</v>
      </c>
      <c r="L1728" s="142">
        <v>-0.95324831979709801</v>
      </c>
      <c r="M1728" s="141">
        <f t="array" ref="M1728:Q1728">MMULT(H1728:L1728,TRANSPOSE(chol))</f>
        <v>8.6179386823721001E-3</v>
      </c>
      <c r="N1728" s="141">
        <v>7.2888998720688249E-3</v>
      </c>
      <c r="O1728" s="141">
        <v>1.0586360072402795E-3</v>
      </c>
      <c r="P1728" s="141">
        <v>-2.1189266539454526E-3</v>
      </c>
      <c r="Q1728" s="141">
        <v>-1.551409763718039E-3</v>
      </c>
      <c r="R1728" s="6">
        <f t="shared" si="106"/>
        <v>3989.1355947204174</v>
      </c>
      <c r="S1728" s="6">
        <f t="shared" si="107"/>
        <v>-1096.8102874002252</v>
      </c>
      <c r="T1728" s="6">
        <f t="shared" si="108"/>
        <v>1096.8102874002252</v>
      </c>
      <c r="V1728" s="23">
        <f t="array" aca="1" ref="V1728:Z1728" ca="1">MMULT(H1728:L1728,TRANSPOSE(racar))</f>
        <v>7.431181425002726E-3</v>
      </c>
      <c r="W1728" s="23">
        <f ca="1"/>
        <v>3.7631991209101491E-3</v>
      </c>
      <c r="X1728" s="23">
        <f ca="1"/>
        <v>-1.074368387456932E-3</v>
      </c>
      <c r="Y1728" s="23">
        <f ca="1"/>
        <v>-4.611030257070806E-3</v>
      </c>
      <c r="Z1728" s="23">
        <f ca="1"/>
        <v>-4.4548676016588993E-3</v>
      </c>
      <c r="AA1728" s="6">
        <f t="array" aca="1" ref="AA1728" ca="1">SUMPRODUCT($V$9:$Z$9,V1728:Z1728)</f>
        <v>16010.638518565451</v>
      </c>
      <c r="AB1728" s="6">
        <f t="shared" ca="1" si="109"/>
        <v>3588.6922077677373</v>
      </c>
    </row>
    <row r="1729" spans="1:28" ht="13.8">
      <c r="A1729" s="4">
        <v>1719</v>
      </c>
      <c r="B1729" s="120">
        <v>7.6360310928212161E-2</v>
      </c>
      <c r="C1729" s="120">
        <v>0.94944000000000006</v>
      </c>
      <c r="D1729" s="120">
        <v>0.57351103706788831</v>
      </c>
      <c r="E1729" s="120">
        <v>0.29157844409534861</v>
      </c>
      <c r="F1729" s="120">
        <v>0.2471552116522531</v>
      </c>
      <c r="H1729" s="142">
        <v>-1.4299874472600471</v>
      </c>
      <c r="I1729" s="142">
        <v>1.6394479613578858</v>
      </c>
      <c r="J1729" s="142">
        <v>0.18532016081481439</v>
      </c>
      <c r="K1729" s="142">
        <v>-0.5487793428812644</v>
      </c>
      <c r="L1729" s="142">
        <v>-0.68346917267974472</v>
      </c>
      <c r="M1729" s="141">
        <f t="array" ref="M1729:Q1729">MMULT(H1729:L1729,TRANSPOSE(chol))</f>
        <v>-8.4257538299078692E-3</v>
      </c>
      <c r="N1729" s="141">
        <v>6.0295128608451268E-3</v>
      </c>
      <c r="O1729" s="141">
        <v>-1.8594280075598748E-4</v>
      </c>
      <c r="P1729" s="141">
        <v>-1.174017035927837E-3</v>
      </c>
      <c r="Q1729" s="141">
        <v>-6.245635389099208E-3</v>
      </c>
      <c r="R1729" s="6">
        <f t="shared" si="106"/>
        <v>-40441.825820199883</v>
      </c>
      <c r="S1729" s="6">
        <f t="shared" si="107"/>
        <v>29225.149716591804</v>
      </c>
      <c r="T1729" s="6">
        <f t="shared" si="108"/>
        <v>-29225.149716591804</v>
      </c>
      <c r="V1729" s="23">
        <f t="array" aca="1" ref="V1729:Z1729" ca="1">MMULT(H1729:L1729,TRANSPOSE(racar))</f>
        <v>-7.2036899715412208E-3</v>
      </c>
      <c r="W1729" s="23">
        <f ca="1"/>
        <v>7.100409676867067E-3</v>
      </c>
      <c r="X1729" s="23">
        <f ca="1"/>
        <v>2.1966960273999645E-4</v>
      </c>
      <c r="Y1729" s="23">
        <f ca="1"/>
        <v>-2.4106323163096896E-3</v>
      </c>
      <c r="Z1729" s="23">
        <f ca="1"/>
        <v>-4.9241842639470342E-3</v>
      </c>
      <c r="AA1729" s="6">
        <f t="array" aca="1" ref="AA1729" ca="1">SUMPRODUCT($V$9:$Z$9,V1729:Z1729)</f>
        <v>-52272.921417936974</v>
      </c>
      <c r="AB1729" s="6">
        <f t="shared" ca="1" si="109"/>
        <v>16250.680187765085</v>
      </c>
    </row>
    <row r="1730" spans="1:28" ht="13.8">
      <c r="A1730" s="4">
        <v>1720</v>
      </c>
      <c r="B1730" s="120">
        <v>0.40969364426154548</v>
      </c>
      <c r="C1730" s="120">
        <v>0.18944</v>
      </c>
      <c r="D1730" s="120">
        <v>0.7163681799250311</v>
      </c>
      <c r="E1730" s="120">
        <v>0.38248753500443955</v>
      </c>
      <c r="F1730" s="120">
        <v>0.32407828857533</v>
      </c>
      <c r="H1730" s="142">
        <v>-0.22833310709902599</v>
      </c>
      <c r="I1730" s="142">
        <v>-0.87996180721499062</v>
      </c>
      <c r="J1730" s="142">
        <v>0.57208610794811265</v>
      </c>
      <c r="K1730" s="142">
        <v>-0.2989540969515932</v>
      </c>
      <c r="L1730" s="142">
        <v>-0.45632459935235303</v>
      </c>
      <c r="M1730" s="141">
        <f t="array" ref="M1730:Q1730">MMULT(H1730:L1730,TRANSPOSE(chol))</f>
        <v>-1.3453814264738223E-3</v>
      </c>
      <c r="N1730" s="141">
        <v>-5.575960638653699E-3</v>
      </c>
      <c r="O1730" s="141">
        <v>3.0763612040988304E-3</v>
      </c>
      <c r="P1730" s="141">
        <v>-2.6874099618110201E-3</v>
      </c>
      <c r="Q1730" s="141">
        <v>-4.5644483193680759E-3</v>
      </c>
      <c r="R1730" s="6">
        <f t="shared" si="106"/>
        <v>42464.548264218458</v>
      </c>
      <c r="S1730" s="6">
        <f t="shared" si="107"/>
        <v>12992.424973813198</v>
      </c>
      <c r="T1730" s="6">
        <f t="shared" si="108"/>
        <v>-12992.424973813198</v>
      </c>
      <c r="V1730" s="23">
        <f t="array" aca="1" ref="V1730:Z1730" ca="1">MMULT(H1730:L1730,TRANSPOSE(racar))</f>
        <v>-2.5416235639397272E-3</v>
      </c>
      <c r="W1730" s="23">
        <f ca="1"/>
        <v>-6.0476463836392465E-3</v>
      </c>
      <c r="X1730" s="23">
        <f ca="1"/>
        <v>2.9356464748001958E-3</v>
      </c>
      <c r="Y1730" s="23">
        <f ca="1"/>
        <v>-2.6073931611988316E-3</v>
      </c>
      <c r="Z1730" s="23">
        <f ca="1"/>
        <v>-4.0901772912238631E-3</v>
      </c>
      <c r="AA1730" s="6">
        <f t="array" aca="1" ref="AA1730" ca="1">SUMPRODUCT($V$9:$Z$9,V1730:Z1730)</f>
        <v>36773.228137974816</v>
      </c>
      <c r="AB1730" s="6">
        <f t="shared" ca="1" si="109"/>
        <v>10731.403255801803</v>
      </c>
    </row>
    <row r="1731" spans="1:28" ht="13.8">
      <c r="A1731" s="4">
        <v>1721</v>
      </c>
      <c r="B1731" s="120">
        <v>0.74302697759487879</v>
      </c>
      <c r="C1731" s="120">
        <v>0.38944000000000001</v>
      </c>
      <c r="D1731" s="120">
        <v>0.85922532278217401</v>
      </c>
      <c r="E1731" s="120">
        <v>0.47339662591353049</v>
      </c>
      <c r="F1731" s="120">
        <v>0.40100136549840693</v>
      </c>
      <c r="H1731" s="142">
        <v>0.65270567251352574</v>
      </c>
      <c r="I1731" s="142">
        <v>-0.28077888465028872</v>
      </c>
      <c r="J1731" s="142">
        <v>1.0768453654802803</v>
      </c>
      <c r="K1731" s="142">
        <v>-6.6734269711623578E-2</v>
      </c>
      <c r="L1731" s="142">
        <v>-0.2507560397646475</v>
      </c>
      <c r="M1731" s="141">
        <f t="array" ref="M1731:Q1731">MMULT(H1731:L1731,TRANSPOSE(chol))</f>
        <v>3.8458640532271224E-3</v>
      </c>
      <c r="N1731" s="141">
        <v>-7.4567485747918877E-5</v>
      </c>
      <c r="O1731" s="141">
        <v>7.6929283644598433E-3</v>
      </c>
      <c r="P1731" s="141">
        <v>3.6583140010098267E-4</v>
      </c>
      <c r="Q1731" s="141">
        <v>9.1194582685594867E-4</v>
      </c>
      <c r="R1731" s="6">
        <f t="shared" si="106"/>
        <v>33044.428581586144</v>
      </c>
      <c r="S1731" s="6">
        <f t="shared" si="107"/>
        <v>-3378.2207062026537</v>
      </c>
      <c r="T1731" s="6">
        <f t="shared" si="108"/>
        <v>3378.2207062026537</v>
      </c>
      <c r="V1731" s="23">
        <f t="array" aca="1" ref="V1731:Z1731" ca="1">MMULT(H1731:L1731,TRANSPOSE(racar))</f>
        <v>3.6264587625495352E-3</v>
      </c>
      <c r="W1731" s="23">
        <f ca="1"/>
        <v>-1.0097271621291315E-3</v>
      </c>
      <c r="X1731" s="23">
        <f ca="1"/>
        <v>7.0839672140431643E-3</v>
      </c>
      <c r="Y1731" s="23">
        <f ca="1"/>
        <v>-3.5011047207854476E-4</v>
      </c>
      <c r="Z1731" s="23">
        <f ca="1"/>
        <v>-3.9929645338592748E-4</v>
      </c>
      <c r="AA1731" s="6">
        <f t="array" aca="1" ref="AA1731" ca="1">SUMPRODUCT($V$9:$Z$9,V1731:Z1731)</f>
        <v>39313.056609480285</v>
      </c>
      <c r="AB1731" s="6">
        <f t="shared" ca="1" si="109"/>
        <v>610.59803127277451</v>
      </c>
    </row>
    <row r="1732" spans="1:28" ht="13.8">
      <c r="A1732" s="4">
        <v>1722</v>
      </c>
      <c r="B1732" s="120">
        <v>0.18747142203932327</v>
      </c>
      <c r="C1732" s="120">
        <v>0.58944000000000007</v>
      </c>
      <c r="D1732" s="120">
        <v>2.2490628904623073E-2</v>
      </c>
      <c r="E1732" s="120">
        <v>0.56430571682262132</v>
      </c>
      <c r="F1732" s="120">
        <v>0.47792444242148385</v>
      </c>
      <c r="H1732" s="142">
        <v>-0.88725273903903146</v>
      </c>
      <c r="I1732" s="142">
        <v>0.22610468607972498</v>
      </c>
      <c r="J1732" s="142">
        <v>-2.0048296855472638</v>
      </c>
      <c r="K1732" s="142">
        <v>0.1618949669140928</v>
      </c>
      <c r="L1732" s="142">
        <v>-5.5363486387085444E-2</v>
      </c>
      <c r="M1732" s="141">
        <f t="array" ref="M1732:Q1732">MMULT(H1732:L1732,TRANSPOSE(chol))</f>
        <v>-5.227859292316484E-3</v>
      </c>
      <c r="N1732" s="141">
        <v>-7.8958821737335101E-4</v>
      </c>
      <c r="O1732" s="141">
        <v>-1.3980896437283783E-2</v>
      </c>
      <c r="P1732" s="141">
        <v>-7.0273120657568207E-4</v>
      </c>
      <c r="Q1732" s="141">
        <v>-3.9404380338453797E-3</v>
      </c>
      <c r="R1732" s="6">
        <f t="shared" si="106"/>
        <v>-34810.989237841917</v>
      </c>
      <c r="S1732" s="6">
        <f t="shared" si="107"/>
        <v>18612.090840449397</v>
      </c>
      <c r="T1732" s="6">
        <f t="shared" si="108"/>
        <v>-18612.090840449397</v>
      </c>
      <c r="V1732" s="23">
        <f t="array" aca="1" ref="V1732:Z1732" ca="1">MMULT(H1732:L1732,TRANSPOSE(racar))</f>
        <v>-5.8962071248503155E-3</v>
      </c>
      <c r="W1732" s="23">
        <f ca="1"/>
        <v>-6.8778849547966641E-5</v>
      </c>
      <c r="X1732" s="23">
        <f ca="1"/>
        <v>-1.3419361242927518E-2</v>
      </c>
      <c r="Y1732" s="23">
        <f ca="1"/>
        <v>5.607398260301976E-5</v>
      </c>
      <c r="Z1732" s="23">
        <f ca="1"/>
        <v>-2.3962862559283905E-3</v>
      </c>
      <c r="AA1732" s="6">
        <f t="array" aca="1" ref="AA1732" ca="1">SUMPRODUCT($V$9:$Z$9,V1732:Z1732)</f>
        <v>-45271.209615865126</v>
      </c>
      <c r="AB1732" s="6">
        <f t="shared" ca="1" si="109"/>
        <v>13529.224360795053</v>
      </c>
    </row>
    <row r="1733" spans="1:28" ht="13.8">
      <c r="A1733" s="4">
        <v>1723</v>
      </c>
      <c r="B1733" s="120">
        <v>0.52080475537265658</v>
      </c>
      <c r="C1733" s="120">
        <v>0.78944000000000014</v>
      </c>
      <c r="D1733" s="120">
        <v>0.1653477717617659</v>
      </c>
      <c r="E1733" s="120">
        <v>0.65521480773171237</v>
      </c>
      <c r="F1733" s="120">
        <v>0.55484751934456078</v>
      </c>
      <c r="H1733" s="142">
        <v>5.2173448354231836E-2</v>
      </c>
      <c r="I1733" s="142">
        <v>0.80447968013712767</v>
      </c>
      <c r="J1733" s="142">
        <v>-0.97271384247791237</v>
      </c>
      <c r="K1733" s="142">
        <v>0.39943815527032128</v>
      </c>
      <c r="L1733" s="142">
        <v>0.1379183329010534</v>
      </c>
      <c r="M1733" s="141">
        <f t="array" ref="M1733:Q1733">MMULT(H1733:L1733,TRANSPOSE(chol))</f>
        <v>3.0741572811179141E-4</v>
      </c>
      <c r="N1733" s="141">
        <v>4.7298119997504218E-3</v>
      </c>
      <c r="O1733" s="141">
        <v>-5.9083635862342146E-3</v>
      </c>
      <c r="P1733" s="141">
        <v>2.699919885488053E-3</v>
      </c>
      <c r="Q1733" s="141">
        <v>2.0636187213994091E-3</v>
      </c>
      <c r="R1733" s="6">
        <f t="shared" si="106"/>
        <v>-35800.254343337489</v>
      </c>
      <c r="S1733" s="6">
        <f t="shared" si="107"/>
        <v>916.63497533270493</v>
      </c>
      <c r="T1733" s="6">
        <f t="shared" si="108"/>
        <v>-916.63497533270493</v>
      </c>
      <c r="V1733" s="23">
        <f t="array" aca="1" ref="V1733:Z1733" ca="1">MMULT(H1733:L1733,TRANSPOSE(racar))</f>
        <v>8.5365961158522983E-4</v>
      </c>
      <c r="W1733" s="23">
        <f ca="1"/>
        <v>5.0440454666899641E-3</v>
      </c>
      <c r="X1733" s="23">
        <f ca="1"/>
        <v>-5.8270635385940977E-3</v>
      </c>
      <c r="Y1733" s="23">
        <f ca="1"/>
        <v>2.5120978778425881E-3</v>
      </c>
      <c r="Z1733" s="23">
        <f ca="1"/>
        <v>1.6236039789559787E-3</v>
      </c>
      <c r="AA1733" s="6">
        <f t="array" aca="1" ref="AA1733" ca="1">SUMPRODUCT($V$9:$Z$9,V1733:Z1733)</f>
        <v>-33116.14270593103</v>
      </c>
      <c r="AB1733" s="6">
        <f t="shared" ca="1" si="109"/>
        <v>2494.9178746997495</v>
      </c>
    </row>
    <row r="1734" spans="1:28" ht="13.8">
      <c r="A1734" s="4">
        <v>1724</v>
      </c>
      <c r="B1734" s="120">
        <v>0.85413808870598984</v>
      </c>
      <c r="C1734" s="120">
        <v>0.9894400000000001</v>
      </c>
      <c r="D1734" s="120">
        <v>0.30820491461890881</v>
      </c>
      <c r="E1734" s="120">
        <v>0.7461238986408032</v>
      </c>
      <c r="F1734" s="120">
        <v>0.63177059626763765</v>
      </c>
      <c r="H1734" s="142">
        <v>1.054347557869997</v>
      </c>
      <c r="I1734" s="142">
        <v>2.3058323832897036</v>
      </c>
      <c r="J1734" s="142">
        <v>-0.50094500287353372</v>
      </c>
      <c r="K1734" s="142">
        <v>0.66234178601585003</v>
      </c>
      <c r="L1734" s="142">
        <v>0.33654648003365317</v>
      </c>
      <c r="M1734" s="141">
        <f t="array" ref="M1734:Q1734">MMULT(H1734:L1734,TRANSPOSE(chol))</f>
        <v>6.2124132563533023E-3</v>
      </c>
      <c r="N1734" s="141">
        <v>1.5682503148013303E-2</v>
      </c>
      <c r="O1734" s="141">
        <v>-1.0444256076083507E-3</v>
      </c>
      <c r="P1734" s="141">
        <v>7.376025174195085E-3</v>
      </c>
      <c r="Q1734" s="141">
        <v>9.2722230585369249E-3</v>
      </c>
      <c r="R1734" s="6">
        <f t="shared" si="106"/>
        <v>-71177.135427054673</v>
      </c>
      <c r="S1734" s="6">
        <f t="shared" si="107"/>
        <v>-17627.146764802063</v>
      </c>
      <c r="T1734" s="6">
        <f t="shared" si="108"/>
        <v>17627.146764802063</v>
      </c>
      <c r="V1734" s="23">
        <f t="array" aca="1" ref="V1734:Z1734" ca="1">MMULT(H1734:L1734,TRANSPOSE(racar))</f>
        <v>8.6277252440368352E-3</v>
      </c>
      <c r="W1734" s="23">
        <f ca="1"/>
        <v>1.5577764759959341E-2</v>
      </c>
      <c r="X1734" s="23">
        <f ca="1"/>
        <v>-1.5696785678951911E-3</v>
      </c>
      <c r="Y1734" s="23">
        <f ca="1"/>
        <v>5.6745420762368973E-3</v>
      </c>
      <c r="Z1734" s="23">
        <f ca="1"/>
        <v>6.4131516766757213E-3</v>
      </c>
      <c r="AA1734" s="6">
        <f t="array" aca="1" ref="AA1734" ca="1">SUMPRODUCT($V$9:$Z$9,V1734:Z1734)</f>
        <v>-52770.882845913344</v>
      </c>
      <c r="AB1734" s="6">
        <f t="shared" ca="1" si="109"/>
        <v>-9571.9642041702173</v>
      </c>
    </row>
    <row r="1735" spans="1:28" ht="13.8">
      <c r="A1735" s="4">
        <v>1725</v>
      </c>
      <c r="B1735" s="120">
        <v>0.29858253315043437</v>
      </c>
      <c r="C1735" s="120">
        <v>3.7440000000000001E-2</v>
      </c>
      <c r="D1735" s="120">
        <v>0.45106205747605166</v>
      </c>
      <c r="E1735" s="120">
        <v>0.83703298954989425</v>
      </c>
      <c r="F1735" s="120">
        <v>0.70869367319071452</v>
      </c>
      <c r="H1735" s="142">
        <v>-0.52848166966420496</v>
      </c>
      <c r="I1735" s="142">
        <v>-1.7811986753333093</v>
      </c>
      <c r="J1735" s="142">
        <v>-0.12297851045596965</v>
      </c>
      <c r="K1735" s="142">
        <v>0.98233665734091236</v>
      </c>
      <c r="L1735" s="142">
        <v>0.54957245834007962</v>
      </c>
      <c r="M1735" s="141">
        <f t="array" ref="M1735:Q1735">MMULT(H1735:L1735,TRANSPOSE(chol))</f>
        <v>-3.1139129652789995E-3</v>
      </c>
      <c r="N1735" s="141">
        <v>-1.1442484137086626E-2</v>
      </c>
      <c r="O1735" s="141">
        <v>-2.0831470751401129E-3</v>
      </c>
      <c r="P1735" s="141">
        <v>1.6522836765840371E-3</v>
      </c>
      <c r="Q1735" s="141">
        <v>4.2855835131253624E-4</v>
      </c>
      <c r="R1735" s="6">
        <f t="shared" si="106"/>
        <v>43953.198877151197</v>
      </c>
      <c r="S1735" s="6">
        <f t="shared" si="107"/>
        <v>5182.2020001591109</v>
      </c>
      <c r="T1735" s="6">
        <f t="shared" si="108"/>
        <v>-5182.2020001591109</v>
      </c>
      <c r="V1735" s="23">
        <f t="array" aca="1" ref="V1735:Z1735" ca="1">MMULT(H1735:L1735,TRANSPOSE(racar))</f>
        <v>-4.0121091089135499E-3</v>
      </c>
      <c r="W1735" s="23">
        <f ca="1"/>
        <v>-9.7661832631815923E-3</v>
      </c>
      <c r="X1735" s="23">
        <f ca="1"/>
        <v>-8.6331667415942613E-4</v>
      </c>
      <c r="Y1735" s="23">
        <f ca="1"/>
        <v>4.0162293691627477E-3</v>
      </c>
      <c r="Z1735" s="23">
        <f ca="1"/>
        <v>1.9073107686415449E-3</v>
      </c>
      <c r="AA1735" s="6">
        <f t="array" aca="1" ref="AA1735" ca="1">SUMPRODUCT($V$9:$Z$9,V1735:Z1735)</f>
        <v>36870.408730087176</v>
      </c>
      <c r="AB1735" s="6">
        <f t="shared" ca="1" si="109"/>
        <v>7801.9339909199043</v>
      </c>
    </row>
    <row r="1736" spans="1:28" ht="13.8">
      <c r="A1736" s="4">
        <v>1726</v>
      </c>
      <c r="B1736" s="120">
        <v>0.63191586648376774</v>
      </c>
      <c r="C1736" s="120">
        <v>0.23744000000000001</v>
      </c>
      <c r="D1736" s="120">
        <v>0.59391920033319445</v>
      </c>
      <c r="E1736" s="120">
        <v>0.92794208045898507</v>
      </c>
      <c r="F1736" s="120">
        <v>0.78561675011379151</v>
      </c>
      <c r="H1736" s="142">
        <v>0.33693186037287781</v>
      </c>
      <c r="I1736" s="142">
        <v>-0.71456156733371634</v>
      </c>
      <c r="J1736" s="142">
        <v>0.2376383552572533</v>
      </c>
      <c r="K1736" s="142">
        <v>1.4606342597012285</v>
      </c>
      <c r="L1736" s="142">
        <v>0.7913041971799053</v>
      </c>
      <c r="M1736" s="141">
        <f t="array" ref="M1736:Q1736">MMULT(H1736:L1736,TRANSPOSE(chol))</f>
        <v>1.9852656178166407E-3</v>
      </c>
      <c r="N1736" s="141">
        <v>-3.3007007243045557E-3</v>
      </c>
      <c r="O1736" s="141">
        <v>1.7412112386316076E-3</v>
      </c>
      <c r="P1736" s="141">
        <v>6.5567702631224804E-3</v>
      </c>
      <c r="Q1736" s="141">
        <v>7.1131463410599102E-3</v>
      </c>
      <c r="R1736" s="6">
        <f t="shared" si="106"/>
        <v>20597.065078549633</v>
      </c>
      <c r="S1736" s="6">
        <f t="shared" si="107"/>
        <v>-9414.7093814512154</v>
      </c>
      <c r="T1736" s="6">
        <f t="shared" si="108"/>
        <v>9414.7093814512154</v>
      </c>
      <c r="V1736" s="23">
        <f t="array" aca="1" ref="V1736:Z1736" ca="1">MMULT(H1736:L1736,TRANSPOSE(racar))</f>
        <v>2.5709795595347047E-3</v>
      </c>
      <c r="W1736" s="23">
        <f ca="1"/>
        <v>-1.7647017347730463E-3</v>
      </c>
      <c r="X1736" s="23">
        <f ca="1"/>
        <v>2.5836347406820383E-3</v>
      </c>
      <c r="Y1736" s="23">
        <f ca="1"/>
        <v>7.8992118238526855E-3</v>
      </c>
      <c r="Z1736" s="23">
        <f ca="1"/>
        <v>6.4969727719297442E-3</v>
      </c>
      <c r="AA1736" s="6">
        <f t="array" aca="1" ref="AA1736" ca="1">SUMPRODUCT($V$9:$Z$9,V1736:Z1736)</f>
        <v>27060.284607667047</v>
      </c>
      <c r="AB1736" s="6">
        <f t="shared" ca="1" si="109"/>
        <v>137.24331987038022</v>
      </c>
    </row>
    <row r="1737" spans="1:28" ht="13.8">
      <c r="A1737" s="4">
        <v>1727</v>
      </c>
      <c r="B1737" s="120">
        <v>0.965249199817101</v>
      </c>
      <c r="C1737" s="120">
        <v>0.43744000000000005</v>
      </c>
      <c r="D1737" s="120">
        <v>0.73677634319033725</v>
      </c>
      <c r="E1737" s="120">
        <v>2.7115634177993307E-2</v>
      </c>
      <c r="F1737" s="120">
        <v>0.86253982703686849</v>
      </c>
      <c r="H1737" s="142">
        <v>1.8151451882532983</v>
      </c>
      <c r="I1737" s="142">
        <v>-0.15746295661118928</v>
      </c>
      <c r="J1737" s="142">
        <v>0.63343852527598221</v>
      </c>
      <c r="K1737" s="142">
        <v>-1.9249847321181532</v>
      </c>
      <c r="L1737" s="142">
        <v>1.0918015311140361</v>
      </c>
      <c r="M1737" s="141">
        <f t="array" ref="M1737:Q1737">MMULT(H1737:L1737,TRANSPOSE(chol))</f>
        <v>1.0695175367495948E-2</v>
      </c>
      <c r="N1737" s="141">
        <v>3.3626603223337746E-3</v>
      </c>
      <c r="O1737" s="141">
        <v>6.4442856916698396E-3</v>
      </c>
      <c r="P1737" s="141">
        <v>-8.0606451107836131E-3</v>
      </c>
      <c r="Q1737" s="141">
        <v>7.8915221927017901E-3</v>
      </c>
      <c r="R1737" s="6">
        <f t="shared" si="106"/>
        <v>-33159.501413564292</v>
      </c>
      <c r="S1737" s="6">
        <f t="shared" si="107"/>
        <v>-80571.955621868561</v>
      </c>
      <c r="T1737" s="6">
        <f t="shared" si="108"/>
        <v>80571.955621868561</v>
      </c>
      <c r="V1737" s="23">
        <f t="array" aca="1" ref="V1737:Z1737" ca="1">MMULT(H1737:L1737,TRANSPOSE(racar))</f>
        <v>1.14636580480489E-2</v>
      </c>
      <c r="W1737" s="23">
        <f ca="1"/>
        <v>7.2547705724753503E-4</v>
      </c>
      <c r="X1737" s="23">
        <f ca="1"/>
        <v>5.0837056016296879E-3</v>
      </c>
      <c r="Y1737" s="23">
        <f ca="1"/>
        <v>-8.113693575537425E-3</v>
      </c>
      <c r="Z1737" s="23">
        <f ca="1"/>
        <v>7.2888208539642774E-3</v>
      </c>
      <c r="AA1737" s="6">
        <f t="array" aca="1" ref="AA1737" ca="1">SUMPRODUCT($V$9:$Z$9,V1737:Z1737)</f>
        <v>-16419.351473672112</v>
      </c>
      <c r="AB1737" s="6">
        <f t="shared" ca="1" si="109"/>
        <v>-77476.243872471983</v>
      </c>
    </row>
    <row r="1738" spans="1:28" ht="13.8">
      <c r="A1738" s="4">
        <v>1728</v>
      </c>
      <c r="B1738" s="120">
        <v>1.4631915866483767E-2</v>
      </c>
      <c r="C1738" s="120">
        <v>0.63744000000000012</v>
      </c>
      <c r="D1738" s="120">
        <v>0.87963348604748015</v>
      </c>
      <c r="E1738" s="120">
        <v>0.11802472508708423</v>
      </c>
      <c r="F1738" s="120">
        <v>0.93946290395994536</v>
      </c>
      <c r="H1738" s="142">
        <v>-2.1799140706393185</v>
      </c>
      <c r="I1738" s="142">
        <v>0.35162435177413781</v>
      </c>
      <c r="J1738" s="142">
        <v>1.1731565615156652</v>
      </c>
      <c r="K1738" s="142">
        <v>-1.1849190611543747</v>
      </c>
      <c r="L1738" s="142">
        <v>1.5502805563077742</v>
      </c>
      <c r="M1738" s="141">
        <f t="array" ref="M1738:Q1738">MMULT(H1738:L1738,TRANSPOSE(chol))</f>
        <v>-1.2844461931992837E-2</v>
      </c>
      <c r="N1738" s="141">
        <v>-3.1076792949660784E-3</v>
      </c>
      <c r="O1738" s="141">
        <v>4.7260640560123331E-3</v>
      </c>
      <c r="P1738" s="141">
        <v>-6.3239433552546688E-3</v>
      </c>
      <c r="Q1738" s="141">
        <v>1.2775910361574163E-3</v>
      </c>
      <c r="R1738" s="6">
        <f t="shared" si="106"/>
        <v>-67830.506933268916</v>
      </c>
      <c r="S1738" s="6">
        <f t="shared" si="107"/>
        <v>-35996.043336598057</v>
      </c>
      <c r="T1738" s="6">
        <f t="shared" si="108"/>
        <v>35996.043336598057</v>
      </c>
      <c r="V1738" s="23">
        <f t="array" aca="1" ref="V1738:Z1738" ca="1">MMULT(H1738:L1738,TRANSPOSE(racar))</f>
        <v>-9.4196707127093601E-3</v>
      </c>
      <c r="W1738" s="23">
        <f ca="1"/>
        <v>8.1168059827162685E-4</v>
      </c>
      <c r="X1738" s="23">
        <f ca="1"/>
        <v>7.0980276250203408E-3</v>
      </c>
      <c r="Y1738" s="23">
        <f ca="1"/>
        <v>-3.9197848739260183E-3</v>
      </c>
      <c r="Z1738" s="23">
        <f ca="1"/>
        <v>6.7111696825882302E-3</v>
      </c>
      <c r="AA1738" s="6">
        <f t="array" aca="1" ref="AA1738" ca="1">SUMPRODUCT($V$9:$Z$9,V1738:Z1738)</f>
        <v>-85429.490947240658</v>
      </c>
      <c r="AB1738" s="6">
        <f t="shared" ca="1" si="109"/>
        <v>-55097.814467241195</v>
      </c>
    </row>
    <row r="1739" spans="1:28" ht="13.8">
      <c r="A1739" s="4">
        <v>1729</v>
      </c>
      <c r="B1739" s="120">
        <v>0.34796524919981708</v>
      </c>
      <c r="C1739" s="120">
        <v>0.83744000000000007</v>
      </c>
      <c r="D1739" s="120">
        <v>4.2898792169929194E-2</v>
      </c>
      <c r="E1739" s="120">
        <v>0.20893381599617514</v>
      </c>
      <c r="F1739" s="120">
        <v>2.2303140646335914E-2</v>
      </c>
      <c r="H1739" s="142">
        <v>-0.39081971881119082</v>
      </c>
      <c r="I1739" s="142">
        <v>0.98399087405816543</v>
      </c>
      <c r="J1739" s="142">
        <v>-1.7179946871721234</v>
      </c>
      <c r="K1739" s="142">
        <v>-0.81012622705596515</v>
      </c>
      <c r="L1739" s="142">
        <v>-2.0083484070503177</v>
      </c>
      <c r="M1739" s="141">
        <f t="array" ref="M1739:Q1739">MMULT(H1739:L1739,TRANSPOSE(chol))</f>
        <v>-2.302782971197701E-3</v>
      </c>
      <c r="N1739" s="141">
        <v>4.7171138819668591E-3</v>
      </c>
      <c r="O1739" s="141">
        <v>-1.1225780951760037E-2</v>
      </c>
      <c r="P1739" s="141">
        <v>-3.8164258078702187E-3</v>
      </c>
      <c r="Q1739" s="141">
        <v>-1.3454692477762452E-2</v>
      </c>
      <c r="R1739" s="6">
        <f t="shared" si="106"/>
        <v>-4274.5496379842079</v>
      </c>
      <c r="S1739" s="6">
        <f t="shared" si="107"/>
        <v>57071.597049595708</v>
      </c>
      <c r="T1739" s="6">
        <f t="shared" si="108"/>
        <v>-57071.597049595708</v>
      </c>
      <c r="V1739" s="23">
        <f t="array" aca="1" ref="V1739:Z1739" ca="1">MMULT(H1739:L1739,TRANSPOSE(racar))</f>
        <v>-4.880585540608039E-3</v>
      </c>
      <c r="W1739" s="23">
        <f ca="1"/>
        <v>2.1284778622866923E-3</v>
      </c>
      <c r="X1739" s="23">
        <f ca="1"/>
        <v>-1.2711448130172553E-2</v>
      </c>
      <c r="Y1739" s="23">
        <f ca="1"/>
        <v>-6.3153932949435096E-3</v>
      </c>
      <c r="Z1739" s="23">
        <f ca="1"/>
        <v>-1.4175197879495303E-2</v>
      </c>
      <c r="AA1739" s="6">
        <f t="array" aca="1" ref="AA1739" ca="1">SUMPRODUCT($V$9:$Z$9,V1739:Z1739)</f>
        <v>-13958.783858558847</v>
      </c>
      <c r="AB1739" s="6">
        <f t="shared" ca="1" si="109"/>
        <v>49634.549764341376</v>
      </c>
    </row>
    <row r="1740" spans="1:28" ht="13.8">
      <c r="A1740" s="4">
        <v>1730</v>
      </c>
      <c r="B1740" s="120">
        <v>0.68129858253315034</v>
      </c>
      <c r="C1740" s="120">
        <v>7.7440000000000009E-2</v>
      </c>
      <c r="D1740" s="120">
        <v>0.18575593502707202</v>
      </c>
      <c r="E1740" s="120">
        <v>0.29984290690526599</v>
      </c>
      <c r="F1740" s="120">
        <v>9.9226217569412842E-2</v>
      </c>
      <c r="H1740" s="142">
        <v>0.47133316591868413</v>
      </c>
      <c r="I1740" s="142">
        <v>-1.4225039694371482</v>
      </c>
      <c r="J1740" s="142">
        <v>-0.89364498371134249</v>
      </c>
      <c r="K1740" s="142">
        <v>-0.52485238228144759</v>
      </c>
      <c r="L1740" s="142">
        <v>-1.2859731422520055</v>
      </c>
      <c r="M1740" s="141">
        <f t="array" ref="M1740:Q1740">MMULT(H1740:L1740,TRANSPOSE(chol))</f>
        <v>2.7771832791338869E-3</v>
      </c>
      <c r="N1740" s="141">
        <v>-7.039312793375694E-3</v>
      </c>
      <c r="O1740" s="141">
        <v>-5.5724821734422546E-3</v>
      </c>
      <c r="P1740" s="141">
        <v>-4.9801988051187112E-3</v>
      </c>
      <c r="Q1740" s="141">
        <v>-9.4859953071925775E-3</v>
      </c>
      <c r="R1740" s="6">
        <f t="shared" ref="R1740:R1803" si="110">SUMPRODUCT($M$9:$Q$9,M1740:Q1740)</f>
        <v>64873.162069109458</v>
      </c>
      <c r="S1740" s="6">
        <f t="shared" ref="S1740:S1803" si="111">P1740*$P$9+Q1740*$Q$9</f>
        <v>29767.399437605665</v>
      </c>
      <c r="T1740" s="6">
        <f t="shared" ref="T1740:T1803" si="112">-S1740</f>
        <v>-29767.399437605665</v>
      </c>
      <c r="V1740" s="23">
        <f t="array" aca="1" ref="V1740:Z1740" ca="1">MMULT(H1740:L1740,TRANSPOSE(racar))</f>
        <v>-1.1127404931882039E-3</v>
      </c>
      <c r="W1740" s="23">
        <f ca="1"/>
        <v>-1.0021882636983299E-2</v>
      </c>
      <c r="X1740" s="23">
        <f ca="1"/>
        <v>-6.9721985144668742E-3</v>
      </c>
      <c r="Y1740" s="23">
        <f ca="1"/>
        <v>-5.5699244671096604E-3</v>
      </c>
      <c r="Z1740" s="23">
        <f ca="1"/>
        <v>-1.0212850991211608E-2</v>
      </c>
      <c r="AA1740" s="6">
        <f t="array" aca="1" ref="AA1740" ca="1">SUMPRODUCT($V$9:$Z$9,V1740:Z1740)</f>
        <v>60141.40303477885</v>
      </c>
      <c r="AB1740" s="6">
        <f t="shared" ref="AB1740:AB1803" ca="1" si="113">Y1740*$Y$9+Z1740*$Z$9</f>
        <v>31096.548392210054</v>
      </c>
    </row>
    <row r="1741" spans="1:28" ht="13.8">
      <c r="A1741" s="4">
        <v>1731</v>
      </c>
      <c r="B1741" s="120">
        <v>0.12574302697759487</v>
      </c>
      <c r="C1741" s="120">
        <v>0.27744000000000002</v>
      </c>
      <c r="D1741" s="120">
        <v>0.3286130778842149</v>
      </c>
      <c r="E1741" s="120">
        <v>0.39075199781435693</v>
      </c>
      <c r="F1741" s="120">
        <v>0.17614929449248978</v>
      </c>
      <c r="H1741" s="142">
        <v>-1.1467473520542231</v>
      </c>
      <c r="I1741" s="142">
        <v>-0.59046342445557209</v>
      </c>
      <c r="J1741" s="142">
        <v>-0.44374610794940433</v>
      </c>
      <c r="K1741" s="142">
        <v>-0.27735960524460246</v>
      </c>
      <c r="L1741" s="142">
        <v>-0.93014002640820048</v>
      </c>
      <c r="M1741" s="141">
        <f t="array" ref="M1741:Q1741">MMULT(H1741:L1741,TRANSPOSE(chol))</f>
        <v>-6.756850147196067E-3</v>
      </c>
      <c r="N1741" s="141">
        <v>-6.0757044607686276E-3</v>
      </c>
      <c r="O1741" s="141">
        <v>-4.5779153798473741E-3</v>
      </c>
      <c r="P1741" s="141">
        <v>-3.4312859716817291E-3</v>
      </c>
      <c r="Q1741" s="141">
        <v>-1.0188789199071856E-2</v>
      </c>
      <c r="R1741" s="6">
        <f t="shared" si="110"/>
        <v>29618.30230058607</v>
      </c>
      <c r="S1741" s="6">
        <f t="shared" si="111"/>
        <v>40743.333268476541</v>
      </c>
      <c r="T1741" s="6">
        <f t="shared" si="112"/>
        <v>-40743.333268476541</v>
      </c>
      <c r="V1741" s="23">
        <f t="array" aca="1" ref="V1741:Z1741" ca="1">MMULT(H1741:L1741,TRANSPOSE(racar))</f>
        <v>-8.5734409199211947E-3</v>
      </c>
      <c r="W1741" s="23">
        <f ca="1"/>
        <v>-6.0649741851491832E-3</v>
      </c>
      <c r="X1741" s="23">
        <f ca="1"/>
        <v>-4.3886993722832696E-3</v>
      </c>
      <c r="Y1741" s="23">
        <f ca="1"/>
        <v>-3.3387064371723845E-3</v>
      </c>
      <c r="Z1741" s="23">
        <f ca="1"/>
        <v>-8.609010935583394E-3</v>
      </c>
      <c r="AA1741" s="6">
        <f t="array" aca="1" ref="AA1741" ca="1">SUMPRODUCT($V$9:$Z$9,V1741:Z1741)</f>
        <v>13358.85632610209</v>
      </c>
      <c r="AB1741" s="6">
        <f t="shared" ca="1" si="113"/>
        <v>32416.464375293257</v>
      </c>
    </row>
    <row r="1742" spans="1:28" ht="13.8">
      <c r="A1742" s="4">
        <v>1732</v>
      </c>
      <c r="B1742" s="120">
        <v>0.45907636031092819</v>
      </c>
      <c r="C1742" s="120">
        <v>0.47743999999999998</v>
      </c>
      <c r="D1742" s="120">
        <v>0.47147022074135775</v>
      </c>
      <c r="E1742" s="120">
        <v>0.48166108872344787</v>
      </c>
      <c r="F1742" s="120">
        <v>0.25307237141556671</v>
      </c>
      <c r="H1742" s="142">
        <v>-0.10276092215425757</v>
      </c>
      <c r="I1742" s="142">
        <v>-5.6579707141646084E-2</v>
      </c>
      <c r="J1742" s="142">
        <v>-7.15746163335087E-2</v>
      </c>
      <c r="K1742" s="142">
        <v>-4.5985035231436079E-2</v>
      </c>
      <c r="L1742" s="142">
        <v>-0.66485265112114467</v>
      </c>
      <c r="M1742" s="141">
        <f t="array" ref="M1742:Q1742">MMULT(H1742:L1742,TRANSPOSE(chol))</f>
        <v>-6.0548659714818108E-4</v>
      </c>
      <c r="N1742" s="141">
        <v>-5.6545412853470215E-4</v>
      </c>
      <c r="O1742" s="141">
        <v>-6.1559856249931663E-4</v>
      </c>
      <c r="P1742" s="141">
        <v>-4.3701030962489467E-4</v>
      </c>
      <c r="Q1742" s="141">
        <v>-4.1255283666366107E-3</v>
      </c>
      <c r="R1742" s="6">
        <f t="shared" si="110"/>
        <v>19470.659796649346</v>
      </c>
      <c r="S1742" s="6">
        <f t="shared" si="111"/>
        <v>20852.438155912059</v>
      </c>
      <c r="T1742" s="6">
        <f t="shared" si="112"/>
        <v>-20852.438155912059</v>
      </c>
      <c r="V1742" s="23">
        <f t="array" aca="1" ref="V1742:Z1742" ca="1">MMULT(H1742:L1742,TRANSPOSE(racar))</f>
        <v>-1.5535065974864161E-3</v>
      </c>
      <c r="W1742" s="23">
        <f ca="1"/>
        <v>-1.2171176851111709E-3</v>
      </c>
      <c r="X1742" s="23">
        <f ca="1"/>
        <v>-9.905114547098838E-4</v>
      </c>
      <c r="Y1742" s="23">
        <f ca="1"/>
        <v>-1.0902181543977732E-3</v>
      </c>
      <c r="Z1742" s="23">
        <f ca="1"/>
        <v>-4.4869392321979437E-3</v>
      </c>
      <c r="AA1742" s="6">
        <f t="array" aca="1" ref="AA1742" ca="1">SUMPRODUCT($V$9:$Z$9,V1742:Z1742)</f>
        <v>16545.852710068735</v>
      </c>
      <c r="AB1742" s="6">
        <f t="shared" ca="1" si="113"/>
        <v>19867.117829235238</v>
      </c>
    </row>
    <row r="1743" spans="1:28" ht="13.8">
      <c r="A1743" s="4">
        <v>1733</v>
      </c>
      <c r="B1743" s="120">
        <v>0.7924096936442615</v>
      </c>
      <c r="C1743" s="120">
        <v>0.67744000000000015</v>
      </c>
      <c r="D1743" s="120">
        <v>0.6143273635985006</v>
      </c>
      <c r="E1743" s="120">
        <v>0.57257017963253876</v>
      </c>
      <c r="F1743" s="120">
        <v>0.32999544833864358</v>
      </c>
      <c r="H1743" s="142">
        <v>0.8148108091699503</v>
      </c>
      <c r="I1743" s="142">
        <v>0.46055207795266812</v>
      </c>
      <c r="J1743" s="142">
        <v>0.29061567180774284</v>
      </c>
      <c r="K1743" s="142">
        <v>0.18292146459636915</v>
      </c>
      <c r="L1743" s="142">
        <v>-0.43992573419472963</v>
      </c>
      <c r="M1743" s="141">
        <f t="array" ref="M1743:Q1743">MMULT(H1743:L1743,TRANSPOSE(chol))</f>
        <v>4.8010178754845723E-3</v>
      </c>
      <c r="N1743" s="141">
        <v>4.5518633918814697E-3</v>
      </c>
      <c r="O1743" s="141">
        <v>3.1078649870014043E-3</v>
      </c>
      <c r="P1743" s="141">
        <v>2.4166222883202195E-3</v>
      </c>
      <c r="Q1743" s="141">
        <v>1.3102033237123428E-3</v>
      </c>
      <c r="R1743" s="6">
        <f t="shared" si="110"/>
        <v>10161.169642649729</v>
      </c>
      <c r="S1743" s="6">
        <f t="shared" si="111"/>
        <v>3794.200732945701</v>
      </c>
      <c r="T1743" s="6">
        <f t="shared" si="112"/>
        <v>-3794.200732945701</v>
      </c>
      <c r="V1743" s="23">
        <f t="array" aca="1" ref="V1743:Z1743" ca="1">MMULT(H1743:L1743,TRANSPOSE(racar))</f>
        <v>4.6798400807732607E-3</v>
      </c>
      <c r="W1743" s="23">
        <f ca="1"/>
        <v>3.3502828467899173E-3</v>
      </c>
      <c r="X1743" s="23">
        <f ca="1"/>
        <v>2.2411484827244373E-3</v>
      </c>
      <c r="Y1743" s="23">
        <f ca="1"/>
        <v>1.0590320916117192E-3</v>
      </c>
      <c r="Z1743" s="23">
        <f ca="1"/>
        <v>-8.1198324226462205E-4</v>
      </c>
      <c r="AA1743" s="6">
        <f t="array" aca="1" ref="AA1743" ca="1">SUMPRODUCT($V$9:$Z$9,V1743:Z1743)</f>
        <v>19172.265850521126</v>
      </c>
      <c r="AB1743" s="6">
        <f t="shared" ca="1" si="113"/>
        <v>9340.4830420527724</v>
      </c>
    </row>
    <row r="1744" spans="1:28" ht="13.8">
      <c r="A1744" s="4">
        <v>1734</v>
      </c>
      <c r="B1744" s="120">
        <v>0.23685413808870598</v>
      </c>
      <c r="C1744" s="120">
        <v>0.87744000000000011</v>
      </c>
      <c r="D1744" s="120">
        <v>0.75718450645564339</v>
      </c>
      <c r="E1744" s="120">
        <v>0.6634792705416297</v>
      </c>
      <c r="F1744" s="120">
        <v>0.40691852526172051</v>
      </c>
      <c r="H1744" s="142">
        <v>-0.71645851243643843</v>
      </c>
      <c r="I1744" s="142">
        <v>1.1622843043765632</v>
      </c>
      <c r="J1744" s="142">
        <v>0.69727455776440594</v>
      </c>
      <c r="K1744" s="142">
        <v>0.42197747478681047</v>
      </c>
      <c r="L1744" s="142">
        <v>-0.23547890425277915</v>
      </c>
      <c r="M1744" s="141">
        <f t="array" ref="M1744:Q1744">MMULT(H1744:L1744,TRANSPOSE(chol))</f>
        <v>-4.2215077249091572E-3</v>
      </c>
      <c r="N1744" s="141">
        <v>4.9731504732424782E-3</v>
      </c>
      <c r="O1744" s="141">
        <v>3.8982773815836591E-3</v>
      </c>
      <c r="P1744" s="141">
        <v>3.7625991444574678E-3</v>
      </c>
      <c r="Q1744" s="141">
        <v>-2.0779143104937927E-4</v>
      </c>
      <c r="R1744" s="6">
        <f t="shared" si="110"/>
        <v>-16898.481668654058</v>
      </c>
      <c r="S1744" s="6">
        <f t="shared" si="111"/>
        <v>18357.420201843212</v>
      </c>
      <c r="T1744" s="6">
        <f t="shared" si="112"/>
        <v>-18357.420201843212</v>
      </c>
      <c r="V1744" s="23">
        <f t="array" aca="1" ref="V1744:Z1744" ca="1">MMULT(H1744:L1744,TRANSPOSE(racar))</f>
        <v>-2.6530961345968998E-3</v>
      </c>
      <c r="W1744" s="23">
        <f ca="1"/>
        <v>6.4423473329038418E-3</v>
      </c>
      <c r="X1744" s="23">
        <f ca="1"/>
        <v>4.4531619208244598E-3</v>
      </c>
      <c r="Y1744" s="23">
        <f ca="1"/>
        <v>2.9650856538243429E-3</v>
      </c>
      <c r="Z1744" s="23">
        <f ca="1"/>
        <v>-2.2744029290558171E-4</v>
      </c>
      <c r="AA1744" s="6">
        <f t="array" aca="1" ref="AA1744" ca="1">SUMPRODUCT($V$9:$Z$9,V1744:Z1744)</f>
        <v>-19367.967818608206</v>
      </c>
      <c r="AB1744" s="6">
        <f t="shared" ca="1" si="113"/>
        <v>14819.199171932905</v>
      </c>
    </row>
    <row r="1745" spans="1:28" ht="13.8">
      <c r="A1745" s="4">
        <v>1735</v>
      </c>
      <c r="B1745" s="120">
        <v>0.5701874714220394</v>
      </c>
      <c r="C1745" s="120">
        <v>0.11744</v>
      </c>
      <c r="D1745" s="120">
        <v>0.9000416493127863</v>
      </c>
      <c r="E1745" s="120">
        <v>0.75438836145072063</v>
      </c>
      <c r="F1745" s="120">
        <v>0.48384160218479744</v>
      </c>
      <c r="H1745" s="142">
        <v>0.17685147231282503</v>
      </c>
      <c r="I1745" s="142">
        <v>-1.1878817518303897</v>
      </c>
      <c r="J1745" s="142">
        <v>1.2817889219204481</v>
      </c>
      <c r="K1745" s="142">
        <v>0.68836449410959755</v>
      </c>
      <c r="L1745" s="142">
        <v>-4.051417742686704E-2</v>
      </c>
      <c r="M1745" s="141">
        <f t="array" ref="M1745:Q1745">MMULT(H1745:L1745,TRANSPOSE(chol))</f>
        <v>1.0420419934592971E-3</v>
      </c>
      <c r="N1745" s="141">
        <v>-6.3874829390757129E-3</v>
      </c>
      <c r="O1745" s="141">
        <v>8.0725480861817273E-3</v>
      </c>
      <c r="P1745" s="141">
        <v>2.4746603198932057E-3</v>
      </c>
      <c r="Q1745" s="141">
        <v>8.5278964642532479E-4</v>
      </c>
      <c r="R1745" s="6">
        <f t="shared" si="110"/>
        <v>63084.703877067688</v>
      </c>
      <c r="S1745" s="6">
        <f t="shared" si="111"/>
        <v>6593.1802957781965</v>
      </c>
      <c r="T1745" s="6">
        <f t="shared" si="112"/>
        <v>-6593.1802957781965</v>
      </c>
      <c r="V1745" s="23">
        <f t="array" aca="1" ref="V1745:Z1745" ca="1">MMULT(H1745:L1745,TRANSPOSE(racar))</f>
        <v>5.2401237292146045E-4</v>
      </c>
      <c r="W1745" s="23">
        <f ca="1"/>
        <v>-5.9900562663450429E-3</v>
      </c>
      <c r="X1745" s="23">
        <f ca="1"/>
        <v>8.3147806082251412E-3</v>
      </c>
      <c r="Y1745" s="23">
        <f ca="1"/>
        <v>2.9725121233310377E-3</v>
      </c>
      <c r="Z1745" s="23">
        <f ca="1"/>
        <v>3.3166265414796072E-4</v>
      </c>
      <c r="AA1745" s="6">
        <f t="array" aca="1" ref="AA1745" ca="1">SUMPRODUCT($V$9:$Z$9,V1745:Z1745)</f>
        <v>64436.047482330228</v>
      </c>
      <c r="AB1745" s="6">
        <f t="shared" ca="1" si="113"/>
        <v>11756.34385688964</v>
      </c>
    </row>
    <row r="1746" spans="1:28" ht="13.8">
      <c r="A1746" s="4">
        <v>1736</v>
      </c>
      <c r="B1746" s="120">
        <v>0.90352080475537266</v>
      </c>
      <c r="C1746" s="120">
        <v>0.31744000000000006</v>
      </c>
      <c r="D1746" s="120">
        <v>6.3306955435235318E-2</v>
      </c>
      <c r="E1746" s="120">
        <v>0.84529745235981157</v>
      </c>
      <c r="F1746" s="120">
        <v>0.56076467910787442</v>
      </c>
      <c r="H1746" s="142">
        <v>1.301877133390043</v>
      </c>
      <c r="I1746" s="142">
        <v>-0.4748694887283873</v>
      </c>
      <c r="J1746" s="142">
        <v>-1.5275918325702427</v>
      </c>
      <c r="K1746" s="142">
        <v>1.0164711159405617</v>
      </c>
      <c r="L1746" s="142">
        <v>0.1529082348831993</v>
      </c>
      <c r="M1746" s="141">
        <f t="array" ref="M1746:Q1746">MMULT(H1746:L1746,TRANSPOSE(chol))</f>
        <v>7.6709038696448325E-3</v>
      </c>
      <c r="N1746" s="141">
        <v>3.3902371808103944E-4</v>
      </c>
      <c r="O1746" s="141">
        <v>-8.2171900374338573E-3</v>
      </c>
      <c r="P1746" s="141">
        <v>4.4158193318803059E-3</v>
      </c>
      <c r="Q1746" s="141">
        <v>4.5398276492817627E-3</v>
      </c>
      <c r="R1746" s="6">
        <f t="shared" si="110"/>
        <v>8845.6212538545842</v>
      </c>
      <c r="S1746" s="6">
        <f t="shared" si="111"/>
        <v>-4951.9833132740969</v>
      </c>
      <c r="T1746" s="6">
        <f t="shared" si="112"/>
        <v>4951.9833132740969</v>
      </c>
      <c r="V1746" s="23">
        <f t="array" aca="1" ref="V1746:Z1746" ca="1">MMULT(H1746:L1746,TRANSPOSE(racar))</f>
        <v>6.3572432301806595E-3</v>
      </c>
      <c r="W1746" s="23">
        <f ca="1"/>
        <v>-8.7116254262827237E-4</v>
      </c>
      <c r="X1746" s="23">
        <f ca="1"/>
        <v>-8.8598176909152598E-3</v>
      </c>
      <c r="Y1746" s="23">
        <f ca="1"/>
        <v>4.6321320382754624E-3</v>
      </c>
      <c r="Z1746" s="23">
        <f ca="1"/>
        <v>2.3205351080785113E-3</v>
      </c>
      <c r="AA1746" s="6">
        <f t="array" aca="1" ref="AA1746" ca="1">SUMPRODUCT($V$9:$Z$9,V1746:Z1746)</f>
        <v>20703.186038930064</v>
      </c>
      <c r="AB1746" s="6">
        <f t="shared" ca="1" si="113"/>
        <v>8329.6667937473867</v>
      </c>
    </row>
    <row r="1747" spans="1:28" ht="13.8">
      <c r="A1747" s="4">
        <v>1737</v>
      </c>
      <c r="B1747" s="120">
        <v>5.1668952903520797E-2</v>
      </c>
      <c r="C1747" s="120">
        <v>0.51744000000000001</v>
      </c>
      <c r="D1747" s="120">
        <v>0.20616409829237814</v>
      </c>
      <c r="E1747" s="120">
        <v>0.93620654326890251</v>
      </c>
      <c r="F1747" s="120">
        <v>0.63768775603095129</v>
      </c>
      <c r="H1747" s="142">
        <v>-1.6288824509215007</v>
      </c>
      <c r="I1747" s="142">
        <v>4.3729530237430141E-2</v>
      </c>
      <c r="J1747" s="142">
        <v>-0.81980339283858195</v>
      </c>
      <c r="K1747" s="142">
        <v>1.5236870199189625</v>
      </c>
      <c r="L1747" s="142">
        <v>0.35228506448890146</v>
      </c>
      <c r="M1747" s="141">
        <f t="array" ref="M1747:Q1747">MMULT(H1747:L1747,TRANSPOSE(chol))</f>
        <v>-9.5976804381176506E-3</v>
      </c>
      <c r="N1747" s="141">
        <v>-3.5764090927356547E-3</v>
      </c>
      <c r="O1747" s="141">
        <v>-7.4284012961148491E-3</v>
      </c>
      <c r="P1747" s="141">
        <v>5.9207084059833773E-3</v>
      </c>
      <c r="Q1747" s="141">
        <v>-6.3322973376182205E-4</v>
      </c>
      <c r="R1747" s="6">
        <f t="shared" si="110"/>
        <v>-13066.969895679271</v>
      </c>
      <c r="S1747" s="6">
        <f t="shared" si="111"/>
        <v>30582.982765698347</v>
      </c>
      <c r="T1747" s="6">
        <f t="shared" si="112"/>
        <v>-30582.982765698347</v>
      </c>
      <c r="V1747" s="23">
        <f t="array" aca="1" ref="V1747:Z1747" ca="1">MMULT(H1747:L1747,TRANSPOSE(racar))</f>
        <v>-8.8238761301554936E-3</v>
      </c>
      <c r="W1747" s="23">
        <f ca="1"/>
        <v>-3.6208571246384264E-5</v>
      </c>
      <c r="X1747" s="23">
        <f ca="1"/>
        <v>-5.4203237938753937E-3</v>
      </c>
      <c r="Y1747" s="23">
        <f ca="1"/>
        <v>7.6036359400558605E-3</v>
      </c>
      <c r="Z1747" s="23">
        <f ca="1"/>
        <v>1.353164604485481E-3</v>
      </c>
      <c r="AA1747" s="6">
        <f t="array" aca="1" ref="AA1747" ca="1">SUMPRODUCT($V$9:$Z$9,V1747:Z1747)</f>
        <v>-25975.602191380654</v>
      </c>
      <c r="AB1747" s="6">
        <f t="shared" ca="1" si="113"/>
        <v>27276.618216104893</v>
      </c>
    </row>
    <row r="1748" spans="1:28" ht="13.8">
      <c r="A1748" s="4">
        <v>1738</v>
      </c>
      <c r="B1748" s="120">
        <v>0.38500228623685412</v>
      </c>
      <c r="C1748" s="120">
        <v>0.71744000000000008</v>
      </c>
      <c r="D1748" s="120">
        <v>0.34902124114952104</v>
      </c>
      <c r="E1748" s="120">
        <v>3.5380096987910663E-2</v>
      </c>
      <c r="F1748" s="120">
        <v>0.71461083295402816</v>
      </c>
      <c r="H1748" s="142">
        <v>-0.29236891523522845</v>
      </c>
      <c r="I1748" s="142">
        <v>0.57525330025041921</v>
      </c>
      <c r="J1748" s="142">
        <v>-0.38796426025867281</v>
      </c>
      <c r="K1748" s="142">
        <v>-1.8070133738958243</v>
      </c>
      <c r="L1748" s="142">
        <v>0.56690557821897414</v>
      </c>
      <c r="M1748" s="141">
        <f t="array" ref="M1748:Q1748">MMULT(H1748:L1748,TRANSPOSE(chol))</f>
        <v>-1.7226923998594052E-3</v>
      </c>
      <c r="N1748" s="141">
        <v>2.6075802044814239E-3</v>
      </c>
      <c r="O1748" s="141">
        <v>-2.6921896235366852E-3</v>
      </c>
      <c r="P1748" s="141">
        <v>-8.5501085924070078E-3</v>
      </c>
      <c r="Q1748" s="141">
        <v>-6.3980068764079353E-4</v>
      </c>
      <c r="R1748" s="6">
        <f t="shared" si="110"/>
        <v>-63123.705362971246</v>
      </c>
      <c r="S1748" s="6">
        <f t="shared" si="111"/>
        <v>-35556.120575700894</v>
      </c>
      <c r="T1748" s="6">
        <f t="shared" si="112"/>
        <v>35556.120575700894</v>
      </c>
      <c r="V1748" s="23">
        <f t="array" aca="1" ref="V1748:Z1748" ca="1">MMULT(H1748:L1748,TRANSPOSE(racar))</f>
        <v>-8.3673807252258165E-4</v>
      </c>
      <c r="W1748" s="23">
        <f ca="1"/>
        <v>2.1163646672760455E-3</v>
      </c>
      <c r="X1748" s="23">
        <f ca="1"/>
        <v>-2.8078287468756295E-3</v>
      </c>
      <c r="Y1748" s="23">
        <f ca="1"/>
        <v>-8.2620612921709101E-3</v>
      </c>
      <c r="Z1748" s="23">
        <f ca="1"/>
        <v>1.4776869778942228E-3</v>
      </c>
      <c r="AA1748" s="6">
        <f t="array" aca="1" ref="AA1748" ca="1">SUMPRODUCT($V$9:$Z$9,V1748:Z1748)</f>
        <v>-67257.287610362575</v>
      </c>
      <c r="AB1748" s="6">
        <f t="shared" ca="1" si="113"/>
        <v>-45967.429285697348</v>
      </c>
    </row>
    <row r="1749" spans="1:28" ht="13.8">
      <c r="A1749" s="4">
        <v>1739</v>
      </c>
      <c r="B1749" s="120">
        <v>0.71833561957018754</v>
      </c>
      <c r="C1749" s="120">
        <v>0.91744000000000003</v>
      </c>
      <c r="D1749" s="120">
        <v>0.49187838400666389</v>
      </c>
      <c r="E1749" s="120">
        <v>0.12628918789700158</v>
      </c>
      <c r="F1749" s="120">
        <v>0.79153390987710515</v>
      </c>
      <c r="H1749" s="142">
        <v>0.57790425731099537</v>
      </c>
      <c r="I1749" s="142">
        <v>1.3880559783920972</v>
      </c>
      <c r="J1749" s="142">
        <v>-2.0359278684758897E-2</v>
      </c>
      <c r="K1749" s="142">
        <v>-1.1441091444304661</v>
      </c>
      <c r="L1749" s="142">
        <v>0.81175508325255252</v>
      </c>
      <c r="M1749" s="141">
        <f t="array" ref="M1749:Q1749">MMULT(H1749:L1749,TRANSPOSE(chol))</f>
        <v>3.4051201069548198E-3</v>
      </c>
      <c r="N1749" s="141">
        <v>9.3070765664382861E-3</v>
      </c>
      <c r="O1749" s="141">
        <v>1.0999919043034906E-3</v>
      </c>
      <c r="P1749" s="141">
        <v>-3.1125456972172141E-3</v>
      </c>
      <c r="Q1749" s="141">
        <v>6.0395178370132932E-3</v>
      </c>
      <c r="R1749" s="6">
        <f t="shared" si="110"/>
        <v>-76643.32290953568</v>
      </c>
      <c r="S1749" s="6">
        <f t="shared" si="111"/>
        <v>-47686.070253071841</v>
      </c>
      <c r="T1749" s="6">
        <f t="shared" si="112"/>
        <v>47686.070253071841</v>
      </c>
      <c r="V1749" s="23">
        <f t="array" aca="1" ref="V1749:Z1749" ca="1">MMULT(H1749:L1749,TRANSPOSE(racar))</f>
        <v>5.5483142687893505E-3</v>
      </c>
      <c r="W1749" s="23">
        <f ca="1"/>
        <v>8.7731024228604407E-3</v>
      </c>
      <c r="X1749" s="23">
        <f ca="1"/>
        <v>6.8631532521378597E-4</v>
      </c>
      <c r="Y1749" s="23">
        <f ca="1"/>
        <v>-3.6427998105025379E-3</v>
      </c>
      <c r="Z1749" s="23">
        <f ca="1"/>
        <v>6.0372304830834918E-3</v>
      </c>
      <c r="AA1749" s="6">
        <f t="array" aca="1" ref="AA1749" ca="1">SUMPRODUCT($V$9:$Z$9,V1749:Z1749)</f>
        <v>-67508.343054274796</v>
      </c>
      <c r="AB1749" s="6">
        <f t="shared" ca="1" si="113"/>
        <v>-50098.269484659781</v>
      </c>
    </row>
    <row r="1750" spans="1:28" ht="13.8">
      <c r="A1750" s="4">
        <v>1740</v>
      </c>
      <c r="B1750" s="120">
        <v>0.16278006401463191</v>
      </c>
      <c r="C1750" s="120">
        <v>0.15744</v>
      </c>
      <c r="D1750" s="120">
        <v>0.63473552686380663</v>
      </c>
      <c r="E1750" s="120">
        <v>0.21719827880609249</v>
      </c>
      <c r="F1750" s="120">
        <v>0.86845698680018213</v>
      </c>
      <c r="H1750" s="142">
        <v>-0.98309613159618014</v>
      </c>
      <c r="I1750" s="142">
        <v>-1.0050349935522847</v>
      </c>
      <c r="J1750" s="142">
        <v>0.34442199993099248</v>
      </c>
      <c r="K1750" s="142">
        <v>-0.78169037831111599</v>
      </c>
      <c r="L1750" s="142">
        <v>1.1191268506654926</v>
      </c>
      <c r="M1750" s="141">
        <f t="array" ref="M1750:Q1750">MMULT(H1750:L1750,TRANSPOSE(chol))</f>
        <v>-5.792586509647717E-3</v>
      </c>
      <c r="N1750" s="141">
        <v>-8.0654694132969388E-3</v>
      </c>
      <c r="O1750" s="141">
        <v>5.6333793419186418E-4</v>
      </c>
      <c r="P1750" s="141">
        <v>-5.9930296103726721E-3</v>
      </c>
      <c r="Q1750" s="141">
        <v>4.3758864946178127E-4</v>
      </c>
      <c r="R1750" s="6">
        <f t="shared" si="110"/>
        <v>-14139.212178769683</v>
      </c>
      <c r="S1750" s="6">
        <f t="shared" si="111"/>
        <v>-29830.07297832354</v>
      </c>
      <c r="T1750" s="6">
        <f t="shared" si="112"/>
        <v>29830.07297832354</v>
      </c>
      <c r="V1750" s="23">
        <f t="array" aca="1" ref="V1750:Z1750" ca="1">MMULT(H1750:L1750,TRANSPOSE(racar))</f>
        <v>-5.066926007942063E-3</v>
      </c>
      <c r="W1750" s="23">
        <f ca="1"/>
        <v>-6.3511972643865936E-3</v>
      </c>
      <c r="X1750" s="23">
        <f ca="1"/>
        <v>1.8656697903814989E-3</v>
      </c>
      <c r="Y1750" s="23">
        <f ca="1"/>
        <v>-3.5745310598046601E-3</v>
      </c>
      <c r="Z1750" s="23">
        <f ca="1"/>
        <v>4.0170917248068486E-3</v>
      </c>
      <c r="AA1750" s="6">
        <f t="array" aca="1" ref="AA1750" ca="1">SUMPRODUCT($V$9:$Z$9,V1750:Z1750)</f>
        <v>-25156.546752845294</v>
      </c>
      <c r="AB1750" s="6">
        <f t="shared" ca="1" si="113"/>
        <v>-38596.722437442833</v>
      </c>
    </row>
    <row r="1751" spans="1:28" ht="13.8">
      <c r="A1751" s="4">
        <v>1741</v>
      </c>
      <c r="B1751" s="120">
        <v>0.49611339734796522</v>
      </c>
      <c r="C1751" s="120">
        <v>0.35743999999999998</v>
      </c>
      <c r="D1751" s="120">
        <v>0.77759266972094943</v>
      </c>
      <c r="E1751" s="120">
        <v>0.30810736971518332</v>
      </c>
      <c r="F1751" s="120">
        <v>0.945380063723259</v>
      </c>
      <c r="H1751" s="142">
        <v>-9.742422214312773E-3</v>
      </c>
      <c r="I1751" s="142">
        <v>-0.36531001951699971</v>
      </c>
      <c r="J1751" s="142">
        <v>0.76408823888094346</v>
      </c>
      <c r="K1751" s="142">
        <v>-0.50122221797680422</v>
      </c>
      <c r="L1751" s="142">
        <v>1.6016190638336696</v>
      </c>
      <c r="M1751" s="141">
        <f t="array" ref="M1751:Q1751">MMULT(H1751:L1751,TRANSPOSE(chol))</f>
        <v>-5.7404176129035315E-5</v>
      </c>
      <c r="N1751" s="141">
        <v>-2.1150109284779231E-3</v>
      </c>
      <c r="O1751" s="141">
        <v>4.770729065980501E-3</v>
      </c>
      <c r="P1751" s="141">
        <v>-2.6165949546657821E-3</v>
      </c>
      <c r="Q1751" s="141">
        <v>7.761471002798232E-3</v>
      </c>
      <c r="R1751" s="6">
        <f t="shared" si="110"/>
        <v>-33076.618309351776</v>
      </c>
      <c r="S1751" s="6">
        <f t="shared" si="111"/>
        <v>-54955.802924791293</v>
      </c>
      <c r="T1751" s="6">
        <f t="shared" si="112"/>
        <v>54955.802924791293</v>
      </c>
      <c r="V1751" s="23">
        <f t="array" aca="1" ref="V1751:Z1751" ca="1">MMULT(H1751:L1751,TRANSPOSE(racar))</f>
        <v>1.9861484820359286E-3</v>
      </c>
      <c r="W1751" s="23">
        <f ca="1"/>
        <v>-6.6121756546228309E-4</v>
      </c>
      <c r="X1751" s="23">
        <f ca="1"/>
        <v>5.7231858249225135E-3</v>
      </c>
      <c r="Y1751" s="23">
        <f ca="1"/>
        <v>-7.3406283166159176E-4</v>
      </c>
      <c r="Z1751" s="23">
        <f ca="1"/>
        <v>9.6178272179388066E-3</v>
      </c>
      <c r="AA1751" s="6">
        <f t="array" aca="1" ref="AA1751" ca="1">SUMPRODUCT($V$9:$Z$9,V1751:Z1751)</f>
        <v>-30472.762186725227</v>
      </c>
      <c r="AB1751" s="6">
        <f t="shared" ca="1" si="113"/>
        <v>-56629.10093546618</v>
      </c>
    </row>
    <row r="1752" spans="1:28" ht="13.8">
      <c r="A1752" s="4">
        <v>1742</v>
      </c>
      <c r="B1752" s="120">
        <v>0.82944673068129848</v>
      </c>
      <c r="C1752" s="120">
        <v>0.55744000000000005</v>
      </c>
      <c r="D1752" s="120">
        <v>0.92044981257809233</v>
      </c>
      <c r="E1752" s="120">
        <v>0.39901646062427426</v>
      </c>
      <c r="F1752" s="120">
        <v>2.8220300409649526E-2</v>
      </c>
      <c r="H1752" s="142">
        <v>0.9519811562220637</v>
      </c>
      <c r="I1752" s="142">
        <v>0.14448183438637588</v>
      </c>
      <c r="J1752" s="142">
        <v>1.4081036687758675</v>
      </c>
      <c r="K1752" s="142">
        <v>-0.25589369757976943</v>
      </c>
      <c r="L1752" s="142">
        <v>-1.9076180474295832</v>
      </c>
      <c r="M1752" s="141">
        <f t="array" ref="M1752:Q1752">MMULT(H1752:L1752,TRANSPOSE(chol))</f>
        <v>5.609251247909384E-3</v>
      </c>
      <c r="N1752" s="141">
        <v>3.0639999824845325E-3</v>
      </c>
      <c r="O1752" s="141">
        <v>1.035968233315651E-2</v>
      </c>
      <c r="P1752" s="141">
        <v>5.0705055402342067E-4</v>
      </c>
      <c r="Q1752" s="141">
        <v>-6.5817300408465458E-3</v>
      </c>
      <c r="R1752" s="6">
        <f t="shared" si="110"/>
        <v>73746.056422621623</v>
      </c>
      <c r="S1752" s="6">
        <f t="shared" si="111"/>
        <v>38774.319995449485</v>
      </c>
      <c r="T1752" s="6">
        <f t="shared" si="112"/>
        <v>-38774.319995449485</v>
      </c>
      <c r="V1752" s="23">
        <f t="array" aca="1" ref="V1752:Z1752" ca="1">MMULT(H1752:L1752,TRANSPOSE(racar))</f>
        <v>3.7374305168230873E-3</v>
      </c>
      <c r="W1752" s="23">
        <f ca="1"/>
        <v>-1.6313112568414664E-5</v>
      </c>
      <c r="X1752" s="23">
        <f ca="1"/>
        <v>8.3598169188890542E-3</v>
      </c>
      <c r="Y1752" s="23">
        <f ca="1"/>
        <v>-2.6915319830999006E-3</v>
      </c>
      <c r="Z1752" s="23">
        <f ca="1"/>
        <v>-9.9970456541140854E-3</v>
      </c>
      <c r="AA1752" s="6">
        <f t="array" aca="1" ref="AA1752" ca="1">SUMPRODUCT($V$9:$Z$9,V1752:Z1752)</f>
        <v>80289.8104245906</v>
      </c>
      <c r="AB1752" s="6">
        <f t="shared" ca="1" si="113"/>
        <v>43064.202591523092</v>
      </c>
    </row>
    <row r="1753" spans="1:28" ht="13.8">
      <c r="A1753" s="4">
        <v>1743</v>
      </c>
      <c r="B1753" s="120">
        <v>0.27389117512574301</v>
      </c>
      <c r="C1753" s="120">
        <v>0.75744000000000011</v>
      </c>
      <c r="D1753" s="120">
        <v>8.3715118700541435E-2</v>
      </c>
      <c r="E1753" s="120">
        <v>0.4899255515333652</v>
      </c>
      <c r="F1753" s="120">
        <v>0.10514337733272645</v>
      </c>
      <c r="H1753" s="142">
        <v>-0.60108653648138399</v>
      </c>
      <c r="I1753" s="142">
        <v>0.69809145759395852</v>
      </c>
      <c r="J1753" s="142">
        <v>-1.380508165069988</v>
      </c>
      <c r="K1753" s="142">
        <v>-2.5255581976264832E-2</v>
      </c>
      <c r="L1753" s="142">
        <v>-1.2527773285113997</v>
      </c>
      <c r="M1753" s="141">
        <f t="array" ref="M1753:Q1753">MMULT(H1753:L1753,TRANSPOSE(chol))</f>
        <v>-3.5417144371219533E-3</v>
      </c>
      <c r="N1753" s="141">
        <v>2.5857797682072485E-3</v>
      </c>
      <c r="O1753" s="141">
        <v>-9.4354105063268467E-3</v>
      </c>
      <c r="P1753" s="141">
        <v>-3.1658318925407368E-4</v>
      </c>
      <c r="Q1753" s="141">
        <v>-8.6687993608441094E-3</v>
      </c>
      <c r="R1753" s="6">
        <f t="shared" si="110"/>
        <v>-5366.037910344683</v>
      </c>
      <c r="S1753" s="6">
        <f t="shared" si="111"/>
        <v>46567.890877621416</v>
      </c>
      <c r="T1753" s="6">
        <f t="shared" si="112"/>
        <v>-46567.890877621416</v>
      </c>
      <c r="V1753" s="23">
        <f t="array" aca="1" ref="V1753:Z1753" ca="1">MMULT(H1753:L1753,TRANSPOSE(racar))</f>
        <v>-5.0474343281263065E-3</v>
      </c>
      <c r="W1753" s="23">
        <f ca="1"/>
        <v>1.7655296610567005E-3</v>
      </c>
      <c r="X1753" s="23">
        <f ca="1"/>
        <v>-9.9326364335891489E-3</v>
      </c>
      <c r="Y1753" s="23">
        <f ca="1"/>
        <v>-1.603337200698245E-3</v>
      </c>
      <c r="Z1753" s="23">
        <f ca="1"/>
        <v>-8.8692906707992791E-3</v>
      </c>
      <c r="AA1753" s="6">
        <f t="array" aca="1" ref="AA1753" ca="1">SUMPRODUCT($V$9:$Z$9,V1753:Z1753)</f>
        <v>-14074.605397367501</v>
      </c>
      <c r="AB1753" s="6">
        <f t="shared" ca="1" si="113"/>
        <v>41794.026342130688</v>
      </c>
    </row>
    <row r="1754" spans="1:28" ht="13.8">
      <c r="A1754" s="4">
        <v>1744</v>
      </c>
      <c r="B1754" s="120">
        <v>0.60722450845907638</v>
      </c>
      <c r="C1754" s="120">
        <v>0.95744000000000007</v>
      </c>
      <c r="D1754" s="120">
        <v>0.22657226155768426</v>
      </c>
      <c r="E1754" s="120">
        <v>0.58083464244245608</v>
      </c>
      <c r="F1754" s="120">
        <v>0.18206645425580339</v>
      </c>
      <c r="H1754" s="142">
        <v>0.27209238701271349</v>
      </c>
      <c r="I1754" s="142">
        <v>1.7217213934642923</v>
      </c>
      <c r="J1754" s="142">
        <v>-0.75018295500118137</v>
      </c>
      <c r="K1754" s="142">
        <v>0.20402915574185651</v>
      </c>
      <c r="L1754" s="142">
        <v>-0.90751805049087397</v>
      </c>
      <c r="M1754" s="141">
        <f t="array" ref="M1754:Q1754">MMULT(H1754:L1754,TRANSPOSE(chol))</f>
        <v>1.6032192984308288E-3</v>
      </c>
      <c r="N1754" s="141">
        <v>1.0499505840835578E-2</v>
      </c>
      <c r="O1754" s="141">
        <v>-3.8837916206980409E-3</v>
      </c>
      <c r="P1754" s="141">
        <v>3.4473173339314885E-3</v>
      </c>
      <c r="Q1754" s="141">
        <v>-1.7093722541019155E-3</v>
      </c>
      <c r="R1754" s="6">
        <f t="shared" si="110"/>
        <v>-29960.973544713757</v>
      </c>
      <c r="S1754" s="6">
        <f t="shared" si="111"/>
        <v>25232.736604276604</v>
      </c>
      <c r="T1754" s="6">
        <f t="shared" si="112"/>
        <v>-25232.736604276604</v>
      </c>
      <c r="V1754" s="23">
        <f t="array" aca="1" ref="V1754:Z1754" ca="1">MMULT(H1754:L1754,TRANSPOSE(racar))</f>
        <v>1.7733227389889242E-3</v>
      </c>
      <c r="W1754" s="23">
        <f ca="1"/>
        <v>9.4994608040129304E-3</v>
      </c>
      <c r="X1754" s="23">
        <f ca="1"/>
        <v>-4.7652200974539404E-3</v>
      </c>
      <c r="Y1754" s="23">
        <f ca="1"/>
        <v>1.1956637425314112E-3</v>
      </c>
      <c r="Z1754" s="23">
        <f ca="1"/>
        <v>-3.7722506107968094E-3</v>
      </c>
      <c r="AA1754" s="6">
        <f t="array" aca="1" ref="AA1754" ca="1">SUMPRODUCT($V$9:$Z$9,V1754:Z1754)</f>
        <v>-25088.524686933371</v>
      </c>
      <c r="AB1754" s="6">
        <f t="shared" ca="1" si="113"/>
        <v>26361.93661901473</v>
      </c>
    </row>
    <row r="1755" spans="1:28" ht="13.8">
      <c r="A1755" s="4">
        <v>1745</v>
      </c>
      <c r="B1755" s="120">
        <v>0.94055784179240964</v>
      </c>
      <c r="C1755" s="120">
        <v>0.19744</v>
      </c>
      <c r="D1755" s="120">
        <v>0.36942940441482713</v>
      </c>
      <c r="E1755" s="120">
        <v>0.67174373335154702</v>
      </c>
      <c r="F1755" s="120">
        <v>0.25898953117888029</v>
      </c>
      <c r="H1755" s="142">
        <v>1.5594736501414221</v>
      </c>
      <c r="I1755" s="142">
        <v>-0.85080083094238812</v>
      </c>
      <c r="J1755" s="142">
        <v>-0.33336496120913672</v>
      </c>
      <c r="K1755" s="142">
        <v>0.44473325587667917</v>
      </c>
      <c r="L1755" s="142">
        <v>-0.64646375575336457</v>
      </c>
      <c r="M1755" s="141">
        <f t="array" ref="M1755:Q1755">MMULT(H1755:L1755,TRANSPOSE(chol))</f>
        <v>9.1887107858856561E-3</v>
      </c>
      <c r="N1755" s="141">
        <v>-1.2087372759737778E-3</v>
      </c>
      <c r="O1755" s="141">
        <v>-3.3129378874494444E-4</v>
      </c>
      <c r="P1755" s="141">
        <v>1.8894664117376926E-3</v>
      </c>
      <c r="Q1755" s="141">
        <v>3.3306986250000552E-4</v>
      </c>
      <c r="R1755" s="6">
        <f t="shared" si="110"/>
        <v>54273.222829578779</v>
      </c>
      <c r="S1755" s="6">
        <f t="shared" si="111"/>
        <v>6795.7475175251493</v>
      </c>
      <c r="T1755" s="6">
        <f t="shared" si="112"/>
        <v>-6795.7475175251493</v>
      </c>
      <c r="V1755" s="23">
        <f t="array" aca="1" ref="V1755:Z1755" ca="1">MMULT(H1755:L1755,TRANSPOSE(racar))</f>
        <v>6.9205631773038203E-3</v>
      </c>
      <c r="W1755" s="23">
        <f ca="1"/>
        <v>-3.8368992532856077E-3</v>
      </c>
      <c r="X1755" s="23">
        <f ca="1"/>
        <v>-1.8026533181144159E-3</v>
      </c>
      <c r="Y1755" s="23">
        <f ca="1"/>
        <v>9.7388310842554603E-4</v>
      </c>
      <c r="Z1755" s="23">
        <f ca="1"/>
        <v>-2.6602795509237773E-3</v>
      </c>
      <c r="AA1755" s="6">
        <f t="array" aca="1" ref="AA1755" ca="1">SUMPRODUCT($V$9:$Z$9,V1755:Z1755)</f>
        <v>66073.705021789734</v>
      </c>
      <c r="AB1755" s="6">
        <f t="shared" ca="1" si="113"/>
        <v>19188.62738988582</v>
      </c>
    </row>
    <row r="1756" spans="1:28" ht="13.8">
      <c r="A1756" s="4">
        <v>1746</v>
      </c>
      <c r="B1756" s="120">
        <v>8.8705989940557839E-2</v>
      </c>
      <c r="C1756" s="120">
        <v>0.39744000000000002</v>
      </c>
      <c r="D1756" s="120">
        <v>0.51228654727196998</v>
      </c>
      <c r="E1756" s="120">
        <v>0.76265282426063796</v>
      </c>
      <c r="F1756" s="120">
        <v>0.33591260810195722</v>
      </c>
      <c r="H1756" s="142">
        <v>-1.3487664943383282</v>
      </c>
      <c r="I1756" s="142">
        <v>-0.25997896414462651</v>
      </c>
      <c r="J1756" s="142">
        <v>3.0802677051573513E-2</v>
      </c>
      <c r="K1756" s="142">
        <v>0.71486194873911291</v>
      </c>
      <c r="L1756" s="142">
        <v>-0.4236443359944963</v>
      </c>
      <c r="M1756" s="141">
        <f t="array" ref="M1756:Q1756">MMULT(H1756:L1756,TRANSPOSE(chol))</f>
        <v>-7.9471847652211845E-3</v>
      </c>
      <c r="N1756" s="141">
        <v>-4.6576449491591895E-3</v>
      </c>
      <c r="O1756" s="141">
        <v>-1.6939746393521003E-3</v>
      </c>
      <c r="P1756" s="141">
        <v>2.1416229733143971E-3</v>
      </c>
      <c r="Q1756" s="141">
        <v>-5.272251497620551E-3</v>
      </c>
      <c r="R1756" s="6">
        <f t="shared" si="110"/>
        <v>22120.490972671789</v>
      </c>
      <c r="S1756" s="6">
        <f t="shared" si="111"/>
        <v>38996.196679879948</v>
      </c>
      <c r="T1756" s="6">
        <f t="shared" si="112"/>
        <v>-38996.196679879948</v>
      </c>
      <c r="V1756" s="23">
        <f t="array" aca="1" ref="V1756:Z1756" ca="1">MMULT(H1756:L1756,TRANSPOSE(racar))</f>
        <v>-8.2595968269659932E-3</v>
      </c>
      <c r="W1756" s="23">
        <f ca="1"/>
        <v>-2.8155400512268202E-3</v>
      </c>
      <c r="X1756" s="23">
        <f ca="1"/>
        <v>-6.3274070992136336E-4</v>
      </c>
      <c r="Y1756" s="23">
        <f ca="1"/>
        <v>2.7041801670931506E-3</v>
      </c>
      <c r="Z1756" s="23">
        <f ca="1"/>
        <v>-3.8711443498240148E-3</v>
      </c>
      <c r="AA1756" s="6">
        <f t="array" aca="1" ref="AA1756" ca="1">SUMPRODUCT($V$9:$Z$9,V1756:Z1756)</f>
        <v>8695.9406480276066</v>
      </c>
      <c r="AB1756" s="6">
        <f t="shared" ca="1" si="113"/>
        <v>33808.192252951631</v>
      </c>
    </row>
    <row r="1757" spans="1:28" ht="13.8">
      <c r="A1757" s="4">
        <v>1747</v>
      </c>
      <c r="B1757" s="120">
        <v>0.42203932327389115</v>
      </c>
      <c r="C1757" s="120">
        <v>0.59744000000000008</v>
      </c>
      <c r="D1757" s="120">
        <v>0.65514369012911278</v>
      </c>
      <c r="E1757" s="120">
        <v>0.8535619151697289</v>
      </c>
      <c r="F1757" s="120">
        <v>0.41283568502503415</v>
      </c>
      <c r="H1757" s="142">
        <v>-0.19667912538566903</v>
      </c>
      <c r="I1757" s="142">
        <v>0.24672636616749055</v>
      </c>
      <c r="J1757" s="142">
        <v>0.39924509348238879</v>
      </c>
      <c r="K1757" s="142">
        <v>1.0518330133196157</v>
      </c>
      <c r="L1757" s="142">
        <v>-0.22025653359639819</v>
      </c>
      <c r="M1757" s="141">
        <f t="array" ref="M1757:Q1757">MMULT(H1757:L1757,TRANSPOSE(chol))</f>
        <v>-1.158870238446135E-3</v>
      </c>
      <c r="N1757" s="141">
        <v>9.5092443893662231E-4</v>
      </c>
      <c r="O1757" s="141">
        <v>2.3802207373744655E-3</v>
      </c>
      <c r="P1757" s="141">
        <v>5.6994739766781438E-3</v>
      </c>
      <c r="Q1757" s="141">
        <v>9.2761106574077812E-4</v>
      </c>
      <c r="R1757" s="6">
        <f t="shared" si="110"/>
        <v>16483.561993571733</v>
      </c>
      <c r="S1757" s="6">
        <f t="shared" si="111"/>
        <v>20925.925559842202</v>
      </c>
      <c r="T1757" s="6">
        <f t="shared" si="112"/>
        <v>-20925.925559842202</v>
      </c>
      <c r="V1757" s="23">
        <f t="array" aca="1" ref="V1757:Z1757" ca="1">MMULT(H1757:L1757,TRANSPOSE(racar))</f>
        <v>-7.247615592413585E-4</v>
      </c>
      <c r="W1757" s="23">
        <f ca="1"/>
        <v>2.0041748729293439E-3</v>
      </c>
      <c r="X1757" s="23">
        <f ca="1"/>
        <v>2.7911792189718588E-3</v>
      </c>
      <c r="Y1757" s="23">
        <f ca="1"/>
        <v>5.4144497921985247E-3</v>
      </c>
      <c r="Z1757" s="23">
        <f ca="1"/>
        <v>9.1718970215836238E-5</v>
      </c>
      <c r="AA1757" s="6">
        <f t="array" aca="1" ref="AA1757" ca="1">SUMPRODUCT($V$9:$Z$9,V1757:Z1757)</f>
        <v>17442.160879389419</v>
      </c>
      <c r="AB1757" s="6">
        <f t="shared" ca="1" si="113"/>
        <v>24252.425979476826</v>
      </c>
    </row>
    <row r="1758" spans="1:28" ht="13.8">
      <c r="A1758" s="4">
        <v>1748</v>
      </c>
      <c r="B1758" s="120">
        <v>0.75537265660722452</v>
      </c>
      <c r="C1758" s="120">
        <v>0.79744000000000015</v>
      </c>
      <c r="D1758" s="120">
        <v>0.79800083298625557</v>
      </c>
      <c r="E1758" s="120">
        <v>0.94447100607881984</v>
      </c>
      <c r="F1758" s="120">
        <v>0.48975876194811108</v>
      </c>
      <c r="H1758" s="142">
        <v>0.69149473734760014</v>
      </c>
      <c r="I1758" s="142">
        <v>0.83251201352471782</v>
      </c>
      <c r="J1758" s="142">
        <v>0.834501692477709</v>
      </c>
      <c r="K1758" s="142">
        <v>1.5934557488518506</v>
      </c>
      <c r="L1758" s="142">
        <v>-2.5673797043508514E-2</v>
      </c>
      <c r="M1758" s="141">
        <f t="array" ref="M1758:Q1758">MMULT(H1758:L1758,TRANSPOSE(chol))</f>
        <v>4.0744164871736365E-3</v>
      </c>
      <c r="N1758" s="141">
        <v>6.3923546423636478E-3</v>
      </c>
      <c r="O1758" s="141">
        <v>6.5558583846545594E-3</v>
      </c>
      <c r="P1758" s="141">
        <v>1.0235649822346883E-2</v>
      </c>
      <c r="Q1758" s="141">
        <v>6.8684894137228097E-3</v>
      </c>
      <c r="R1758" s="6">
        <f t="shared" si="110"/>
        <v>10714.111306833482</v>
      </c>
      <c r="S1758" s="6">
        <f t="shared" si="111"/>
        <v>8764.0529307801189</v>
      </c>
      <c r="T1758" s="6">
        <f t="shared" si="112"/>
        <v>-8764.0529307801189</v>
      </c>
      <c r="V1758" s="23">
        <f t="array" aca="1" ref="V1758:Z1758" ca="1">MMULT(H1758:L1758,TRANSPOSE(racar))</f>
        <v>5.4723275116566397E-3</v>
      </c>
      <c r="W1758" s="23">
        <f ca="1"/>
        <v>7.1951961409561348E-3</v>
      </c>
      <c r="X1758" s="23">
        <f ca="1"/>
        <v>6.5942327404540481E-3</v>
      </c>
      <c r="Y1758" s="23">
        <f ca="1"/>
        <v>9.1985445347009826E-3</v>
      </c>
      <c r="Z1758" s="23">
        <f ca="1"/>
        <v>4.0184682211909049E-3</v>
      </c>
      <c r="AA1758" s="6">
        <f t="array" aca="1" ref="AA1758" ca="1">SUMPRODUCT($V$9:$Z$9,V1758:Z1758)</f>
        <v>24188.054067354275</v>
      </c>
      <c r="AB1758" s="6">
        <f t="shared" ca="1" si="113"/>
        <v>19807.327902033667</v>
      </c>
    </row>
    <row r="1759" spans="1:28" ht="13.8">
      <c r="A1759" s="4">
        <v>1749</v>
      </c>
      <c r="B1759" s="120">
        <v>0.19981710105166894</v>
      </c>
      <c r="C1759" s="120">
        <v>0.9974400000000001</v>
      </c>
      <c r="D1759" s="120">
        <v>0.94085797584339848</v>
      </c>
      <c r="E1759" s="120">
        <v>4.3644559797828018E-2</v>
      </c>
      <c r="F1759" s="120">
        <v>0.56668183887118806</v>
      </c>
      <c r="H1759" s="142">
        <v>-0.84227471266481324</v>
      </c>
      <c r="I1759" s="142">
        <v>2.7993853186496729</v>
      </c>
      <c r="J1759" s="142">
        <v>1.5620167273593499</v>
      </c>
      <c r="K1759" s="142">
        <v>-1.7098743009558914</v>
      </c>
      <c r="L1759" s="142">
        <v>0.16793257580256754</v>
      </c>
      <c r="M1759" s="141">
        <f t="array" ref="M1759:Q1759">MMULT(H1759:L1759,TRANSPOSE(chol))</f>
        <v>-4.9628403379820213E-3</v>
      </c>
      <c r="N1759" s="141">
        <v>1.4053202885322802E-2</v>
      </c>
      <c r="O1759" s="141">
        <v>9.8185568598264574E-3</v>
      </c>
      <c r="P1759" s="141">
        <v>-3.8941166784896963E-3</v>
      </c>
      <c r="Q1759" s="141">
        <v>8.3273653990167701E-4</v>
      </c>
      <c r="R1759" s="6">
        <f t="shared" si="110"/>
        <v>-92963.968031417098</v>
      </c>
      <c r="S1759" s="6">
        <f t="shared" si="111"/>
        <v>-22420.364119591464</v>
      </c>
      <c r="T1759" s="6">
        <f t="shared" si="112"/>
        <v>22420.364119591464</v>
      </c>
      <c r="V1759" s="23">
        <f t="array" aca="1" ref="V1759:Z1759" ca="1">MMULT(H1759:L1759,TRANSPOSE(racar))</f>
        <v>-1.0209637255662618E-3</v>
      </c>
      <c r="W1759" s="23">
        <f ca="1"/>
        <v>1.4944011032106659E-2</v>
      </c>
      <c r="X1759" s="23">
        <f ca="1"/>
        <v>9.9379790168850277E-3</v>
      </c>
      <c r="Y1759" s="23">
        <f ca="1"/>
        <v>-5.7714518409387079E-3</v>
      </c>
      <c r="Z1759" s="23">
        <f ca="1"/>
        <v>2.0286383150451472E-3</v>
      </c>
      <c r="AA1759" s="6">
        <f t="array" aca="1" ref="AA1759" ca="1">SUMPRODUCT($V$9:$Z$9,V1759:Z1759)</f>
        <v>-94327.984812752504</v>
      </c>
      <c r="AB1759" s="6">
        <f t="shared" ca="1" si="113"/>
        <v>-37629.460103142628</v>
      </c>
    </row>
    <row r="1760" spans="1:28" ht="13.8">
      <c r="A1760" s="4">
        <v>1750</v>
      </c>
      <c r="B1760" s="120">
        <v>0.5331504343850022</v>
      </c>
      <c r="C1760" s="120">
        <v>7.0400000000000003E-3</v>
      </c>
      <c r="D1760" s="120">
        <v>0.10412328196584755</v>
      </c>
      <c r="E1760" s="120">
        <v>0.13455365070691894</v>
      </c>
      <c r="F1760" s="120">
        <v>0.64360491579426493</v>
      </c>
      <c r="H1760" s="142">
        <v>8.31916761972777E-2</v>
      </c>
      <c r="I1760" s="142">
        <v>-2.4552158924980283</v>
      </c>
      <c r="J1760" s="142">
        <v>-1.2584015713165082</v>
      </c>
      <c r="K1760" s="142">
        <v>-1.1051206787404471</v>
      </c>
      <c r="L1760" s="142">
        <v>0.36811140326736663</v>
      </c>
      <c r="M1760" s="141">
        <f t="array" ref="M1760:Q1760">MMULT(H1760:L1760,TRANSPOSE(chol))</f>
        <v>4.9018093527935548E-4</v>
      </c>
      <c r="N1760" s="141">
        <v>-1.3865518934885182E-2</v>
      </c>
      <c r="O1760" s="141">
        <v>-8.7731374902330732E-3</v>
      </c>
      <c r="P1760" s="141">
        <v>-9.9773519218878375E-3</v>
      </c>
      <c r="Q1760" s="141">
        <v>-4.6758651535800406E-3</v>
      </c>
      <c r="R1760" s="6">
        <f t="shared" si="110"/>
        <v>31853.873184585595</v>
      </c>
      <c r="S1760" s="6">
        <f t="shared" si="111"/>
        <v>-19727.580860068665</v>
      </c>
      <c r="T1760" s="6">
        <f t="shared" si="112"/>
        <v>19727.580860068665</v>
      </c>
      <c r="V1760" s="23">
        <f t="array" aca="1" ref="V1760:Z1760" ca="1">MMULT(H1760:L1760,TRANSPOSE(racar))</f>
        <v>-2.5212018850228465E-3</v>
      </c>
      <c r="W1760" s="23">
        <f ca="1"/>
        <v>-1.5367036044706061E-2</v>
      </c>
      <c r="X1760" s="23">
        <f ca="1"/>
        <v>-8.9654337158503721E-3</v>
      </c>
      <c r="Y1760" s="23">
        <f ca="1"/>
        <v>-7.6788671988023026E-3</v>
      </c>
      <c r="Z1760" s="23">
        <f ca="1"/>
        <v>-2.3092098330491835E-3</v>
      </c>
      <c r="AA1760" s="6">
        <f t="array" aca="1" ref="AA1760" ca="1">SUMPRODUCT($V$9:$Z$9,V1760:Z1760)</f>
        <v>22601.540766446342</v>
      </c>
      <c r="AB1760" s="6">
        <f t="shared" ca="1" si="113"/>
        <v>-22325.211672001147</v>
      </c>
    </row>
    <row r="1761" spans="1:28" ht="13.8">
      <c r="A1761" s="4">
        <v>1751</v>
      </c>
      <c r="B1761" s="120">
        <v>0.86648376771833546</v>
      </c>
      <c r="C1761" s="120">
        <v>0.20704</v>
      </c>
      <c r="D1761" s="120">
        <v>0.2469804248229904</v>
      </c>
      <c r="E1761" s="120">
        <v>0.22546274161600985</v>
      </c>
      <c r="F1761" s="120">
        <v>0.7205279927173418</v>
      </c>
      <c r="H1761" s="142">
        <v>1.1099224057292392</v>
      </c>
      <c r="I1761" s="142">
        <v>-0.81673479901339163</v>
      </c>
      <c r="J1761" s="142">
        <v>-0.68402267165234298</v>
      </c>
      <c r="K1761" s="142">
        <v>-0.75387300222886422</v>
      </c>
      <c r="L1761" s="142">
        <v>0.58441072233272118</v>
      </c>
      <c r="M1761" s="141">
        <f t="array" ref="M1761:Q1761">MMULT(H1761:L1761,TRANSPOSE(chol))</f>
        <v>6.5398706673213316E-3</v>
      </c>
      <c r="N1761" s="141">
        <v>-2.0698039576906272E-3</v>
      </c>
      <c r="O1761" s="141">
        <v>-3.172626657591506E-3</v>
      </c>
      <c r="P1761" s="141">
        <v>-4.5702239189915764E-3</v>
      </c>
      <c r="Q1761" s="141">
        <v>3.1633499471105898E-3</v>
      </c>
      <c r="R1761" s="6">
        <f t="shared" si="110"/>
        <v>-5522.7007284407809</v>
      </c>
      <c r="S1761" s="6">
        <f t="shared" si="111"/>
        <v>-38421.264466493289</v>
      </c>
      <c r="T1761" s="6">
        <f t="shared" si="112"/>
        <v>38421.264466493289</v>
      </c>
      <c r="V1761" s="23">
        <f t="array" aca="1" ref="V1761:Z1761" ca="1">MMULT(H1761:L1761,TRANSPOSE(racar))</f>
        <v>5.6303389902439393E-3</v>
      </c>
      <c r="W1761" s="23">
        <f ca="1"/>
        <v>-3.872255501637415E-3</v>
      </c>
      <c r="X1761" s="23">
        <f ca="1"/>
        <v>-3.9465190857008734E-3</v>
      </c>
      <c r="Y1761" s="23">
        <f ca="1"/>
        <v>-3.891036405397022E-3</v>
      </c>
      <c r="Z1761" s="23">
        <f ca="1"/>
        <v>2.9403790043074176E-3</v>
      </c>
      <c r="AA1761" s="6">
        <f t="array" aca="1" ref="AA1761" ca="1">SUMPRODUCT($V$9:$Z$9,V1761:Z1761)</f>
        <v>1937.3778021109283</v>
      </c>
      <c r="AB1761" s="6">
        <f t="shared" ca="1" si="113"/>
        <v>-34080.304356456589</v>
      </c>
    </row>
    <row r="1762" spans="1:28" ht="13.8">
      <c r="A1762" s="4">
        <v>1752</v>
      </c>
      <c r="B1762" s="120">
        <v>0.31092821216278005</v>
      </c>
      <c r="C1762" s="120">
        <v>0.40704000000000001</v>
      </c>
      <c r="D1762" s="120">
        <v>0.38983756768013328</v>
      </c>
      <c r="E1762" s="120">
        <v>0.31637183252510065</v>
      </c>
      <c r="F1762" s="120">
        <v>0.79745106964041879</v>
      </c>
      <c r="H1762" s="142">
        <v>-0.49322102388537375</v>
      </c>
      <c r="I1762" s="142">
        <v>-0.23516586356499447</v>
      </c>
      <c r="J1762" s="142">
        <v>-0.27974241383521092</v>
      </c>
      <c r="K1762" s="142">
        <v>-0.47786869332287646</v>
      </c>
      <c r="L1762" s="142">
        <v>0.83255125362763061</v>
      </c>
      <c r="M1762" s="141">
        <f t="array" ref="M1762:Q1762">MMULT(H1762:L1762,TRANSPOSE(chol))</f>
        <v>-2.906150637165371E-3</v>
      </c>
      <c r="N1762" s="141">
        <v>-2.5055482321744249E-3</v>
      </c>
      <c r="O1762" s="141">
        <v>-2.5332707415880612E-3</v>
      </c>
      <c r="P1762" s="141">
        <v>-3.2828252321205377E-3</v>
      </c>
      <c r="Q1762" s="141">
        <v>1.5535912147965694E-3</v>
      </c>
      <c r="R1762" s="6">
        <f t="shared" si="110"/>
        <v>-30298.722386622467</v>
      </c>
      <c r="S1762" s="6">
        <f t="shared" si="111"/>
        <v>-23617.653061694939</v>
      </c>
      <c r="T1762" s="6">
        <f t="shared" si="112"/>
        <v>23617.653061694939</v>
      </c>
      <c r="V1762" s="23">
        <f t="array" aca="1" ref="V1762:Z1762" ca="1">MMULT(H1762:L1762,TRANSPOSE(racar))</f>
        <v>-2.1701472517752732E-3</v>
      </c>
      <c r="W1762" s="23">
        <f ca="1"/>
        <v>-1.4925908396281923E-3</v>
      </c>
      <c r="X1762" s="23">
        <f ca="1"/>
        <v>-1.7806484305188273E-3</v>
      </c>
      <c r="Y1762" s="23">
        <f ca="1"/>
        <v>-1.8600096463983337E-3</v>
      </c>
      <c r="Z1762" s="23">
        <f ca="1"/>
        <v>3.6181393954838087E-3</v>
      </c>
      <c r="AA1762" s="6">
        <f t="array" aca="1" ref="AA1762" ca="1">SUMPRODUCT($V$9:$Z$9,V1762:Z1762)</f>
        <v>-35189.001188834365</v>
      </c>
      <c r="AB1762" s="6">
        <f t="shared" ca="1" si="113"/>
        <v>-28546.404219862332</v>
      </c>
    </row>
    <row r="1763" spans="1:28" ht="13.8">
      <c r="A1763" s="4">
        <v>1753</v>
      </c>
      <c r="B1763" s="120">
        <v>0.64426154549611336</v>
      </c>
      <c r="C1763" s="120">
        <v>0.60704000000000002</v>
      </c>
      <c r="D1763" s="120">
        <v>0.53269471053727602</v>
      </c>
      <c r="E1763" s="120">
        <v>0.40728092343419159</v>
      </c>
      <c r="F1763" s="120">
        <v>0.87437414656349577</v>
      </c>
      <c r="H1763" s="142">
        <v>0.36987328302019945</v>
      </c>
      <c r="I1763" s="142">
        <v>0.27161248318427489</v>
      </c>
      <c r="J1763" s="142">
        <v>8.2045440518353649E-2</v>
      </c>
      <c r="K1763" s="142">
        <v>-0.23454507144452336</v>
      </c>
      <c r="L1763" s="142">
        <v>1.1473143947115421</v>
      </c>
      <c r="M1763" s="141">
        <f t="array" ref="M1763:Q1763">MMULT(H1763:L1763,TRANSPOSE(chol))</f>
        <v>2.1793626489235228E-3</v>
      </c>
      <c r="N1763" s="141">
        <v>2.4244877640472147E-3</v>
      </c>
      <c r="O1763" s="141">
        <v>1.1112528379677074E-3</v>
      </c>
      <c r="P1763" s="141">
        <v>-4.1534880448102266E-4</v>
      </c>
      <c r="Q1763" s="141">
        <v>7.3255669455129591E-3</v>
      </c>
      <c r="R1763" s="6">
        <f t="shared" si="110"/>
        <v>-42118.394029868665</v>
      </c>
      <c r="S1763" s="6">
        <f t="shared" si="111"/>
        <v>-42475.005222790271</v>
      </c>
      <c r="T1763" s="6">
        <f t="shared" si="112"/>
        <v>42475.005222790271</v>
      </c>
      <c r="V1763" s="23">
        <f t="array" aca="1" ref="V1763:Z1763" ca="1">MMULT(H1763:L1763,TRANSPOSE(racar))</f>
        <v>3.8660220958158915E-3</v>
      </c>
      <c r="W1763" s="23">
        <f ca="1"/>
        <v>3.0645780564269335E-3</v>
      </c>
      <c r="X1763" s="23">
        <f ca="1"/>
        <v>1.4797823136199705E-3</v>
      </c>
      <c r="Y1763" s="23">
        <f ca="1"/>
        <v>4.4742265060259529E-4</v>
      </c>
      <c r="Z1763" s="23">
        <f ca="1"/>
        <v>7.7934833142145523E-3</v>
      </c>
      <c r="AA1763" s="6">
        <f t="array" aca="1" ref="AA1763" ca="1">SUMPRODUCT($V$9:$Z$9,V1763:Z1763)</f>
        <v>-35394.337565161652</v>
      </c>
      <c r="AB1763" s="6">
        <f t="shared" ca="1" si="113"/>
        <v>-41121.267557840249</v>
      </c>
    </row>
    <row r="1764" spans="1:28" ht="13.8">
      <c r="A1764" s="4">
        <v>1754</v>
      </c>
      <c r="B1764" s="120">
        <v>0.97759487882944662</v>
      </c>
      <c r="C1764" s="120">
        <v>0.80703999999999998</v>
      </c>
      <c r="D1764" s="120">
        <v>0.67555185339441892</v>
      </c>
      <c r="E1764" s="120">
        <v>0.49819001434328253</v>
      </c>
      <c r="F1764" s="120">
        <v>0.95129722348657264</v>
      </c>
      <c r="H1764" s="142">
        <v>2.0064313873397319</v>
      </c>
      <c r="I1764" s="142">
        <v>0.86704017063712358</v>
      </c>
      <c r="J1764" s="142">
        <v>0.45529601438760403</v>
      </c>
      <c r="K1764" s="142">
        <v>-4.5369767887313162E-3</v>
      </c>
      <c r="L1764" s="142">
        <v>1.6575637424608665</v>
      </c>
      <c r="M1764" s="141">
        <f t="array" ref="M1764:Q1764">MMULT(H1764:L1764,TRANSPOSE(chol))</f>
        <v>1.1822269474265361E-2</v>
      </c>
      <c r="N1764" s="141">
        <v>9.6793690091432853E-3</v>
      </c>
      <c r="O1764" s="141">
        <v>5.8942525352045621E-3</v>
      </c>
      <c r="P1764" s="141">
        <v>3.12062938833729E-3</v>
      </c>
      <c r="Q1764" s="141">
        <v>1.6542633666484965E-2</v>
      </c>
      <c r="R1764" s="6">
        <f t="shared" si="110"/>
        <v>-58130.206690246676</v>
      </c>
      <c r="S1764" s="6">
        <f t="shared" si="111"/>
        <v>-77357.301481317903</v>
      </c>
      <c r="T1764" s="6">
        <f t="shared" si="112"/>
        <v>77357.301481317903</v>
      </c>
      <c r="V1764" s="23">
        <f t="array" aca="1" ref="V1764:Z1764" ca="1">MMULT(H1764:L1764,TRANSPOSE(racar))</f>
        <v>1.4600653576578746E-2</v>
      </c>
      <c r="W1764" s="23">
        <f ca="1"/>
        <v>9.1628148641477187E-3</v>
      </c>
      <c r="X1764" s="23">
        <f ca="1"/>
        <v>5.3890413654673593E-3</v>
      </c>
      <c r="Y1764" s="23">
        <f ca="1"/>
        <v>3.1286560153648123E-3</v>
      </c>
      <c r="Z1764" s="23">
        <f ca="1"/>
        <v>1.429988401724069E-2</v>
      </c>
      <c r="AA1764" s="6">
        <f t="array" aca="1" ref="AA1764" ca="1">SUMPRODUCT($V$9:$Z$9,V1764:Z1764)</f>
        <v>-31518.336485212734</v>
      </c>
      <c r="AB1764" s="6">
        <f t="shared" ca="1" si="113"/>
        <v>-64898.223498898638</v>
      </c>
    </row>
    <row r="1765" spans="1:28" ht="13.8">
      <c r="A1765" s="4">
        <v>1755</v>
      </c>
      <c r="B1765" s="120">
        <v>2.6977594878829444E-2</v>
      </c>
      <c r="C1765" s="120">
        <v>4.7040000000000005E-2</v>
      </c>
      <c r="D1765" s="120">
        <v>0.81840899625156172</v>
      </c>
      <c r="E1765" s="120">
        <v>0.58909910525237341</v>
      </c>
      <c r="F1765" s="120">
        <v>3.4137460172963138E-2</v>
      </c>
      <c r="H1765" s="142">
        <v>-1.9271961487400953</v>
      </c>
      <c r="I1765" s="142">
        <v>-1.6742575164696105</v>
      </c>
      <c r="J1765" s="142">
        <v>0.90931853890272096</v>
      </c>
      <c r="K1765" s="142">
        <v>0.22522815251151856</v>
      </c>
      <c r="L1765" s="142">
        <v>-1.8231880104053471</v>
      </c>
      <c r="M1765" s="141">
        <f t="array" ref="M1765:Q1765">MMULT(H1765:L1765,TRANSPOSE(chol))</f>
        <v>-1.1355400610224806E-2</v>
      </c>
      <c r="N1765" s="141">
        <v>-1.4116131966729516E-2</v>
      </c>
      <c r="O1765" s="141">
        <v>2.7044357259489913E-3</v>
      </c>
      <c r="P1765" s="141">
        <v>-2.4087294287726321E-3</v>
      </c>
      <c r="Q1765" s="141">
        <v>-1.6877587790978105E-2</v>
      </c>
      <c r="R1765" s="6">
        <f t="shared" si="110"/>
        <v>108459.73962389107</v>
      </c>
      <c r="S1765" s="6">
        <f t="shared" si="111"/>
        <v>82468.120572333064</v>
      </c>
      <c r="T1765" s="6">
        <f t="shared" si="112"/>
        <v>-82468.120572333064</v>
      </c>
      <c r="V1765" s="23">
        <f t="array" aca="1" ref="V1765:Z1765" ca="1">MMULT(H1765:L1765,TRANSPOSE(racar))</f>
        <v>-1.4427502856864598E-2</v>
      </c>
      <c r="W1765" s="23">
        <f ca="1"/>
        <v>-1.349281347311636E-2</v>
      </c>
      <c r="X1765" s="23">
        <f ca="1"/>
        <v>3.2621583090396023E-3</v>
      </c>
      <c r="Y1765" s="23">
        <f ca="1"/>
        <v>-2.352185679388798E-3</v>
      </c>
      <c r="Z1765" s="23">
        <f ca="1"/>
        <v>-1.4958645896938939E-2</v>
      </c>
      <c r="AA1765" s="6">
        <f t="array" aca="1" ref="AA1765" ca="1">SUMPRODUCT($V$9:$Z$9,V1765:Z1765)</f>
        <v>82173.839258714346</v>
      </c>
      <c r="AB1765" s="6">
        <f t="shared" ca="1" si="113"/>
        <v>72097.864574927284</v>
      </c>
    </row>
    <row r="1766" spans="1:28" ht="13.8">
      <c r="A1766" s="4">
        <v>1756</v>
      </c>
      <c r="B1766" s="120">
        <v>0.36031092821216276</v>
      </c>
      <c r="C1766" s="120">
        <v>0.24704000000000001</v>
      </c>
      <c r="D1766" s="120">
        <v>0.96126613910870462</v>
      </c>
      <c r="E1766" s="120">
        <v>0.68000819616146435</v>
      </c>
      <c r="F1766" s="120">
        <v>0.11106053709604005</v>
      </c>
      <c r="H1766" s="142">
        <v>-0.35762781957308321</v>
      </c>
      <c r="I1766" s="142">
        <v>-0.68383399088801355</v>
      </c>
      <c r="J1766" s="142">
        <v>1.7655717570347247</v>
      </c>
      <c r="K1766" s="142">
        <v>0.46772171845018234</v>
      </c>
      <c r="L1766" s="142">
        <v>-1.2209074215402449</v>
      </c>
      <c r="M1766" s="141">
        <f t="array" ref="M1766:Q1766">MMULT(H1766:L1766,TRANSPOSE(chol))</f>
        <v>-2.1072100851116998E-3</v>
      </c>
      <c r="N1766" s="141">
        <v>-4.7565020712842538E-3</v>
      </c>
      <c r="O1766" s="141">
        <v>1.0627679768739342E-2</v>
      </c>
      <c r="P1766" s="141">
        <v>2.034346539098245E-3</v>
      </c>
      <c r="Q1766" s="141">
        <v>-6.3231009515474128E-3</v>
      </c>
      <c r="R1766" s="6">
        <f t="shared" si="110"/>
        <v>84216.718947394344</v>
      </c>
      <c r="S1766" s="6">
        <f t="shared" si="111"/>
        <v>44326.171007907498</v>
      </c>
      <c r="T1766" s="6">
        <f t="shared" si="112"/>
        <v>-44326.171007907498</v>
      </c>
      <c r="V1766" s="23">
        <f t="array" aca="1" ref="V1766:Z1766" ca="1">MMULT(H1766:L1766,TRANSPOSE(racar))</f>
        <v>-3.2658682708353801E-3</v>
      </c>
      <c r="W1766" s="23">
        <f ca="1"/>
        <v>-4.8751199562868516E-3</v>
      </c>
      <c r="X1766" s="23">
        <f ca="1"/>
        <v>1.0444626492248948E-2</v>
      </c>
      <c r="Y1766" s="23">
        <f ca="1"/>
        <v>9.8988372246305791E-4</v>
      </c>
      <c r="Z1766" s="23">
        <f ca="1"/>
        <v>-7.2030046669291784E-3</v>
      </c>
      <c r="AA1766" s="6">
        <f t="array" aca="1" ref="AA1766" ca="1">SUMPRODUCT($V$9:$Z$9,V1766:Z1766)</f>
        <v>79164.066989542334</v>
      </c>
      <c r="AB1766" s="6">
        <f t="shared" ca="1" si="113"/>
        <v>44423.510862319054</v>
      </c>
    </row>
    <row r="1767" spans="1:28" ht="13.8">
      <c r="A1767" s="4">
        <v>1757</v>
      </c>
      <c r="B1767" s="120">
        <v>0.69364426154549608</v>
      </c>
      <c r="C1767" s="120">
        <v>0.44703999999999999</v>
      </c>
      <c r="D1767" s="120">
        <v>0.12453144523115368</v>
      </c>
      <c r="E1767" s="120">
        <v>0.77091728707055529</v>
      </c>
      <c r="F1767" s="120">
        <v>0.18798361401911701</v>
      </c>
      <c r="H1767" s="142">
        <v>0.50620680703104159</v>
      </c>
      <c r="I1767" s="142">
        <v>-0.13314336514071781</v>
      </c>
      <c r="J1767" s="142">
        <v>-1.1526285235793732</v>
      </c>
      <c r="K1767" s="142">
        <v>0.74187111881104939</v>
      </c>
      <c r="L1767" s="142">
        <v>-0.88535122885302031</v>
      </c>
      <c r="M1767" s="141">
        <f t="array" ref="M1767:Q1767">MMULT(H1767:L1767,TRANSPOSE(chol))</f>
        <v>2.9826653032791264E-3</v>
      </c>
      <c r="N1767" s="141">
        <v>4.2675785716165691E-4</v>
      </c>
      <c r="O1767" s="141">
        <v>-6.7636485794966283E-3</v>
      </c>
      <c r="P1767" s="141">
        <v>3.1921512985864779E-3</v>
      </c>
      <c r="Q1767" s="141">
        <v>-3.0769860984713182E-3</v>
      </c>
      <c r="R1767" s="6">
        <f t="shared" si="110"/>
        <v>26971.218603089048</v>
      </c>
      <c r="S1767" s="6">
        <f t="shared" si="111"/>
        <v>31640.934276182277</v>
      </c>
      <c r="T1767" s="6">
        <f t="shared" si="112"/>
        <v>-31640.934276182277</v>
      </c>
      <c r="V1767" s="23">
        <f t="array" aca="1" ref="V1767:Z1767" ca="1">MMULT(H1767:L1767,TRANSPOSE(racar))</f>
        <v>1.0454643486599781E-3</v>
      </c>
      <c r="W1767" s="23">
        <f ca="1"/>
        <v>-9.1670921444951938E-4</v>
      </c>
      <c r="X1767" s="23">
        <f ca="1"/>
        <v>-7.5516863677596484E-3</v>
      </c>
      <c r="Y1767" s="23">
        <f ca="1"/>
        <v>2.317235827902016E-3</v>
      </c>
      <c r="Z1767" s="23">
        <f ca="1"/>
        <v>-4.967533692586663E-3</v>
      </c>
      <c r="AA1767" s="6">
        <f t="array" aca="1" ref="AA1767" ca="1">SUMPRODUCT($V$9:$Z$9,V1767:Z1767)</f>
        <v>29486.180413652262</v>
      </c>
      <c r="AB1767" s="6">
        <f t="shared" ca="1" si="113"/>
        <v>38111.477505875315</v>
      </c>
    </row>
    <row r="1768" spans="1:28" ht="13.8">
      <c r="A1768" s="4">
        <v>1758</v>
      </c>
      <c r="B1768" s="120">
        <v>0.13808870598994055</v>
      </c>
      <c r="C1768" s="120">
        <v>0.64704000000000006</v>
      </c>
      <c r="D1768" s="120">
        <v>0.26738858808829652</v>
      </c>
      <c r="E1768" s="120">
        <v>0.86182637797964623</v>
      </c>
      <c r="F1768" s="120">
        <v>0.26490669094219388</v>
      </c>
      <c r="H1768" s="142">
        <v>-1.0889466517299469</v>
      </c>
      <c r="I1768" s="142">
        <v>0.37734127813810314</v>
      </c>
      <c r="J1768" s="142">
        <v>-0.62073016862441455</v>
      </c>
      <c r="K1768" s="142">
        <v>1.0885616321409215</v>
      </c>
      <c r="L1768" s="142">
        <v>-0.62829091521432689</v>
      </c>
      <c r="M1768" s="141">
        <f t="array" ref="M1768:Q1768">MMULT(H1768:L1768,TRANSPOSE(chol))</f>
        <v>-6.4162775966734873E-3</v>
      </c>
      <c r="N1768" s="141">
        <v>-3.9731318565043106E-4</v>
      </c>
      <c r="O1768" s="141">
        <v>-5.317920825382275E-3</v>
      </c>
      <c r="P1768" s="141">
        <v>4.8023595456435884E-3</v>
      </c>
      <c r="Q1768" s="141">
        <v>-4.4836420780524511E-3</v>
      </c>
      <c r="R1768" s="6">
        <f t="shared" si="110"/>
        <v>6661.3796908222139</v>
      </c>
      <c r="S1768" s="6">
        <f t="shared" si="111"/>
        <v>46795.797532436576</v>
      </c>
      <c r="T1768" s="6">
        <f t="shared" si="112"/>
        <v>-46795.797532436576</v>
      </c>
      <c r="V1768" s="23">
        <f t="array" aca="1" ref="V1768:Z1768" ca="1">MMULT(H1768:L1768,TRANSPOSE(racar))</f>
        <v>-6.6900401404612541E-3</v>
      </c>
      <c r="W1768" s="23">
        <f ca="1"/>
        <v>1.1525125227044735E-3</v>
      </c>
      <c r="X1768" s="23">
        <f ca="1"/>
        <v>-4.540915472470008E-3</v>
      </c>
      <c r="Y1768" s="23">
        <f ca="1"/>
        <v>4.7074106330992254E-3</v>
      </c>
      <c r="Z1768" s="23">
        <f ca="1"/>
        <v>-4.1344216551799191E-3</v>
      </c>
      <c r="AA1768" s="6">
        <f t="array" aca="1" ref="AA1768" ca="1">SUMPRODUCT($V$9:$Z$9,V1768:Z1768)</f>
        <v>-2964.0803665937019</v>
      </c>
      <c r="AB1768" s="6">
        <f t="shared" ca="1" si="113"/>
        <v>44427.295258358368</v>
      </c>
    </row>
    <row r="1769" spans="1:28" ht="13.8">
      <c r="A1769" s="4">
        <v>1759</v>
      </c>
      <c r="B1769" s="120">
        <v>0.47142203932327387</v>
      </c>
      <c r="C1769" s="120">
        <v>0.84704000000000002</v>
      </c>
      <c r="D1769" s="120">
        <v>0.41024573094543937</v>
      </c>
      <c r="E1769" s="120">
        <v>0.95273546888873717</v>
      </c>
      <c r="F1769" s="120">
        <v>0.34182976786527081</v>
      </c>
      <c r="H1769" s="142">
        <v>-7.1695699515215469E-2</v>
      </c>
      <c r="I1769" s="142">
        <v>1.0238206392171885</v>
      </c>
      <c r="J1769" s="142">
        <v>-0.2269129116233139</v>
      </c>
      <c r="K1769" s="142">
        <v>1.6719759620962</v>
      </c>
      <c r="L1769" s="142">
        <v>-0.40747447753109894</v>
      </c>
      <c r="M1769" s="141">
        <f t="array" ref="M1769:Q1769">MMULT(H1769:L1769,TRANSPOSE(chol))</f>
        <v>-4.2244448784199359E-4</v>
      </c>
      <c r="N1769" s="141">
        <v>5.6949583779402173E-3</v>
      </c>
      <c r="O1769" s="141">
        <v>-1.2154261307682312E-3</v>
      </c>
      <c r="P1769" s="141">
        <v>9.7146000272961882E-3</v>
      </c>
      <c r="Q1769" s="141">
        <v>2.1143358787217405E-3</v>
      </c>
      <c r="R1769" s="6">
        <f t="shared" si="110"/>
        <v>-1016.1122286038772</v>
      </c>
      <c r="S1769" s="6">
        <f t="shared" si="111"/>
        <v>32714.069496732078</v>
      </c>
      <c r="T1769" s="6">
        <f t="shared" si="112"/>
        <v>-32714.069496732078</v>
      </c>
      <c r="V1769" s="23">
        <f t="array" aca="1" ref="V1769:Z1769" ca="1">MMULT(H1769:L1769,TRANSPOSE(racar))</f>
        <v>3.1499213923606739E-4</v>
      </c>
      <c r="W1769" s="23">
        <f ca="1"/>
        <v>6.8909788692484812E-3</v>
      </c>
      <c r="X1769" s="23">
        <f ca="1"/>
        <v>-8.8645311641795724E-4</v>
      </c>
      <c r="Y1769" s="23">
        <f ca="1"/>
        <v>8.7927259179224233E-3</v>
      </c>
      <c r="Z1769" s="23">
        <f ca="1"/>
        <v>2.125752759366121E-4</v>
      </c>
      <c r="AA1769" s="6">
        <f t="array" aca="1" ref="AA1769" ca="1">SUMPRODUCT($V$9:$Z$9,V1769:Z1769)</f>
        <v>3404.6626378069031</v>
      </c>
      <c r="AB1769" s="6">
        <f t="shared" ca="1" si="113"/>
        <v>39031.977164809628</v>
      </c>
    </row>
    <row r="1770" spans="1:28" ht="13.8">
      <c r="A1770" s="4">
        <v>1760</v>
      </c>
      <c r="B1770" s="120">
        <v>0.80475537265660713</v>
      </c>
      <c r="C1770" s="120">
        <v>8.7040000000000006E-2</v>
      </c>
      <c r="D1770" s="120">
        <v>0.55310287380258216</v>
      </c>
      <c r="E1770" s="120">
        <v>5.1909022607745374E-2</v>
      </c>
      <c r="F1770" s="120">
        <v>0.41875284478834773</v>
      </c>
      <c r="H1770" s="142">
        <v>0.85873043567813412</v>
      </c>
      <c r="I1770" s="142">
        <v>-1.3592101685107127</v>
      </c>
      <c r="J1770" s="142">
        <v>0.13350469378933538</v>
      </c>
      <c r="K1770" s="142">
        <v>-1.6266189823219845</v>
      </c>
      <c r="L1770" s="142">
        <v>-0.20508503333408787</v>
      </c>
      <c r="M1770" s="141">
        <f t="array" ref="M1770:Q1770">MMULT(H1770:L1770,TRANSPOSE(chol))</f>
        <v>5.0598005396041102E-3</v>
      </c>
      <c r="N1770" s="141">
        <v>-5.7666911763944104E-3</v>
      </c>
      <c r="O1770" s="141">
        <v>1.5594551559424896E-3</v>
      </c>
      <c r="P1770" s="141">
        <v>-9.4623037196599168E-3</v>
      </c>
      <c r="Q1770" s="141">
        <v>-3.6219318959118379E-3</v>
      </c>
      <c r="R1770" s="6">
        <f t="shared" si="110"/>
        <v>32974.255899140786</v>
      </c>
      <c r="S1770" s="6">
        <f t="shared" si="111"/>
        <v>-23209.883014337316</v>
      </c>
      <c r="T1770" s="6">
        <f t="shared" si="112"/>
        <v>23209.883014337316</v>
      </c>
      <c r="V1770" s="23">
        <f t="array" aca="1" ref="V1770:Z1770" ca="1">MMULT(H1770:L1770,TRANSPOSE(racar))</f>
        <v>2.9111729124272215E-3</v>
      </c>
      <c r="W1770" s="23">
        <f ca="1"/>
        <v>-8.704563536141444E-3</v>
      </c>
      <c r="X1770" s="23">
        <f ca="1"/>
        <v>2.3510533941866927E-4</v>
      </c>
      <c r="Y1770" s="23">
        <f ca="1"/>
        <v>-9.4368030335252075E-3</v>
      </c>
      <c r="Z1770" s="23">
        <f ca="1"/>
        <v>-3.4160050997478963E-3</v>
      </c>
      <c r="AA1770" s="6">
        <f t="array" aca="1" ref="AA1770" ca="1">SUMPRODUCT($V$9:$Z$9,V1770:Z1770)</f>
        <v>33828.58320886844</v>
      </c>
      <c r="AB1770" s="6">
        <f t="shared" ca="1" si="113"/>
        <v>-24233.876054297009</v>
      </c>
    </row>
    <row r="1771" spans="1:28" ht="13.8">
      <c r="A1771" s="4">
        <v>1761</v>
      </c>
      <c r="B1771" s="120">
        <v>0.24919981710105166</v>
      </c>
      <c r="C1771" s="120">
        <v>0.28704000000000002</v>
      </c>
      <c r="D1771" s="120">
        <v>0.69596001665972507</v>
      </c>
      <c r="E1771" s="120">
        <v>0.14281811351683629</v>
      </c>
      <c r="F1771" s="120">
        <v>0.49567592171142466</v>
      </c>
      <c r="H1771" s="142">
        <v>-0.67700996126873303</v>
      </c>
      <c r="I1771" s="142">
        <v>-0.56205286692094503</v>
      </c>
      <c r="J1771" s="142">
        <v>0.51281609983287268</v>
      </c>
      <c r="K1771" s="142">
        <v>-1.067743507680744</v>
      </c>
      <c r="L1771" s="142">
        <v>-1.0839069134885214E-2</v>
      </c>
      <c r="M1771" s="141">
        <f t="array" ref="M1771:Q1771">MMULT(H1771:L1771,TRANSPOSE(chol))</f>
        <v>-3.9890694739843115E-3</v>
      </c>
      <c r="N1771" s="141">
        <v>-4.8094110159011671E-3</v>
      </c>
      <c r="O1771" s="141">
        <v>2.1997650773605834E-3</v>
      </c>
      <c r="P1771" s="141">
        <v>-6.3970855163272035E-3</v>
      </c>
      <c r="Q1771" s="141">
        <v>-4.4831072683740557E-3</v>
      </c>
      <c r="R1771" s="6">
        <f t="shared" si="110"/>
        <v>6940.1781459535523</v>
      </c>
      <c r="S1771" s="6">
        <f t="shared" si="111"/>
        <v>-4422.5776495589198</v>
      </c>
      <c r="T1771" s="6">
        <f t="shared" si="112"/>
        <v>4422.5776495589198</v>
      </c>
      <c r="V1771" s="23">
        <f t="array" aca="1" ref="V1771:Z1771" ca="1">MMULT(H1771:L1771,TRANSPOSE(racar))</f>
        <v>-4.3175962705321322E-3</v>
      </c>
      <c r="W1771" s="23">
        <f ca="1"/>
        <v>-4.8039174864863794E-3</v>
      </c>
      <c r="X1771" s="23">
        <f ca="1"/>
        <v>2.4035872079721031E-3</v>
      </c>
      <c r="Y1771" s="23">
        <f ca="1"/>
        <v>-5.8465856138417687E-3</v>
      </c>
      <c r="Z1771" s="23">
        <f ca="1"/>
        <v>-2.449079913855616E-3</v>
      </c>
      <c r="AA1771" s="6">
        <f t="array" aca="1" ref="AA1771" ca="1">SUMPRODUCT($V$9:$Z$9,V1771:Z1771)</f>
        <v>-2855.4416430910223</v>
      </c>
      <c r="AB1771" s="6">
        <f t="shared" ca="1" si="113"/>
        <v>-13171.403854576949</v>
      </c>
    </row>
    <row r="1772" spans="1:28" ht="13.8">
      <c r="A1772" s="4">
        <v>1762</v>
      </c>
      <c r="B1772" s="120">
        <v>0.58253315043438503</v>
      </c>
      <c r="C1772" s="120">
        <v>0.48704000000000003</v>
      </c>
      <c r="D1772" s="120">
        <v>0.83881715951686786</v>
      </c>
      <c r="E1772" s="120">
        <v>0.2337272044259272</v>
      </c>
      <c r="F1772" s="120">
        <v>0.5725989986345017</v>
      </c>
      <c r="H1772" s="142">
        <v>0.20837817115240773</v>
      </c>
      <c r="I1772" s="142">
        <v>-3.2491618462831502E-2</v>
      </c>
      <c r="J1772" s="142">
        <v>0.98960815802362823</v>
      </c>
      <c r="K1772" s="142">
        <v>-0.72662712199680368</v>
      </c>
      <c r="L1772" s="142">
        <v>0.18299492234142159</v>
      </c>
      <c r="M1772" s="141">
        <f t="array" ref="M1772:Q1772">MMULT(H1772:L1772,TRANSPOSE(chol))</f>
        <v>1.2278032069587181E-3</v>
      </c>
      <c r="N1772" s="141">
        <v>3.0347859199720455E-4</v>
      </c>
      <c r="O1772" s="141">
        <v>6.6197482013222435E-3</v>
      </c>
      <c r="P1772" s="141">
        <v>-2.9230921010254206E-3</v>
      </c>
      <c r="Q1772" s="141">
        <v>1.0171061206039691E-3</v>
      </c>
      <c r="R1772" s="6">
        <f t="shared" si="110"/>
        <v>929.86435526538935</v>
      </c>
      <c r="S1772" s="6">
        <f t="shared" si="111"/>
        <v>-19001.043482374953</v>
      </c>
      <c r="T1772" s="6">
        <f t="shared" si="112"/>
        <v>19001.043482374953</v>
      </c>
      <c r="V1772" s="23">
        <f t="array" aca="1" ref="V1772:Z1772" ca="1">MMULT(H1772:L1772,TRANSPOSE(racar))</f>
        <v>1.7906699298164957E-3</v>
      </c>
      <c r="W1772" s="23">
        <f ca="1"/>
        <v>-1.0522894737474995E-4</v>
      </c>
      <c r="X1772" s="23">
        <f ca="1"/>
        <v>6.3855022704998035E-3</v>
      </c>
      <c r="Y1772" s="23">
        <f ca="1"/>
        <v>-3.1156896431887683E-3</v>
      </c>
      <c r="Z1772" s="23">
        <f ca="1"/>
        <v>1.2054883502225578E-3</v>
      </c>
      <c r="AA1772" s="6">
        <f t="array" aca="1" ref="AA1772" ca="1">SUMPRODUCT($V$9:$Z$9,V1772:Z1772)</f>
        <v>3099.4483332651062</v>
      </c>
      <c r="AB1772" s="6">
        <f t="shared" ca="1" si="113"/>
        <v>-20925.228902947103</v>
      </c>
    </row>
    <row r="1773" spans="1:28" ht="13.8">
      <c r="A1773" s="4">
        <v>1763</v>
      </c>
      <c r="B1773" s="120">
        <v>0.91586648376771829</v>
      </c>
      <c r="C1773" s="120">
        <v>0.68703999999999998</v>
      </c>
      <c r="D1773" s="120">
        <v>0.98167430237401077</v>
      </c>
      <c r="E1773" s="120">
        <v>0.32463629533501803</v>
      </c>
      <c r="F1773" s="120">
        <v>0.64952207555757857</v>
      </c>
      <c r="H1773" s="142">
        <v>1.3777935679634017</v>
      </c>
      <c r="I1773" s="142">
        <v>0.48747747734066676</v>
      </c>
      <c r="J1773" s="142">
        <v>2.0896261538836378</v>
      </c>
      <c r="K1773" s="142">
        <v>-0.4547729526527719</v>
      </c>
      <c r="L1773" s="142">
        <v>0.3840304904574241</v>
      </c>
      <c r="M1773" s="141">
        <f t="array" ref="M1773:Q1773">MMULT(H1773:L1773,TRANSPOSE(chol))</f>
        <v>8.1182177188573179E-3</v>
      </c>
      <c r="N1773" s="141">
        <v>6.0287192150996925E-3</v>
      </c>
      <c r="O1773" s="141">
        <v>1.54168380645263E-2</v>
      </c>
      <c r="P1773" s="141">
        <v>7.7542688983448698E-4</v>
      </c>
      <c r="Q1773" s="141">
        <v>7.769817301298906E-3</v>
      </c>
      <c r="R1773" s="6">
        <f t="shared" si="110"/>
        <v>4051.2404575597029</v>
      </c>
      <c r="S1773" s="6">
        <f t="shared" si="111"/>
        <v>-39490.21016046295</v>
      </c>
      <c r="T1773" s="6">
        <f t="shared" si="112"/>
        <v>39490.21016046295</v>
      </c>
      <c r="V1773" s="23">
        <f t="array" aca="1" ref="V1773:Z1773" ca="1">MMULT(H1773:L1773,TRANSPOSE(racar))</f>
        <v>9.8252259679155532E-3</v>
      </c>
      <c r="W1773" s="23">
        <f ca="1"/>
        <v>4.9576056163836649E-3</v>
      </c>
      <c r="X1773" s="23">
        <f ca="1"/>
        <v>1.4546838774982831E-2</v>
      </c>
      <c r="Y1773" s="23">
        <f ca="1"/>
        <v>-4.5835373741864329E-4</v>
      </c>
      <c r="Z1773" s="23">
        <f ca="1"/>
        <v>5.5961138013135309E-3</v>
      </c>
      <c r="AA1773" s="6">
        <f t="array" aca="1" ref="AA1773" ca="1">SUMPRODUCT($V$9:$Z$9,V1773:Z1773)</f>
        <v>21628.366976779933</v>
      </c>
      <c r="AB1773" s="6">
        <f t="shared" ca="1" si="113"/>
        <v>-33092.395531681774</v>
      </c>
    </row>
    <row r="1774" spans="1:28" ht="13.8">
      <c r="A1774" s="4">
        <v>1764</v>
      </c>
      <c r="B1774" s="120">
        <v>6.4014631915866482E-2</v>
      </c>
      <c r="C1774" s="120">
        <v>0.88703999999999994</v>
      </c>
      <c r="D1774" s="120">
        <v>4.9979175343606835E-3</v>
      </c>
      <c r="E1774" s="120">
        <v>0.41554538624410897</v>
      </c>
      <c r="F1774" s="120">
        <v>0.72644515248065544</v>
      </c>
      <c r="H1774" s="142">
        <v>-1.5219194547106332</v>
      </c>
      <c r="I1774" s="142">
        <v>1.210935827910014</v>
      </c>
      <c r="J1774" s="142">
        <v>-2.5759733484327132</v>
      </c>
      <c r="K1774" s="142">
        <v>-0.21330282210071017</v>
      </c>
      <c r="L1774" s="142">
        <v>0.60209681419522953</v>
      </c>
      <c r="M1774" s="141">
        <f t="array" ref="M1774:Q1774">MMULT(H1774:L1774,TRANSPOSE(chol))</f>
        <v>-8.9674344337146179E-3</v>
      </c>
      <c r="N1774" s="141">
        <v>3.3594511035752073E-3</v>
      </c>
      <c r="O1774" s="141">
        <v>-1.8172327177256233E-2</v>
      </c>
      <c r="P1774" s="141">
        <v>-1.8650979679002591E-3</v>
      </c>
      <c r="Q1774" s="141">
        <v>-1.9276479305912449E-3</v>
      </c>
      <c r="R1774" s="6">
        <f t="shared" si="110"/>
        <v>-99497.745238913383</v>
      </c>
      <c r="S1774" s="6">
        <f t="shared" si="111"/>
        <v>2147.9028191508969</v>
      </c>
      <c r="T1774" s="6">
        <f t="shared" si="112"/>
        <v>-2147.9028191508969</v>
      </c>
      <c r="V1774" s="23">
        <f t="array" aca="1" ref="V1774:Z1774" ca="1">MMULT(H1774:L1774,TRANSPOSE(racar))</f>
        <v>-7.9513832388430541E-3</v>
      </c>
      <c r="W1774" s="23">
        <f ca="1"/>
        <v>5.3541829683261561E-3</v>
      </c>
      <c r="X1774" s="23">
        <f ca="1"/>
        <v>-1.6909480806725132E-2</v>
      </c>
      <c r="Y1774" s="23">
        <f ca="1"/>
        <v>-6.0413179975713459E-4</v>
      </c>
      <c r="Z1774" s="23">
        <f ca="1"/>
        <v>1.1720756306991529E-3</v>
      </c>
      <c r="AA1774" s="6">
        <f t="array" aca="1" ref="AA1774" ca="1">SUMPRODUCT($V$9:$Z$9,V1774:Z1774)</f>
        <v>-113336.28647944171</v>
      </c>
      <c r="AB1774" s="6">
        <f t="shared" ca="1" si="113"/>
        <v>-9254.7264474390995</v>
      </c>
    </row>
    <row r="1775" spans="1:28" ht="13.8">
      <c r="A1775" s="4">
        <v>1765</v>
      </c>
      <c r="B1775" s="120">
        <v>0.3973479652491998</v>
      </c>
      <c r="C1775" s="120">
        <v>0.12703999999999999</v>
      </c>
      <c r="D1775" s="120">
        <v>0.14785506039150351</v>
      </c>
      <c r="E1775" s="120">
        <v>0.50645447715320002</v>
      </c>
      <c r="F1775" s="120">
        <v>0.80336822940373243</v>
      </c>
      <c r="H1775" s="142">
        <v>-0.2602175979841988</v>
      </c>
      <c r="I1775" s="142">
        <v>-1.1404953232554174</v>
      </c>
      <c r="J1775" s="142">
        <v>-1.0456771396489049</v>
      </c>
      <c r="K1775" s="142">
        <v>1.6179680827513095E-2</v>
      </c>
      <c r="L1775" s="142">
        <v>0.8537138807756427</v>
      </c>
      <c r="M1775" s="141">
        <f t="array" ref="M1775:Q1775">MMULT(H1775:L1775,TRANSPOSE(chol))</f>
        <v>-1.5332508177088016E-3</v>
      </c>
      <c r="N1775" s="141">
        <v>-7.1429387625745059E-3</v>
      </c>
      <c r="O1775" s="141">
        <v>-7.435041699906322E-3</v>
      </c>
      <c r="P1775" s="141">
        <v>-2.5002642982137149E-3</v>
      </c>
      <c r="Q1775" s="141">
        <v>1.2455718498159503E-3</v>
      </c>
      <c r="R1775" s="6">
        <f t="shared" si="110"/>
        <v>-6925.8711775779029</v>
      </c>
      <c r="S1775" s="6">
        <f t="shared" si="111"/>
        <v>-18332.888133340064</v>
      </c>
      <c r="T1775" s="6">
        <f t="shared" si="112"/>
        <v>18332.888133340064</v>
      </c>
      <c r="V1775" s="23">
        <f t="array" aca="1" ref="V1775:Z1775" ca="1">MMULT(H1775:L1775,TRANSPOSE(racar))</f>
        <v>-2.1169766001187616E-3</v>
      </c>
      <c r="W1775" s="23">
        <f ca="1"/>
        <v>-6.4067185480062745E-3</v>
      </c>
      <c r="X1775" s="23">
        <f ca="1"/>
        <v>-6.681252919690169E-3</v>
      </c>
      <c r="Y1775" s="23">
        <f ca="1"/>
        <v>-3.0888879221560258E-4</v>
      </c>
      <c r="Z1775" s="23">
        <f ca="1"/>
        <v>3.1473512490071531E-3</v>
      </c>
      <c r="AA1775" s="6">
        <f t="array" aca="1" ref="AA1775" ca="1">SUMPRODUCT($V$9:$Z$9,V1775:Z1775)</f>
        <v>-12045.837646381355</v>
      </c>
      <c r="AB1775" s="6">
        <f t="shared" ca="1" si="113"/>
        <v>-18845.430278002365</v>
      </c>
    </row>
    <row r="1776" spans="1:28" ht="13.8">
      <c r="A1776" s="4">
        <v>1766</v>
      </c>
      <c r="B1776" s="120">
        <v>0.73068129858253317</v>
      </c>
      <c r="C1776" s="120">
        <v>0.32704</v>
      </c>
      <c r="D1776" s="120">
        <v>0.29071220324864638</v>
      </c>
      <c r="E1776" s="120">
        <v>0.59736356806229085</v>
      </c>
      <c r="F1776" s="120">
        <v>0.88029130632680941</v>
      </c>
      <c r="H1776" s="142">
        <v>0.61487480503638936</v>
      </c>
      <c r="I1776" s="142">
        <v>-0.44810142454665775</v>
      </c>
      <c r="J1776" s="142">
        <v>-0.55130529912382509</v>
      </c>
      <c r="K1776" s="142">
        <v>0.24652886356397674</v>
      </c>
      <c r="L1776" s="142">
        <v>1.1764442767230712</v>
      </c>
      <c r="M1776" s="141">
        <f t="array" ref="M1776:Q1776">MMULT(H1776:L1776,TRANSPOSE(chol))</f>
        <v>3.62295749754723E-3</v>
      </c>
      <c r="N1776" s="141">
        <v>-1.1216986546288819E-3</v>
      </c>
      <c r="O1776" s="141">
        <v>-2.8624298135456663E-3</v>
      </c>
      <c r="P1776" s="141">
        <v>6.7736334772817573E-4</v>
      </c>
      <c r="Q1776" s="141">
        <v>7.4679998271182692E-3</v>
      </c>
      <c r="R1776" s="6">
        <f t="shared" si="110"/>
        <v>-22811.877964077561</v>
      </c>
      <c r="S1776" s="6">
        <f t="shared" si="111"/>
        <v>-38266.920202646994</v>
      </c>
      <c r="T1776" s="6">
        <f t="shared" si="112"/>
        <v>38266.920202646994</v>
      </c>
      <c r="V1776" s="23">
        <f t="array" aca="1" ref="V1776:Z1776" ca="1">MMULT(H1776:L1776,TRANSPOSE(racar))</f>
        <v>4.262619395046633E-3</v>
      </c>
      <c r="W1776" s="23">
        <f ca="1"/>
        <v>-6.9966561879096652E-4</v>
      </c>
      <c r="X1776" s="23">
        <f ca="1"/>
        <v>-2.5015527465909603E-3</v>
      </c>
      <c r="Y1776" s="23">
        <f ca="1"/>
        <v>2.1459760667775466E-3</v>
      </c>
      <c r="Z1776" s="23">
        <f ca="1"/>
        <v>7.6604507279671857E-3</v>
      </c>
      <c r="AA1776" s="6">
        <f t="array" aca="1" ref="AA1776" ca="1">SUMPRODUCT($V$9:$Z$9,V1776:Z1776)</f>
        <v>-15505.385120257597</v>
      </c>
      <c r="AB1776" s="6">
        <f t="shared" ca="1" si="113"/>
        <v>-32616.875060007071</v>
      </c>
    </row>
    <row r="1777" spans="1:28" ht="13.8">
      <c r="A1777" s="4">
        <v>1767</v>
      </c>
      <c r="B1777" s="120">
        <v>0.17512574302697759</v>
      </c>
      <c r="C1777" s="120">
        <v>0.52703999999999995</v>
      </c>
      <c r="D1777" s="120">
        <v>0.43356934610578923</v>
      </c>
      <c r="E1777" s="120">
        <v>0.68827265897138168</v>
      </c>
      <c r="F1777" s="120">
        <v>0.95721438324988628</v>
      </c>
      <c r="H1777" s="142">
        <v>-0.93410160124967245</v>
      </c>
      <c r="I1777" s="142">
        <v>6.7831208722001601E-2</v>
      </c>
      <c r="J1777" s="142">
        <v>-0.16729404156997496</v>
      </c>
      <c r="K1777" s="142">
        <v>0.49096008042149808</v>
      </c>
      <c r="L1777" s="142">
        <v>1.719236959599967</v>
      </c>
      <c r="M1777" s="141">
        <f t="array" ref="M1777:Q1777">MMULT(H1777:L1777,TRANSPOSE(chol))</f>
        <v>-5.5039015617465254E-3</v>
      </c>
      <c r="N1777" s="141">
        <v>-1.8060822098231667E-3</v>
      </c>
      <c r="O1777" s="141">
        <v>-2.3022284869752864E-3</v>
      </c>
      <c r="P1777" s="141">
        <v>1.7354822415876184E-3</v>
      </c>
      <c r="Q1777" s="141">
        <v>7.4311316597664E-3</v>
      </c>
      <c r="R1777" s="6">
        <f t="shared" si="110"/>
        <v>-54813.117778600405</v>
      </c>
      <c r="S1777" s="6">
        <f t="shared" si="111"/>
        <v>-33223.900181617755</v>
      </c>
      <c r="T1777" s="6">
        <f t="shared" si="112"/>
        <v>33223.900181617755</v>
      </c>
      <c r="V1777" s="23">
        <f t="array" aca="1" ref="V1777:Z1777" ca="1">MMULT(H1777:L1777,TRANSPOSE(racar))</f>
        <v>-2.934140711184593E-3</v>
      </c>
      <c r="W1777" s="23">
        <f ca="1"/>
        <v>1.6321116877074647E-3</v>
      </c>
      <c r="X1777" s="23">
        <f ca="1"/>
        <v>-2.7356154374043491E-4</v>
      </c>
      <c r="Y1777" s="23">
        <f ca="1"/>
        <v>4.3032059967683094E-3</v>
      </c>
      <c r="Z1777" s="23">
        <f ca="1"/>
        <v>1.0146536726473851E-2</v>
      </c>
      <c r="AA1777" s="6">
        <f t="array" aca="1" ref="AA1777" ca="1">SUMPRODUCT($V$9:$Z$9,V1777:Z1777)</f>
        <v>-58910.557188236038</v>
      </c>
      <c r="AB1777" s="6">
        <f t="shared" ca="1" si="113"/>
        <v>-36521.983361663333</v>
      </c>
    </row>
    <row r="1778" spans="1:28" ht="13.8">
      <c r="A1778" s="4">
        <v>1768</v>
      </c>
      <c r="B1778" s="120">
        <v>0.50845907636031096</v>
      </c>
      <c r="C1778" s="120">
        <v>0.72704000000000002</v>
      </c>
      <c r="D1778" s="120">
        <v>0.57642648896293203</v>
      </c>
      <c r="E1778" s="120">
        <v>0.77918174988047273</v>
      </c>
      <c r="F1778" s="120">
        <v>4.0054619936276743E-2</v>
      </c>
      <c r="H1778" s="142">
        <v>2.1205349098516776E-2</v>
      </c>
      <c r="I1778" s="142">
        <v>0.6038851536404698</v>
      </c>
      <c r="J1778" s="142">
        <v>0.19275988408939135</v>
      </c>
      <c r="K1778" s="142">
        <v>0.76943267025289941</v>
      </c>
      <c r="L1778" s="142">
        <v>-1.7500525878222819</v>
      </c>
      <c r="M1778" s="141">
        <f t="array" ref="M1778:Q1778">MMULT(H1778:L1778,TRANSPOSE(chol))</f>
        <v>1.249458879682524E-4</v>
      </c>
      <c r="N1778" s="141">
        <v>3.508256081826258E-3</v>
      </c>
      <c r="O1778" s="141">
        <v>1.464281443012604E-3</v>
      </c>
      <c r="P1778" s="141">
        <v>4.8925519645663107E-3</v>
      </c>
      <c r="Q1778" s="141">
        <v>-6.8519461596425911E-3</v>
      </c>
      <c r="R1778" s="6">
        <f t="shared" si="110"/>
        <v>46608.969293955568</v>
      </c>
      <c r="S1778" s="6">
        <f t="shared" si="111"/>
        <v>60326.056031297681</v>
      </c>
      <c r="T1778" s="6">
        <f t="shared" si="112"/>
        <v>-60326.056031297681</v>
      </c>
      <c r="V1778" s="23">
        <f t="array" aca="1" ref="V1778:Z1778" ca="1">MMULT(H1778:L1778,TRANSPOSE(racar))</f>
        <v>-1.2896786890389531E-3</v>
      </c>
      <c r="W1778" s="23">
        <f ca="1"/>
        <v>2.4180917506553008E-3</v>
      </c>
      <c r="X1778" s="23">
        <f ca="1"/>
        <v>5.6162178680959794E-4</v>
      </c>
      <c r="Y1778" s="23">
        <f ca="1"/>
        <v>2.4772996770897745E-3</v>
      </c>
      <c r="Z1778" s="23">
        <f ca="1"/>
        <v>-9.3450183945402374E-3</v>
      </c>
      <c r="AA1778" s="6">
        <f t="array" aca="1" ref="AA1778" ca="1">SUMPRODUCT($V$9:$Z$9,V1778:Z1778)</f>
        <v>46254.783016363021</v>
      </c>
      <c r="AB1778" s="6">
        <f t="shared" ca="1" si="113"/>
        <v>63089.91609671514</v>
      </c>
    </row>
    <row r="1779" spans="1:28" ht="13.8">
      <c r="A1779" s="4">
        <v>1769</v>
      </c>
      <c r="B1779" s="120">
        <v>0.84179240969364411</v>
      </c>
      <c r="C1779" s="120">
        <v>0.92703999999999998</v>
      </c>
      <c r="D1779" s="120">
        <v>0.71928363182007482</v>
      </c>
      <c r="E1779" s="120">
        <v>0.87009084078956356</v>
      </c>
      <c r="F1779" s="120">
        <v>0.11697769685935366</v>
      </c>
      <c r="H1779" s="142">
        <v>1.0018517880580826</v>
      </c>
      <c r="I1779" s="142">
        <v>1.4540948904196642</v>
      </c>
      <c r="J1779" s="142">
        <v>0.58071472424979842</v>
      </c>
      <c r="K1779" s="142">
        <v>1.1268206486300716</v>
      </c>
      <c r="L1779" s="142">
        <v>-1.1902315556564758</v>
      </c>
      <c r="M1779" s="141">
        <f t="array" ref="M1779:Q1779">MMULT(H1779:L1779,TRANSPOSE(chol))</f>
        <v>5.9030983498524038E-3</v>
      </c>
      <c r="N1779" s="141">
        <v>1.068128945098634E-2</v>
      </c>
      <c r="O1779" s="141">
        <v>5.5471798979222957E-3</v>
      </c>
      <c r="P1779" s="141">
        <v>8.9644942251720164E-3</v>
      </c>
      <c r="Q1779" s="141">
        <v>1.351899902070919E-3</v>
      </c>
      <c r="R1779" s="6">
        <f t="shared" si="110"/>
        <v>19676.431303189147</v>
      </c>
      <c r="S1779" s="6">
        <f t="shared" si="111"/>
        <v>33506.870825992577</v>
      </c>
      <c r="T1779" s="6">
        <f t="shared" si="112"/>
        <v>-33506.870825992577</v>
      </c>
      <c r="V1779" s="23">
        <f t="array" aca="1" ref="V1779:Z1779" ca="1">MMULT(H1779:L1779,TRANSPOSE(racar))</f>
        <v>6.1227634228916365E-3</v>
      </c>
      <c r="W1779" s="23">
        <f ca="1"/>
        <v>9.5043369218584684E-3</v>
      </c>
      <c r="X1779" s="23">
        <f ca="1"/>
        <v>4.3544483076022747E-3</v>
      </c>
      <c r="Y1779" s="23">
        <f ca="1"/>
        <v>5.9622511131278812E-3</v>
      </c>
      <c r="Z1779" s="23">
        <f ca="1"/>
        <v>-2.9531347812443258E-3</v>
      </c>
      <c r="AA1779" s="6">
        <f t="array" aca="1" ref="AA1779" ca="1">SUMPRODUCT($V$9:$Z$9,V1779:Z1779)</f>
        <v>33915.183591365094</v>
      </c>
      <c r="AB1779" s="6">
        <f t="shared" ca="1" si="113"/>
        <v>43622.687071308923</v>
      </c>
    </row>
    <row r="1780" spans="1:28" ht="13.8">
      <c r="A1780" s="4">
        <v>1770</v>
      </c>
      <c r="B1780" s="120">
        <v>0.28623685413808869</v>
      </c>
      <c r="C1780" s="120">
        <v>0.16703999999999999</v>
      </c>
      <c r="D1780" s="120">
        <v>0.86214077467721772</v>
      </c>
      <c r="E1780" s="120">
        <v>0.96099993169865461</v>
      </c>
      <c r="F1780" s="120">
        <v>0.19390077378243062</v>
      </c>
      <c r="H1780" s="142">
        <v>-0.56441209662812675</v>
      </c>
      <c r="I1780" s="142">
        <v>-0.96592842024551262</v>
      </c>
      <c r="J1780" s="142">
        <v>1.0899879533979973</v>
      </c>
      <c r="K1780" s="142">
        <v>1.7624094887706461</v>
      </c>
      <c r="L1780" s="142">
        <v>-0.8636111306749773</v>
      </c>
      <c r="M1780" s="141">
        <f t="array" ref="M1780:Q1780">MMULT(H1780:L1780,TRANSPOSE(chol))</f>
        <v>-3.3256217695636532E-3</v>
      </c>
      <c r="N1780" s="141">
        <v>-6.8578633327625073E-3</v>
      </c>
      <c r="O1780" s="141">
        <v>5.9219783654726535E-3</v>
      </c>
      <c r="P1780" s="141">
        <v>7.4822917567509643E-3</v>
      </c>
      <c r="Q1780" s="141">
        <v>-3.5671276388993516E-3</v>
      </c>
      <c r="R1780" s="6">
        <f t="shared" si="110"/>
        <v>87676.077804435408</v>
      </c>
      <c r="S1780" s="6">
        <f t="shared" si="111"/>
        <v>53974.727190771635</v>
      </c>
      <c r="T1780" s="6">
        <f t="shared" si="112"/>
        <v>-53974.727190771635</v>
      </c>
      <c r="V1780" s="23">
        <f t="array" aca="1" ref="V1780:Z1780" ca="1">MMULT(H1780:L1780,TRANSPOSE(racar))</f>
        <v>-4.3963967428472294E-3</v>
      </c>
      <c r="W1780" s="23">
        <f ca="1"/>
        <v>-5.4985148631373475E-3</v>
      </c>
      <c r="X1780" s="23">
        <f ca="1"/>
        <v>6.5738760422218538E-3</v>
      </c>
      <c r="Y1780" s="23">
        <f ca="1"/>
        <v>7.4723886310214304E-3</v>
      </c>
      <c r="Z1780" s="23">
        <f ca="1"/>
        <v>-4.4786455008046996E-3</v>
      </c>
      <c r="AA1780" s="6">
        <f t="array" aca="1" ref="AA1780" ca="1">SUMPRODUCT($V$9:$Z$9,V1780:Z1780)</f>
        <v>82434.277813244582</v>
      </c>
      <c r="AB1780" s="6">
        <f t="shared" ca="1" si="113"/>
        <v>58978.248583599561</v>
      </c>
    </row>
    <row r="1781" spans="1:28" ht="13.8">
      <c r="A1781" s="4">
        <v>1771</v>
      </c>
      <c r="B1781" s="120">
        <v>0.61957018747142201</v>
      </c>
      <c r="C1781" s="120">
        <v>0.36703999999999998</v>
      </c>
      <c r="D1781" s="120">
        <v>2.5406080799666806E-2</v>
      </c>
      <c r="E1781" s="120">
        <v>6.017348541766273E-2</v>
      </c>
      <c r="F1781" s="120">
        <v>0.27082385070550752</v>
      </c>
      <c r="H1781" s="142">
        <v>0.30435214122248355</v>
      </c>
      <c r="I1781" s="142">
        <v>-0.33970326859434535</v>
      </c>
      <c r="J1781" s="142">
        <v>-1.9530627379370045</v>
      </c>
      <c r="K1781" s="142">
        <v>-1.5533188846453694</v>
      </c>
      <c r="L1781" s="142">
        <v>-0.61032324543705441</v>
      </c>
      <c r="M1781" s="141">
        <f t="array" ref="M1781:Q1781">MMULT(H1781:L1781,TRANSPOSE(chol))</f>
        <v>1.7932998114490854E-3</v>
      </c>
      <c r="N1781" s="141">
        <v>-1.2304373708758539E-3</v>
      </c>
      <c r="O1781" s="141">
        <v>-1.2239193583312291E-2</v>
      </c>
      <c r="P1781" s="141">
        <v>-9.1709789472404907E-3</v>
      </c>
      <c r="Q1781" s="141">
        <v>-7.4934431681690766E-3</v>
      </c>
      <c r="R1781" s="6">
        <f t="shared" si="110"/>
        <v>-15254.269289106596</v>
      </c>
      <c r="S1781" s="6">
        <f t="shared" si="111"/>
        <v>-433.72168014566705</v>
      </c>
      <c r="T1781" s="6">
        <f t="shared" si="112"/>
        <v>433.72168014566705</v>
      </c>
      <c r="V1781" s="23">
        <f t="array" aca="1" ref="V1781:Z1781" ca="1">MMULT(H1781:L1781,TRANSPOSE(racar))</f>
        <v>-8.0005676351925991E-4</v>
      </c>
      <c r="W1781" s="23">
        <f ca="1"/>
        <v>-4.1826482267038343E-3</v>
      </c>
      <c r="X1781" s="23">
        <f ca="1"/>
        <v>-1.3573902684838711E-2</v>
      </c>
      <c r="Y1781" s="23">
        <f ca="1"/>
        <v>-9.5468550817316093E-3</v>
      </c>
      <c r="Z1781" s="23">
        <f ca="1"/>
        <v>-6.8852694469495913E-3</v>
      </c>
      <c r="AA1781" s="6">
        <f t="array" aca="1" ref="AA1781" ca="1">SUMPRODUCT($V$9:$Z$9,V1781:Z1781)</f>
        <v>-20455.05089749684</v>
      </c>
      <c r="AB1781" s="6">
        <f t="shared" ca="1" si="113"/>
        <v>-5521.2300453349017</v>
      </c>
    </row>
    <row r="1782" spans="1:28" ht="13.8">
      <c r="A1782" s="4">
        <v>1772</v>
      </c>
      <c r="B1782" s="120">
        <v>0.95290352080475527</v>
      </c>
      <c r="C1782" s="120">
        <v>0.56703999999999999</v>
      </c>
      <c r="D1782" s="120">
        <v>0.16826322365680962</v>
      </c>
      <c r="E1782" s="120">
        <v>0.15108257632675365</v>
      </c>
      <c r="F1782" s="120">
        <v>0.34774692762858445</v>
      </c>
      <c r="H1782" s="142">
        <v>1.67368278731883</v>
      </c>
      <c r="I1782" s="142">
        <v>0.16884317129281198</v>
      </c>
      <c r="J1782" s="142">
        <v>-0.96105115527755791</v>
      </c>
      <c r="K1782" s="142">
        <v>-1.031801422733734</v>
      </c>
      <c r="L1782" s="142">
        <v>-0.3914104689358871</v>
      </c>
      <c r="M1782" s="141">
        <f t="array" ref="M1782:Q1782">MMULT(H1782:L1782,TRANSPOSE(chol))</f>
        <v>9.8616524098326681E-3</v>
      </c>
      <c r="N1782" s="141">
        <v>4.899060792707079E-3</v>
      </c>
      <c r="O1782" s="141">
        <v>-3.8713554180992301E-3</v>
      </c>
      <c r="P1782" s="141">
        <v>-4.1590956516951039E-3</v>
      </c>
      <c r="Q1782" s="141">
        <v>3.0327175454340728E-4</v>
      </c>
      <c r="R1782" s="6">
        <f t="shared" si="110"/>
        <v>-9584.9118760629153</v>
      </c>
      <c r="S1782" s="6">
        <f t="shared" si="111"/>
        <v>-20699.467360162591</v>
      </c>
      <c r="T1782" s="6">
        <f t="shared" si="112"/>
        <v>20699.467360162591</v>
      </c>
      <c r="V1782" s="23">
        <f t="array" aca="1" ref="V1782:Z1782" ca="1">MMULT(H1782:L1782,TRANSPOSE(racar))</f>
        <v>8.3545384526815744E-3</v>
      </c>
      <c r="W1782" s="23">
        <f ca="1"/>
        <v>1.2183012317306646E-3</v>
      </c>
      <c r="X1782" s="23">
        <f ca="1"/>
        <v>-5.9038536768713425E-3</v>
      </c>
      <c r="Y1782" s="23">
        <f ca="1"/>
        <v>-5.6112883995857602E-3</v>
      </c>
      <c r="Z1782" s="23">
        <f ca="1"/>
        <v>-1.9167049892894852E-3</v>
      </c>
      <c r="AA1782" s="6">
        <f t="array" aca="1" ref="AA1782" ca="1">SUMPRODUCT($V$9:$Z$9,V1782:Z1782)</f>
        <v>2964.18149667957</v>
      </c>
      <c r="AB1782" s="6">
        <f t="shared" ca="1" si="113"/>
        <v>-15044.155204775527</v>
      </c>
    </row>
    <row r="1783" spans="1:28" ht="13.8">
      <c r="A1783" s="4">
        <v>1773</v>
      </c>
      <c r="B1783" s="120">
        <v>0.10105166895290352</v>
      </c>
      <c r="C1783" s="120">
        <v>0.76704000000000006</v>
      </c>
      <c r="D1783" s="120">
        <v>0.31112036651395253</v>
      </c>
      <c r="E1783" s="120">
        <v>0.24199166723584456</v>
      </c>
      <c r="F1783" s="120">
        <v>0.42467000455166137</v>
      </c>
      <c r="H1783" s="142">
        <v>-1.2755819504664394</v>
      </c>
      <c r="I1783" s="142">
        <v>0.72913350717225911</v>
      </c>
      <c r="J1783" s="142">
        <v>-0.49267713938844065</v>
      </c>
      <c r="K1783" s="142">
        <v>-0.69991028413051748</v>
      </c>
      <c r="L1783" s="142">
        <v>-0.18996059470809673</v>
      </c>
      <c r="M1783" s="141">
        <f t="array" ref="M1783:Q1783">MMULT(H1783:L1783,TRANSPOSE(chol))</f>
        <v>-7.5159677276170136E-3</v>
      </c>
      <c r="N1783" s="141">
        <v>1.1789177812085291E-3</v>
      </c>
      <c r="O1783" s="141">
        <v>-4.630212297925586E-3</v>
      </c>
      <c r="P1783" s="141">
        <v>-3.6169404025260497E-3</v>
      </c>
      <c r="Q1783" s="141">
        <v>-5.3805858518156165E-3</v>
      </c>
      <c r="R1783" s="6">
        <f t="shared" si="110"/>
        <v>-38264.518903796445</v>
      </c>
      <c r="S1783" s="6">
        <f t="shared" si="111"/>
        <v>13262.159502485956</v>
      </c>
      <c r="T1783" s="6">
        <f t="shared" si="112"/>
        <v>-13262.159502485956</v>
      </c>
      <c r="V1783" s="23">
        <f t="array" aca="1" ref="V1783:Z1783" ca="1">MMULT(H1783:L1783,TRANSPOSE(racar))</f>
        <v>-7.0475714328896042E-3</v>
      </c>
      <c r="W1783" s="23">
        <f ca="1"/>
        <v>2.0722310965591954E-3</v>
      </c>
      <c r="X1783" s="23">
        <f ca="1"/>
        <v>-4.0799733441438764E-3</v>
      </c>
      <c r="Y1783" s="23">
        <f ca="1"/>
        <v>-3.5858706471474551E-3</v>
      </c>
      <c r="Z1783" s="23">
        <f ca="1"/>
        <v>-3.2092749473025522E-3</v>
      </c>
      <c r="AA1783" s="6">
        <f t="array" aca="1" ref="AA1783" ca="1">SUMPRODUCT($V$9:$Z$9,V1783:Z1783)</f>
        <v>-51215.314513793943</v>
      </c>
      <c r="AB1783" s="6">
        <f t="shared" ca="1" si="113"/>
        <v>1377.5627531113605</v>
      </c>
    </row>
    <row r="1784" spans="1:28" ht="13.8">
      <c r="A1784" s="4">
        <v>1774</v>
      </c>
      <c r="B1784" s="120">
        <v>0.43438500228623683</v>
      </c>
      <c r="C1784" s="120">
        <v>0.96704000000000001</v>
      </c>
      <c r="D1784" s="120">
        <v>0.45397750937109538</v>
      </c>
      <c r="E1784" s="120">
        <v>0.33290075814493542</v>
      </c>
      <c r="F1784" s="120">
        <v>0.50159308147473836</v>
      </c>
      <c r="H1784" s="142">
        <v>-0.16522104095104007</v>
      </c>
      <c r="I1784" s="142">
        <v>1.8389672718529526</v>
      </c>
      <c r="J1784" s="142">
        <v>-0.11561835063121868</v>
      </c>
      <c r="K1784" s="142">
        <v>-0.43191730597943523</v>
      </c>
      <c r="L1784" s="142">
        <v>3.9932736812911835E-3</v>
      </c>
      <c r="M1784" s="141">
        <f t="array" ref="M1784:Q1784">MMULT(H1784:L1784,TRANSPOSE(chol))</f>
        <v>-9.7351331386997218E-4</v>
      </c>
      <c r="N1784" s="141">
        <v>1.0143559449917197E-2</v>
      </c>
      <c r="O1784" s="141">
        <v>-3.581071447873223E-4</v>
      </c>
      <c r="P1784" s="141">
        <v>5.0500831444494658E-4</v>
      </c>
      <c r="Q1784" s="141">
        <v>1.4490017762474553E-3</v>
      </c>
      <c r="R1784" s="6">
        <f t="shared" si="110"/>
        <v>-62485.647497156831</v>
      </c>
      <c r="S1784" s="6">
        <f t="shared" si="111"/>
        <v>-5716.4609382172084</v>
      </c>
      <c r="T1784" s="6">
        <f t="shared" si="112"/>
        <v>5716.4609382172084</v>
      </c>
      <c r="V1784" s="23">
        <f t="array" aca="1" ref="V1784:Z1784" ca="1">MMULT(H1784:L1784,TRANSPOSE(racar))</f>
        <v>8.6597441760203578E-4</v>
      </c>
      <c r="W1784" s="23">
        <f ca="1"/>
        <v>1.0366454518019297E-2</v>
      </c>
      <c r="X1784" s="23">
        <f ca="1"/>
        <v>-4.8746786716484248E-4</v>
      </c>
      <c r="Y1784" s="23">
        <f ca="1"/>
        <v>-7.4230354250893994E-4</v>
      </c>
      <c r="Z1784" s="23">
        <f ca="1"/>
        <v>1.2146837161041474E-3</v>
      </c>
      <c r="AA1784" s="6">
        <f t="array" aca="1" ref="AA1784" ca="1">SUMPRODUCT($V$9:$Z$9,V1784:Z1784)</f>
        <v>-59895.916780893996</v>
      </c>
      <c r="AB1784" s="6">
        <f t="shared" ca="1" si="113"/>
        <v>-10122.592190178681</v>
      </c>
    </row>
    <row r="1785" spans="1:28" ht="13.8">
      <c r="A1785" s="4">
        <v>1775</v>
      </c>
      <c r="B1785" s="120">
        <v>0.76771833561957015</v>
      </c>
      <c r="C1785" s="120">
        <v>1.504E-2</v>
      </c>
      <c r="D1785" s="120">
        <v>0.59683465222823817</v>
      </c>
      <c r="E1785" s="120">
        <v>0.42380984905402636</v>
      </c>
      <c r="F1785" s="120">
        <v>0.57851615839781523</v>
      </c>
      <c r="H1785" s="142">
        <v>0.73135338747292877</v>
      </c>
      <c r="I1785" s="142">
        <v>-2.1690353530209889</v>
      </c>
      <c r="J1785" s="142">
        <v>0.24516239095862771</v>
      </c>
      <c r="K1785" s="142">
        <v>-0.19215639879594673</v>
      </c>
      <c r="L1785" s="142">
        <v>0.19809890287360407</v>
      </c>
      <c r="M1785" s="141">
        <f t="array" ref="M1785:Q1785">MMULT(H1785:L1785,TRANSPOSE(chol))</f>
        <v>4.3092711179551421E-3</v>
      </c>
      <c r="N1785" s="141">
        <v>-1.0703797823006482E-2</v>
      </c>
      <c r="O1785" s="141">
        <v>1.8390104739677408E-3</v>
      </c>
      <c r="P1785" s="141">
        <v>-3.612046252727364E-3</v>
      </c>
      <c r="Q1785" s="141">
        <v>-2.6833749973090553E-4</v>
      </c>
      <c r="R1785" s="6">
        <f t="shared" si="110"/>
        <v>63420.241070156073</v>
      </c>
      <c r="S1785" s="6">
        <f t="shared" si="111"/>
        <v>-15031.70531978231</v>
      </c>
      <c r="T1785" s="6">
        <f t="shared" si="112"/>
        <v>15031.70531978231</v>
      </c>
      <c r="V1785" s="23">
        <f t="array" aca="1" ref="V1785:Z1785" ca="1">MMULT(H1785:L1785,TRANSPOSE(racar))</f>
        <v>2.1918359143586605E-3</v>
      </c>
      <c r="W1785" s="23">
        <f ca="1"/>
        <v>-1.1996722438559202E-2</v>
      </c>
      <c r="X1785" s="23">
        <f ca="1"/>
        <v>1.4540493936661572E-3</v>
      </c>
      <c r="Y1785" s="23">
        <f ca="1"/>
        <v>-2.3256030832580154E-3</v>
      </c>
      <c r="Z1785" s="23">
        <f ca="1"/>
        <v>-1.883148079999987E-4</v>
      </c>
      <c r="AA1785" s="6">
        <f t="array" aca="1" ref="AA1785" ca="1">SUMPRODUCT($V$9:$Z$9,V1785:Z1785)</f>
        <v>64785.924403264129</v>
      </c>
      <c r="AB1785" s="6">
        <f t="shared" ca="1" si="113"/>
        <v>-9591.9983261758771</v>
      </c>
    </row>
    <row r="1786" spans="1:28" ht="13.8">
      <c r="A1786" s="4">
        <v>1776</v>
      </c>
      <c r="B1786" s="120">
        <v>0.21216278006401462</v>
      </c>
      <c r="C1786" s="120">
        <v>0.21504000000000001</v>
      </c>
      <c r="D1786" s="120">
        <v>0.73969179508538097</v>
      </c>
      <c r="E1786" s="120">
        <v>0.51471893996311735</v>
      </c>
      <c r="F1786" s="120">
        <v>0.6554392353208921</v>
      </c>
      <c r="H1786" s="142">
        <v>-0.79893938518949936</v>
      </c>
      <c r="I1786" s="142">
        <v>-0.78905476292891585</v>
      </c>
      <c r="J1786" s="142">
        <v>0.64239551686457941</v>
      </c>
      <c r="K1786" s="142">
        <v>3.6903285511855823E-2</v>
      </c>
      <c r="L1786" s="142">
        <v>0.40004750283789192</v>
      </c>
      <c r="M1786" s="141">
        <f t="array" ref="M1786:Q1786">MMULT(H1786:L1786,TRANSPOSE(chol))</f>
        <v>-4.7075004731845661E-3</v>
      </c>
      <c r="N1786" s="141">
        <v>-6.3959031368951216E-3</v>
      </c>
      <c r="O1786" s="141">
        <v>2.7934406760804485E-3</v>
      </c>
      <c r="P1786" s="141">
        <v>-1.270237809929073E-3</v>
      </c>
      <c r="Q1786" s="141">
        <v>-7.8287266291906859E-4</v>
      </c>
      <c r="R1786" s="6">
        <f t="shared" si="110"/>
        <v>16062.595995699929</v>
      </c>
      <c r="S1786" s="6">
        <f t="shared" si="111"/>
        <v>-1472.5818121361035</v>
      </c>
      <c r="T1786" s="6">
        <f t="shared" si="112"/>
        <v>1472.5818121361035</v>
      </c>
      <c r="V1786" s="23">
        <f t="array" aca="1" ref="V1786:Z1786" ca="1">MMULT(H1786:L1786,TRANSPOSE(racar))</f>
        <v>-4.4338600374711663E-3</v>
      </c>
      <c r="W1786" s="23">
        <f ca="1"/>
        <v>-4.8877131048785452E-3</v>
      </c>
      <c r="X1786" s="23">
        <f ca="1"/>
        <v>3.7879428490241165E-3</v>
      </c>
      <c r="Y1786" s="23">
        <f ca="1"/>
        <v>8.5212924949102753E-5</v>
      </c>
      <c r="Z1786" s="23">
        <f ca="1"/>
        <v>1.0936638638903255E-3</v>
      </c>
      <c r="AA1786" s="6">
        <f t="array" aca="1" ref="AA1786" ca="1">SUMPRODUCT($V$9:$Z$9,V1786:Z1786)</f>
        <v>7852.1894153647145</v>
      </c>
      <c r="AB1786" s="6">
        <f t="shared" ca="1" si="113"/>
        <v>-5668.0162953328791</v>
      </c>
    </row>
    <row r="1787" spans="1:28" ht="13.8">
      <c r="A1787" s="4">
        <v>1777</v>
      </c>
      <c r="B1787" s="120">
        <v>0.54549611339734794</v>
      </c>
      <c r="C1787" s="120">
        <v>0.41504000000000002</v>
      </c>
      <c r="D1787" s="120">
        <v>0.88254893794252387</v>
      </c>
      <c r="E1787" s="120">
        <v>0.60562803087220818</v>
      </c>
      <c r="F1787" s="120">
        <v>0.73236231224396897</v>
      </c>
      <c r="H1787" s="142">
        <v>0.11429017181362211</v>
      </c>
      <c r="I1787" s="142">
        <v>-0.21459896621406907</v>
      </c>
      <c r="J1787" s="142">
        <v>1.1878256057023371</v>
      </c>
      <c r="K1787" s="142">
        <v>0.26794203339515887</v>
      </c>
      <c r="L1787" s="142">
        <v>0.61997328480343672</v>
      </c>
      <c r="M1787" s="141">
        <f t="array" ref="M1787:Q1787">MMULT(H1787:L1787,TRANSPOSE(chol))</f>
        <v>6.7341909519876659E-4</v>
      </c>
      <c r="N1787" s="141">
        <v>-9.6049364675561888E-4</v>
      </c>
      <c r="O1787" s="141">
        <v>7.7060060261505857E-3</v>
      </c>
      <c r="P1787" s="141">
        <v>1.7873702659746127E-3</v>
      </c>
      <c r="Q1787" s="141">
        <v>4.8596037381379315E-3</v>
      </c>
      <c r="R1787" s="6">
        <f t="shared" si="110"/>
        <v>7655.2965084099014</v>
      </c>
      <c r="S1787" s="6">
        <f t="shared" si="111"/>
        <v>-18743.171813034402</v>
      </c>
      <c r="T1787" s="6">
        <f t="shared" si="112"/>
        <v>18743.171813034402</v>
      </c>
      <c r="V1787" s="23">
        <f t="array" aca="1" ref="V1787:Z1787" ca="1">MMULT(H1787:L1787,TRANSPOSE(racar))</f>
        <v>1.9301084887059878E-3</v>
      </c>
      <c r="W1787" s="23">
        <f ca="1"/>
        <v>6.2823496194141701E-5</v>
      </c>
      <c r="X1787" s="23">
        <f ca="1"/>
        <v>8.22020029329254E-3</v>
      </c>
      <c r="Y1787" s="23">
        <f ca="1"/>
        <v>2.3531543637944942E-3</v>
      </c>
      <c r="Z1787" s="23">
        <f ca="1"/>
        <v>4.9158999276716249E-3</v>
      </c>
      <c r="AA1787" s="6">
        <f t="array" aca="1" ref="AA1787" ca="1">SUMPRODUCT($V$9:$Z$9,V1787:Z1787)</f>
        <v>11734.124802768161</v>
      </c>
      <c r="AB1787" s="6">
        <f t="shared" ca="1" si="113"/>
        <v>-16467.642532139733</v>
      </c>
    </row>
    <row r="1788" spans="1:28" ht="13.8">
      <c r="A1788" s="4">
        <v>1778</v>
      </c>
      <c r="B1788" s="120">
        <v>0.8788294467306812</v>
      </c>
      <c r="C1788" s="120">
        <v>0.61504000000000003</v>
      </c>
      <c r="D1788" s="120">
        <v>4.5814244064972927E-2</v>
      </c>
      <c r="E1788" s="120">
        <v>0.69653712178129912</v>
      </c>
      <c r="F1788" s="120">
        <v>0.80928538916704595</v>
      </c>
      <c r="H1788" s="142">
        <v>1.1691552018275884</v>
      </c>
      <c r="I1788" s="142">
        <v>0.29247954134792448</v>
      </c>
      <c r="J1788" s="142">
        <v>-1.686869290992798</v>
      </c>
      <c r="K1788" s="142">
        <v>0.51446667119920864</v>
      </c>
      <c r="L1788" s="142">
        <v>0.87526594048293826</v>
      </c>
      <c r="M1788" s="141">
        <f t="array" ref="M1788:Q1788">MMULT(H1788:L1788,TRANSPOSE(chol))</f>
        <v>6.8888813943302233E-3</v>
      </c>
      <c r="N1788" s="141">
        <v>4.4218016978993281E-3</v>
      </c>
      <c r="O1788" s="141">
        <v>-9.1646468672567215E-3</v>
      </c>
      <c r="P1788" s="141">
        <v>2.9117255228875887E-3</v>
      </c>
      <c r="Q1788" s="141">
        <v>8.150393890210739E-3</v>
      </c>
      <c r="R1788" s="6">
        <f t="shared" si="110"/>
        <v>-44592.323267858294</v>
      </c>
      <c r="S1788" s="6">
        <f t="shared" si="111"/>
        <v>-31828.826299148583</v>
      </c>
      <c r="T1788" s="6">
        <f t="shared" si="112"/>
        <v>31828.826299148583</v>
      </c>
      <c r="V1788" s="23">
        <f t="array" aca="1" ref="V1788:Z1788" ca="1">MMULT(H1788:L1788,TRANSPOSE(racar))</f>
        <v>7.1831288400339656E-3</v>
      </c>
      <c r="W1788" s="23">
        <f ca="1"/>
        <v>3.8654995218188643E-3</v>
      </c>
      <c r="X1788" s="23">
        <f ca="1"/>
        <v>-9.4632663857137506E-3</v>
      </c>
      <c r="Y1788" s="23">
        <f ca="1"/>
        <v>3.4617137418734931E-3</v>
      </c>
      <c r="Z1788" s="23">
        <f ca="1"/>
        <v>6.8448908619794056E-3</v>
      </c>
      <c r="AA1788" s="6">
        <f t="array" aca="1" ref="AA1788" ca="1">SUMPRODUCT($V$9:$Z$9,V1788:Z1788)</f>
        <v>-31389.711841894663</v>
      </c>
      <c r="AB1788" s="6">
        <f t="shared" ca="1" si="113"/>
        <v>-22082.658776621047</v>
      </c>
    </row>
    <row r="1789" spans="1:28" ht="13.8">
      <c r="A1789" s="4">
        <v>1779</v>
      </c>
      <c r="B1789" s="120">
        <v>0.32327389117512573</v>
      </c>
      <c r="C1789" s="120">
        <v>0.81503999999999999</v>
      </c>
      <c r="D1789" s="120">
        <v>0.18867138692211574</v>
      </c>
      <c r="E1789" s="120">
        <v>0.78744621269039006</v>
      </c>
      <c r="F1789" s="120">
        <v>0.88620846609012294</v>
      </c>
      <c r="H1789" s="142">
        <v>-0.45856331948513795</v>
      </c>
      <c r="I1789" s="142">
        <v>0.8966232263825169</v>
      </c>
      <c r="J1789" s="142">
        <v>-0.88280289911097476</v>
      </c>
      <c r="K1789" s="142">
        <v>0.79759151833070929</v>
      </c>
      <c r="L1789" s="142">
        <v>1.206608198707261</v>
      </c>
      <c r="M1789" s="141">
        <f t="array" ref="M1789:Q1789">MMULT(H1789:L1789,TRANSPOSE(chol))</f>
        <v>-2.7019409525659527E-3</v>
      </c>
      <c r="N1789" s="141">
        <v>4.0576065365996346E-3</v>
      </c>
      <c r="O1789" s="141">
        <v>-5.9849022258591251E-3</v>
      </c>
      <c r="P1789" s="141">
        <v>4.4861725403748075E-3</v>
      </c>
      <c r="Q1789" s="141">
        <v>7.3030068708223221E-3</v>
      </c>
      <c r="R1789" s="6">
        <f t="shared" si="110"/>
        <v>-67226.796372210069</v>
      </c>
      <c r="S1789" s="6">
        <f t="shared" si="111"/>
        <v>-19935.236588638327</v>
      </c>
      <c r="T1789" s="6">
        <f t="shared" si="112"/>
        <v>19935.236588638327</v>
      </c>
      <c r="V1789" s="23">
        <f t="array" aca="1" ref="V1789:Z1789" ca="1">MMULT(H1789:L1789,TRANSPOSE(racar))</f>
        <v>-4.0136481635923127E-4</v>
      </c>
      <c r="W1789" s="23">
        <f ca="1"/>
        <v>6.5595937991661576E-3</v>
      </c>
      <c r="X1789" s="23">
        <f ca="1"/>
        <v>-4.6519567177024284E-3</v>
      </c>
      <c r="Y1789" s="23">
        <f ca="1"/>
        <v>5.7849003105774083E-3</v>
      </c>
      <c r="Z1789" s="23">
        <f ca="1"/>
        <v>8.3102064244454672E-3</v>
      </c>
      <c r="AA1789" s="6">
        <f t="array" aca="1" ref="AA1789" ca="1">SUMPRODUCT($V$9:$Z$9,V1789:Z1789)</f>
        <v>-65816.575513771604</v>
      </c>
      <c r="AB1789" s="6">
        <f t="shared" ca="1" si="113"/>
        <v>-19574.894104559247</v>
      </c>
    </row>
    <row r="1790" spans="1:28" ht="13.8">
      <c r="A1790" s="4">
        <v>1780</v>
      </c>
      <c r="B1790" s="120">
        <v>0.6566072245084591</v>
      </c>
      <c r="C1790" s="120">
        <v>5.5040000000000006E-2</v>
      </c>
      <c r="D1790" s="120">
        <v>0.33152852977925862</v>
      </c>
      <c r="E1790" s="120">
        <v>0.878355303599481</v>
      </c>
      <c r="F1790" s="120">
        <v>0.96313154301319981</v>
      </c>
      <c r="H1790" s="142">
        <v>0.40322113770232604</v>
      </c>
      <c r="I1790" s="142">
        <v>-1.5978336660863173</v>
      </c>
      <c r="J1790" s="142">
        <v>-0.43569634276847746</v>
      </c>
      <c r="K1790" s="142">
        <v>1.1668043428462849</v>
      </c>
      <c r="L1790" s="142">
        <v>1.7882423651081356</v>
      </c>
      <c r="M1790" s="141">
        <f t="array" ref="M1790:Q1790">MMULT(H1790:L1790,TRANSPOSE(chol))</f>
        <v>2.3758544536911222E-3</v>
      </c>
      <c r="N1790" s="141">
        <v>-8.2034424140916464E-3</v>
      </c>
      <c r="O1790" s="141">
        <v>-2.7822288829630472E-3</v>
      </c>
      <c r="P1790" s="141">
        <v>3.3813023616031963E-3</v>
      </c>
      <c r="Q1790" s="141">
        <v>1.0215401584904353E-2</v>
      </c>
      <c r="R1790" s="6">
        <f t="shared" si="110"/>
        <v>4726.7652460219906</v>
      </c>
      <c r="S1790" s="6">
        <f t="shared" si="111"/>
        <v>-41119.313296647975</v>
      </c>
      <c r="T1790" s="6">
        <f t="shared" si="112"/>
        <v>41119.313296647975</v>
      </c>
      <c r="V1790" s="23">
        <f t="array" aca="1" ref="V1790:Z1790" ca="1">MMULT(H1790:L1790,TRANSPOSE(racar))</f>
        <v>2.8952872351151451E-3</v>
      </c>
      <c r="W1790" s="23">
        <f ca="1"/>
        <v>-6.3000805734658768E-3</v>
      </c>
      <c r="X1790" s="23">
        <f ca="1"/>
        <v>-1.4482047480720694E-3</v>
      </c>
      <c r="Y1790" s="23">
        <f ca="1"/>
        <v>6.5850383780060064E-3</v>
      </c>
      <c r="Z1790" s="23">
        <f ca="1"/>
        <v>1.1138821152252038E-2</v>
      </c>
      <c r="AA1790" s="6">
        <f t="array" aca="1" ref="AA1790" ca="1">SUMPRODUCT($V$9:$Z$9,V1790:Z1790)</f>
        <v>10183.147482846747</v>
      </c>
      <c r="AB1790" s="6">
        <f t="shared" ca="1" si="113"/>
        <v>-31583.259269214206</v>
      </c>
    </row>
    <row r="1791" spans="1:28" ht="13.8">
      <c r="A1791" s="4">
        <v>1781</v>
      </c>
      <c r="B1791" s="120">
        <v>0.98994055784179236</v>
      </c>
      <c r="C1791" s="120">
        <v>0.25503999999999999</v>
      </c>
      <c r="D1791" s="120">
        <v>0.47438567263640147</v>
      </c>
      <c r="E1791" s="120">
        <v>0.96926439450857194</v>
      </c>
      <c r="F1791" s="120">
        <v>4.5971779699590355E-2</v>
      </c>
      <c r="H1791" s="142">
        <v>2.3241233424526455</v>
      </c>
      <c r="I1791" s="142">
        <v>-0.65871312987358843</v>
      </c>
      <c r="J1791" s="142">
        <v>-6.4249774050137001E-2</v>
      </c>
      <c r="K1791" s="142">
        <v>1.8700907917687102</v>
      </c>
      <c r="L1791" s="142">
        <v>-1.6852333482175481</v>
      </c>
      <c r="M1791" s="141">
        <f t="array" ref="M1791:Q1791">MMULT(H1791:L1791,TRANSPOSE(chol))</f>
        <v>1.3694169967274912E-2</v>
      </c>
      <c r="N1791" s="141">
        <v>1.6877895758676143E-3</v>
      </c>
      <c r="O1791" s="141">
        <v>2.4830596605858899E-3</v>
      </c>
      <c r="P1791" s="141">
        <v>1.0020015003293865E-2</v>
      </c>
      <c r="Q1791" s="141">
        <v>1.6933524056660966E-4</v>
      </c>
      <c r="R1791" s="6">
        <f t="shared" si="110"/>
        <v>105066.42965358846</v>
      </c>
      <c r="S1791" s="6">
        <f t="shared" si="111"/>
        <v>44883.910924968804</v>
      </c>
      <c r="T1791" s="6">
        <f t="shared" si="112"/>
        <v>-44883.910924968804</v>
      </c>
      <c r="V1791" s="23">
        <f t="array" aca="1" ref="V1791:Z1791" ca="1">MMULT(H1791:L1791,TRANSPOSE(racar))</f>
        <v>1.0465614062019509E-2</v>
      </c>
      <c r="W1791" s="23">
        <f ca="1"/>
        <v>-1.7552915345472263E-3</v>
      </c>
      <c r="X1791" s="23">
        <f ca="1"/>
        <v>2.5709575863344289E-4</v>
      </c>
      <c r="Y1791" s="23">
        <f ca="1"/>
        <v>7.4279797978449693E-3</v>
      </c>
      <c r="Z1791" s="23">
        <f ca="1"/>
        <v>-6.1873604505291273E-3</v>
      </c>
      <c r="AA1791" s="6">
        <f t="array" aca="1" ref="AA1791" ca="1">SUMPRODUCT($V$9:$Z$9,V1791:Z1791)</f>
        <v>125752.91140054184</v>
      </c>
      <c r="AB1791" s="6">
        <f t="shared" ca="1" si="113"/>
        <v>68239.571354716318</v>
      </c>
    </row>
    <row r="1792" spans="1:28" ht="13.8">
      <c r="A1792" s="4">
        <v>1782</v>
      </c>
      <c r="B1792" s="120">
        <v>6.4014631915866481E-3</v>
      </c>
      <c r="C1792" s="120">
        <v>0.45504</v>
      </c>
      <c r="D1792" s="120">
        <v>0.61724281549354432</v>
      </c>
      <c r="E1792" s="120">
        <v>6.8437948227580092E-2</v>
      </c>
      <c r="F1792" s="120">
        <v>0.12289485662266728</v>
      </c>
      <c r="H1792" s="142">
        <v>-2.4892045986420328</v>
      </c>
      <c r="I1792" s="142">
        <v>-0.11293763345878785</v>
      </c>
      <c r="J1792" s="142">
        <v>0.29824737117165601</v>
      </c>
      <c r="K1792" s="142">
        <v>-1.487526170685862</v>
      </c>
      <c r="L1792" s="142">
        <v>-1.1606366035858044</v>
      </c>
      <c r="M1792" s="141">
        <f t="array" ref="M1792:Q1792">MMULT(H1792:L1792,TRANSPOSE(chol))</f>
        <v>-1.4666859643152036E-2</v>
      </c>
      <c r="N1792" s="141">
        <v>-6.4948532847360404E-3</v>
      </c>
      <c r="O1792" s="141">
        <v>-1.4562407930014791E-3</v>
      </c>
      <c r="P1792" s="141">
        <v>-9.3001848648021843E-3</v>
      </c>
      <c r="Q1792" s="141">
        <v>-1.6289371731970911E-2</v>
      </c>
      <c r="R1792" s="6">
        <f t="shared" si="110"/>
        <v>9890.1116183871636</v>
      </c>
      <c r="S1792" s="6">
        <f t="shared" si="111"/>
        <v>47695.207606312055</v>
      </c>
      <c r="T1792" s="6">
        <f t="shared" si="112"/>
        <v>-47695.207606312055</v>
      </c>
      <c r="V1792" s="23">
        <f t="array" aca="1" ref="V1792:Z1792" ca="1">MMULT(H1792:L1792,TRANSPOSE(racar))</f>
        <v>-1.5725151336444112E-2</v>
      </c>
      <c r="W1792" s="23">
        <f ca="1"/>
        <v>-5.6820800554693556E-3</v>
      </c>
      <c r="X1792" s="23">
        <f ca="1"/>
        <v>-7.7242439199488833E-4</v>
      </c>
      <c r="Y1792" s="23">
        <f ca="1"/>
        <v>-9.3377344817498487E-3</v>
      </c>
      <c r="Z1792" s="23">
        <f ca="1"/>
        <v>-1.2207768363740018E-2</v>
      </c>
      <c r="AA1792" s="6">
        <f t="array" aca="1" ref="AA1792" ca="1">SUMPRODUCT($V$9:$Z$9,V1792:Z1792)</f>
        <v>-20228.696178236321</v>
      </c>
      <c r="AB1792" s="6">
        <f t="shared" ca="1" si="113"/>
        <v>24915.888337581571</v>
      </c>
    </row>
    <row r="1793" spans="1:28" ht="13.8">
      <c r="A1793" s="4">
        <v>1783</v>
      </c>
      <c r="B1793" s="120">
        <v>0.33973479652491995</v>
      </c>
      <c r="C1793" s="120">
        <v>0.65504000000000007</v>
      </c>
      <c r="D1793" s="120">
        <v>0.76009995835068711</v>
      </c>
      <c r="E1793" s="120">
        <v>0.159347039136671</v>
      </c>
      <c r="F1793" s="120">
        <v>0.19981793354574423</v>
      </c>
      <c r="H1793" s="142">
        <v>-0.41318702576705291</v>
      </c>
      <c r="I1793" s="142">
        <v>0.39896363425224007</v>
      </c>
      <c r="J1793" s="142">
        <v>0.70662413995507212</v>
      </c>
      <c r="K1793" s="142">
        <v>-0.99714511277708284</v>
      </c>
      <c r="L1793" s="142">
        <v>-0.84227173743450012</v>
      </c>
      <c r="M1793" s="141">
        <f t="array" ref="M1793:Q1793">MMULT(H1793:L1793,TRANSPOSE(chol))</f>
        <v>-2.4345753324587632E-3</v>
      </c>
      <c r="N1793" s="141">
        <v>1.3141267856337738E-3</v>
      </c>
      <c r="O1793" s="141">
        <v>4.1131879821805998E-3</v>
      </c>
      <c r="P1793" s="141">
        <v>-4.2419946349929738E-3</v>
      </c>
      <c r="Q1793" s="141">
        <v>-6.4282590021730521E-3</v>
      </c>
      <c r="R1793" s="6">
        <f t="shared" si="110"/>
        <v>8218.3819664220027</v>
      </c>
      <c r="S1793" s="6">
        <f t="shared" si="111"/>
        <v>16206.72651123492</v>
      </c>
      <c r="T1793" s="6">
        <f t="shared" si="112"/>
        <v>-16206.72651123492</v>
      </c>
      <c r="V1793" s="23">
        <f t="array" aca="1" ref="V1793:Z1793" ca="1">MMULT(H1793:L1793,TRANSPOSE(racar))</f>
        <v>-2.793566231793481E-3</v>
      </c>
      <c r="W1793" s="23">
        <f ca="1"/>
        <v>4.0023407756951306E-4</v>
      </c>
      <c r="X1793" s="23">
        <f ca="1"/>
        <v>3.5529653311797897E-3</v>
      </c>
      <c r="Y1793" s="23">
        <f ca="1"/>
        <v>-5.5294218539864706E-3</v>
      </c>
      <c r="Z1793" s="23">
        <f ca="1"/>
        <v>-6.1040874662693723E-3</v>
      </c>
      <c r="AA1793" s="6">
        <f t="array" aca="1" ref="AA1793" ca="1">SUMPRODUCT($V$9:$Z$9,V1793:Z1793)</f>
        <v>2183.8047868956783</v>
      </c>
      <c r="AB1793" s="6">
        <f t="shared" ca="1" si="113"/>
        <v>8523.7269515460976</v>
      </c>
    </row>
    <row r="1794" spans="1:28" ht="13.8">
      <c r="A1794" s="4">
        <v>1784</v>
      </c>
      <c r="B1794" s="120">
        <v>0.67306812985825326</v>
      </c>
      <c r="C1794" s="120">
        <v>0.85504000000000002</v>
      </c>
      <c r="D1794" s="120">
        <v>0.90295710120783002</v>
      </c>
      <c r="E1794" s="120">
        <v>0.25025613004576186</v>
      </c>
      <c r="F1794" s="120">
        <v>0.2767410104688211</v>
      </c>
      <c r="H1794" s="142">
        <v>0.44840111077798189</v>
      </c>
      <c r="I1794" s="142">
        <v>1.0582971321614643</v>
      </c>
      <c r="J1794" s="142">
        <v>1.2985867208034128</v>
      </c>
      <c r="K1794" s="142">
        <v>-0.67368396242248418</v>
      </c>
      <c r="L1794" s="142">
        <v>-0.59255049071850763</v>
      </c>
      <c r="M1794" s="141">
        <f t="array" ref="M1794:Q1794">MMULT(H1794:L1794,TRANSPOSE(chol))</f>
        <v>2.6420633158085773E-3</v>
      </c>
      <c r="N1794" s="141">
        <v>7.1143041966875795E-3</v>
      </c>
      <c r="O1794" s="141">
        <v>9.2831838308674794E-3</v>
      </c>
      <c r="P1794" s="141">
        <v>-6.0521084125087854E-4</v>
      </c>
      <c r="Q1794" s="141">
        <v>-4.3299926935313517E-4</v>
      </c>
      <c r="R1794" s="6">
        <f t="shared" si="110"/>
        <v>-2123.9188825666524</v>
      </c>
      <c r="S1794" s="6">
        <f t="shared" si="111"/>
        <v>-369.30732762392972</v>
      </c>
      <c r="T1794" s="6">
        <f t="shared" si="112"/>
        <v>369.30732762392972</v>
      </c>
      <c r="V1794" s="23">
        <f t="array" aca="1" ref="V1794:Z1794" ca="1">MMULT(H1794:L1794,TRANSPOSE(racar))</f>
        <v>3.4505539239920902E-3</v>
      </c>
      <c r="W1794" s="23">
        <f ca="1"/>
        <v>5.9223084234921305E-3</v>
      </c>
      <c r="X1794" s="23">
        <f ca="1"/>
        <v>8.3356735293586403E-3</v>
      </c>
      <c r="Y1794" s="23">
        <f ca="1"/>
        <v>-2.6788462746956407E-3</v>
      </c>
      <c r="Z1794" s="23">
        <f ca="1"/>
        <v>-1.9333150589007269E-3</v>
      </c>
      <c r="AA1794" s="6">
        <f t="array" aca="1" ref="AA1794" ca="1">SUMPRODUCT($V$9:$Z$9,V1794:Z1794)</f>
        <v>4189.7322880148022</v>
      </c>
      <c r="AB1794" s="6">
        <f t="shared" ca="1" si="113"/>
        <v>-1542.0039943144111</v>
      </c>
    </row>
    <row r="1795" spans="1:28" ht="13.8">
      <c r="A1795" s="4">
        <v>1785</v>
      </c>
      <c r="B1795" s="120">
        <v>0.11751257430269775</v>
      </c>
      <c r="C1795" s="120">
        <v>9.5039999999999999E-2</v>
      </c>
      <c r="D1795" s="120">
        <v>6.6222407330279051E-2</v>
      </c>
      <c r="E1795" s="120">
        <v>0.34116522095485274</v>
      </c>
      <c r="F1795" s="120">
        <v>0.35366408739189803</v>
      </c>
      <c r="H1795" s="142">
        <v>-1.1875134649365715</v>
      </c>
      <c r="I1795" s="142">
        <v>-1.3103424883203474</v>
      </c>
      <c r="J1795" s="142">
        <v>-1.5045305447997903</v>
      </c>
      <c r="K1795" s="142">
        <v>-0.40928510936997159</v>
      </c>
      <c r="L1795" s="142">
        <v>-0.37544684035305204</v>
      </c>
      <c r="M1795" s="141">
        <f t="array" ref="M1795:Q1795">MMULT(H1795:L1795,TRANSPOSE(chol))</f>
        <v>-6.9970517184805171E-3</v>
      </c>
      <c r="N1795" s="141">
        <v>-1.0294210559403334E-2</v>
      </c>
      <c r="O1795" s="141">
        <v>-1.1677631986730696E-2</v>
      </c>
      <c r="P1795" s="141">
        <v>-5.8582320255817551E-3</v>
      </c>
      <c r="Q1795" s="141">
        <v>-9.5602017189006412E-3</v>
      </c>
      <c r="R1795" s="6">
        <f t="shared" si="110"/>
        <v>18344.797455327709</v>
      </c>
      <c r="S1795" s="6">
        <f t="shared" si="111"/>
        <v>26163.14811932285</v>
      </c>
      <c r="T1795" s="6">
        <f t="shared" si="112"/>
        <v>-26163.14811932285</v>
      </c>
      <c r="V1795" s="23">
        <f t="array" aca="1" ref="V1795:Z1795" ca="1">MMULT(H1795:L1795,TRANSPOSE(racar))</f>
        <v>-9.4415984267095208E-3</v>
      </c>
      <c r="W1795" s="23">
        <f ca="1"/>
        <v>-1.0190936683180491E-2</v>
      </c>
      <c r="X1795" s="23">
        <f ca="1"/>
        <v>-1.1181091237230987E-2</v>
      </c>
      <c r="Y1795" s="23">
        <f ca="1"/>
        <v>-4.362936859691492E-3</v>
      </c>
      <c r="Z1795" s="23">
        <f ca="1"/>
        <v>-6.7879450716143309E-3</v>
      </c>
      <c r="AA1795" s="6">
        <f t="array" aca="1" ref="AA1795" ca="1">SUMPRODUCT($V$9:$Z$9,V1795:Z1795)</f>
        <v>-718.84459466831322</v>
      </c>
      <c r="AB1795" s="6">
        <f t="shared" ca="1" si="113"/>
        <v>17645.92005261335</v>
      </c>
    </row>
    <row r="1796" spans="1:28" ht="13.8">
      <c r="A1796" s="4">
        <v>1786</v>
      </c>
      <c r="B1796" s="120">
        <v>0.45084590763603105</v>
      </c>
      <c r="C1796" s="120">
        <v>0.29504000000000002</v>
      </c>
      <c r="D1796" s="120">
        <v>0.20907955018742186</v>
      </c>
      <c r="E1796" s="120">
        <v>0.43207431186394368</v>
      </c>
      <c r="F1796" s="120">
        <v>0.43058716431497496</v>
      </c>
      <c r="H1796" s="142">
        <v>-0.12352444870919904</v>
      </c>
      <c r="I1796" s="142">
        <v>-0.53872010348622246</v>
      </c>
      <c r="J1796" s="142">
        <v>-0.80961914655206757</v>
      </c>
      <c r="K1796" s="142">
        <v>-0.17109556416582769</v>
      </c>
      <c r="L1796" s="142">
        <v>-0.17487948731838351</v>
      </c>
      <c r="M1796" s="141">
        <f t="array" ref="M1796:Q1796">MMULT(H1796:L1796,TRANSPOSE(chol))</f>
        <v>-7.2782918395053714E-4</v>
      </c>
      <c r="N1796" s="141">
        <v>-3.375442682003051E-3</v>
      </c>
      <c r="O1796" s="141">
        <v>-5.538915048645187E-3</v>
      </c>
      <c r="P1796" s="141">
        <v>-2.2565440105170704E-3</v>
      </c>
      <c r="Q1796" s="141">
        <v>-3.137988687256653E-3</v>
      </c>
      <c r="R1796" s="6">
        <f t="shared" si="110"/>
        <v>7590.8079407602236</v>
      </c>
      <c r="S1796" s="6">
        <f t="shared" si="111"/>
        <v>7061.7674293010132</v>
      </c>
      <c r="T1796" s="6">
        <f t="shared" si="112"/>
        <v>-7061.7674293010132</v>
      </c>
      <c r="V1796" s="23">
        <f t="array" aca="1" ref="V1796:Z1796" ca="1">MMULT(H1796:L1796,TRANSPOSE(racar))</f>
        <v>-1.9651828721955603E-3</v>
      </c>
      <c r="W1796" s="23">
        <f ca="1"/>
        <v>-3.8842680901658329E-3</v>
      </c>
      <c r="X1796" s="23">
        <f ca="1"/>
        <v>-5.6507883356125017E-3</v>
      </c>
      <c r="Y1796" s="23">
        <f ca="1"/>
        <v>-1.835877892873523E-3</v>
      </c>
      <c r="Z1796" s="23">
        <f ca="1"/>
        <v>-2.5721989645909899E-3</v>
      </c>
      <c r="AA1796" s="6">
        <f t="array" aca="1" ref="AA1796" ca="1">SUMPRODUCT($V$9:$Z$9,V1796:Z1796)</f>
        <v>3019.2182971808688</v>
      </c>
      <c r="AB1796" s="6">
        <f t="shared" ca="1" si="113"/>
        <v>5851.63256460087</v>
      </c>
    </row>
    <row r="1797" spans="1:28" ht="13.8">
      <c r="A1797" s="4">
        <v>1787</v>
      </c>
      <c r="B1797" s="120">
        <v>0.78417924096936431</v>
      </c>
      <c r="C1797" s="120">
        <v>0.49504000000000004</v>
      </c>
      <c r="D1797" s="120">
        <v>0.35193669304456476</v>
      </c>
      <c r="E1797" s="120">
        <v>0.52298340277303468</v>
      </c>
      <c r="F1797" s="120">
        <v>0.50751024123805188</v>
      </c>
      <c r="H1797" s="142">
        <v>0.78638576915323399</v>
      </c>
      <c r="I1797" s="142">
        <v>-1.2433196564399226E-2</v>
      </c>
      <c r="J1797" s="142">
        <v>-0.38009703575074483</v>
      </c>
      <c r="K1797" s="142">
        <v>5.7642752805081507E-2</v>
      </c>
      <c r="L1797" s="142">
        <v>1.8826495111627147E-2</v>
      </c>
      <c r="M1797" s="141">
        <f t="array" ref="M1797:Q1797">MMULT(H1797:L1797,TRANSPOSE(chol))</f>
        <v>4.6335322166104085E-3</v>
      </c>
      <c r="N1797" s="141">
        <v>1.7763062900927216E-3</v>
      </c>
      <c r="O1797" s="141">
        <v>-1.3905556198745672E-3</v>
      </c>
      <c r="P1797" s="141">
        <v>6.4423052830276024E-4</v>
      </c>
      <c r="Q1797" s="141">
        <v>2.1771743195572227E-3</v>
      </c>
      <c r="R1797" s="6">
        <f t="shared" si="110"/>
        <v>-200.2730414485959</v>
      </c>
      <c r="S1797" s="6">
        <f t="shared" si="111"/>
        <v>-9113.070221816266</v>
      </c>
      <c r="T1797" s="6">
        <f t="shared" si="112"/>
        <v>9113.070221816266</v>
      </c>
      <c r="V1797" s="23">
        <f t="array" aca="1" ref="V1797:Z1797" ca="1">MMULT(H1797:L1797,TRANSPOSE(racar))</f>
        <v>4.2309993776843795E-3</v>
      </c>
      <c r="W1797" s="23">
        <f ca="1"/>
        <v>7.1440243002097266E-4</v>
      </c>
      <c r="X1797" s="23">
        <f ca="1"/>
        <v>-2.0042570529959741E-3</v>
      </c>
      <c r="Y1797" s="23">
        <f ca="1"/>
        <v>3.0739102045452106E-4</v>
      </c>
      <c r="Z1797" s="23">
        <f ca="1"/>
        <v>9.4978237371716229E-4</v>
      </c>
      <c r="AA1797" s="6">
        <f t="array" aca="1" ref="AA1797" ca="1">SUMPRODUCT($V$9:$Z$9,V1797:Z1797)</f>
        <v>7129.2384420429344</v>
      </c>
      <c r="AB1797" s="6">
        <f t="shared" ca="1" si="113"/>
        <v>-3855.0433416069177</v>
      </c>
    </row>
    <row r="1798" spans="1:28" ht="13.8">
      <c r="A1798" s="4">
        <v>1788</v>
      </c>
      <c r="B1798" s="120">
        <v>0.22862368541380887</v>
      </c>
      <c r="C1798" s="120">
        <v>0.69503999999999999</v>
      </c>
      <c r="D1798" s="120">
        <v>0.49479383590170761</v>
      </c>
      <c r="E1798" s="120">
        <v>0.61389249368212551</v>
      </c>
      <c r="F1798" s="120">
        <v>0.58443331816112887</v>
      </c>
      <c r="H1798" s="142">
        <v>-0.74338706901231888</v>
      </c>
      <c r="I1798" s="142">
        <v>0.51018765505948238</v>
      </c>
      <c r="J1798" s="142">
        <v>-1.3050288554194236E-2</v>
      </c>
      <c r="K1798" s="142">
        <v>0.28947878467254723</v>
      </c>
      <c r="L1798" s="142">
        <v>0.21324821401349522</v>
      </c>
      <c r="M1798" s="141">
        <f t="array" ref="M1798:Q1798">MMULT(H1798:L1798,TRANSPOSE(chol))</f>
        <v>-4.3801758231067035E-3</v>
      </c>
      <c r="N1798" s="141">
        <v>1.1753422948904853E-3</v>
      </c>
      <c r="O1798" s="141">
        <v>-9.1131799291383929E-4</v>
      </c>
      <c r="P1798" s="141">
        <v>1.6547263885882185E-3</v>
      </c>
      <c r="Q1798" s="141">
        <v>2.8758278982244279E-4</v>
      </c>
      <c r="R1798" s="6">
        <f t="shared" si="110"/>
        <v>-22255.155908403267</v>
      </c>
      <c r="S1798" s="6">
        <f t="shared" si="111"/>
        <v>5974.2225091437385</v>
      </c>
      <c r="T1798" s="6">
        <f t="shared" si="112"/>
        <v>-5974.2225091437385</v>
      </c>
      <c r="V1798" s="23">
        <f t="array" aca="1" ref="V1798:Z1798" ca="1">MMULT(H1798:L1798,TRANSPOSE(racar))</f>
        <v>-3.3177905184311666E-3</v>
      </c>
      <c r="W1798" s="23">
        <f ca="1"/>
        <v>2.7161970699558224E-3</v>
      </c>
      <c r="X1798" s="23">
        <f ca="1"/>
        <v>-1.0740945034673277E-4</v>
      </c>
      <c r="Y1798" s="23">
        <f ca="1"/>
        <v>2.0026245563175074E-3</v>
      </c>
      <c r="Z1798" s="23">
        <f ca="1"/>
        <v>1.2460755803165547E-3</v>
      </c>
      <c r="AA1798" s="6">
        <f t="array" aca="1" ref="AA1798" ca="1">SUMPRODUCT($V$9:$Z$9,V1798:Z1798)</f>
        <v>-26992.704371667438</v>
      </c>
      <c r="AB1798" s="6">
        <f t="shared" ca="1" si="113"/>
        <v>2256.1734697734901</v>
      </c>
    </row>
    <row r="1799" spans="1:28" ht="13.8">
      <c r="A1799" s="4">
        <v>1789</v>
      </c>
      <c r="B1799" s="120">
        <v>0.56195701874714221</v>
      </c>
      <c r="C1799" s="120">
        <v>0.89503999999999995</v>
      </c>
      <c r="D1799" s="120">
        <v>0.63765097875885035</v>
      </c>
      <c r="E1799" s="120">
        <v>0.70480158459121645</v>
      </c>
      <c r="F1799" s="120">
        <v>0.66135639508420574</v>
      </c>
      <c r="H1799" s="142">
        <v>0.1559328359876854</v>
      </c>
      <c r="I1799" s="142">
        <v>1.2537854476002097</v>
      </c>
      <c r="J1799" s="142">
        <v>0.35218697760177103</v>
      </c>
      <c r="K1799" s="142">
        <v>0.53826105981719641</v>
      </c>
      <c r="L1799" s="142">
        <v>0.41616781419771431</v>
      </c>
      <c r="M1799" s="141">
        <f t="array" ref="M1799:Q1799">MMULT(H1799:L1799,TRANSPOSE(chol))</f>
        <v>9.1878547084386279E-4</v>
      </c>
      <c r="N1799" s="141">
        <v>7.5467453267896072E-3</v>
      </c>
      <c r="O1799" s="141">
        <v>2.8817886100736432E-3</v>
      </c>
      <c r="P1799" s="141">
        <v>4.9458036895813472E-3</v>
      </c>
      <c r="Q1799" s="141">
        <v>5.9384249690056564E-3</v>
      </c>
      <c r="R1799" s="6">
        <f t="shared" si="110"/>
        <v>-37442.90759361464</v>
      </c>
      <c r="S1799" s="6">
        <f t="shared" si="111"/>
        <v>-10275.042646090311</v>
      </c>
      <c r="T1799" s="6">
        <f t="shared" si="112"/>
        <v>10275.042646090311</v>
      </c>
      <c r="V1799" s="23">
        <f t="array" aca="1" ref="V1799:Z1799" ca="1">MMULT(H1799:L1799,TRANSPOSE(racar))</f>
        <v>3.0272310626739936E-3</v>
      </c>
      <c r="W1799" s="23">
        <f ca="1"/>
        <v>8.6035124216823286E-3</v>
      </c>
      <c r="X1799" s="23">
        <f ca="1"/>
        <v>3.1894860044025344E-3</v>
      </c>
      <c r="Y1799" s="23">
        <f ca="1"/>
        <v>4.413120583203551E-3</v>
      </c>
      <c r="Z1799" s="23">
        <f ca="1"/>
        <v>5.0268958415537607E-3</v>
      </c>
      <c r="AA1799" s="6">
        <f t="array" aca="1" ref="AA1799" ca="1">SUMPRODUCT($V$9:$Z$9,V1799:Z1799)</f>
        <v>-29784.305932198931</v>
      </c>
      <c r="AB1799" s="6">
        <f t="shared" ca="1" si="113"/>
        <v>-7662.1480742535059</v>
      </c>
    </row>
    <row r="1800" spans="1:28" ht="13.8">
      <c r="A1800" s="4">
        <v>1790</v>
      </c>
      <c r="B1800" s="120">
        <v>0.89529035208047547</v>
      </c>
      <c r="C1800" s="120">
        <v>0.13503999999999999</v>
      </c>
      <c r="D1800" s="120">
        <v>0.78050812161599314</v>
      </c>
      <c r="E1800" s="120">
        <v>0.79571067550030739</v>
      </c>
      <c r="F1800" s="120">
        <v>0.73827947200728261</v>
      </c>
      <c r="H1800" s="142">
        <v>1.2551638219018368</v>
      </c>
      <c r="I1800" s="142">
        <v>-1.1028783437159533</v>
      </c>
      <c r="J1800" s="142">
        <v>0.77391043759349032</v>
      </c>
      <c r="K1800" s="142">
        <v>0.82639748613009434</v>
      </c>
      <c r="L1800" s="142">
        <v>0.63805011802519729</v>
      </c>
      <c r="M1800" s="141">
        <f t="array" ref="M1800:Q1800">MMULT(H1800:L1800,TRANSPOSE(chol))</f>
        <v>7.3956602904556683E-3</v>
      </c>
      <c r="N1800" s="141">
        <v>-3.3673159011175942E-3</v>
      </c>
      <c r="O1800" s="141">
        <v>6.2848581907640295E-3</v>
      </c>
      <c r="P1800" s="141">
        <v>3.8173942878775491E-3</v>
      </c>
      <c r="Q1800" s="141">
        <v>7.6420600947998234E-3</v>
      </c>
      <c r="R1800" s="6">
        <f t="shared" si="110"/>
        <v>41162.023631888711</v>
      </c>
      <c r="S1800" s="6">
        <f t="shared" si="111"/>
        <v>-24871.563276071385</v>
      </c>
      <c r="T1800" s="6">
        <f t="shared" si="112"/>
        <v>24871.563276071385</v>
      </c>
      <c r="V1800" s="23">
        <f t="array" aca="1" ref="V1800:Z1800" ca="1">MMULT(H1800:L1800,TRANSPOSE(racar))</f>
        <v>7.3039244293578208E-3</v>
      </c>
      <c r="W1800" s="23">
        <f ca="1"/>
        <v>-3.6494339840371522E-3</v>
      </c>
      <c r="X1800" s="23">
        <f ca="1"/>
        <v>6.1315584073292698E-3</v>
      </c>
      <c r="Y1800" s="23">
        <f ca="1"/>
        <v>4.5344215480559334E-3</v>
      </c>
      <c r="Z1800" s="23">
        <f ca="1"/>
        <v>5.9359495043953565E-3</v>
      </c>
      <c r="AA1800" s="6">
        <f t="array" aca="1" ref="AA1800" ca="1">SUMPRODUCT($V$9:$Z$9,V1800:Z1800)</f>
        <v>54534.375391502741</v>
      </c>
      <c r="AB1800" s="6">
        <f t="shared" ca="1" si="113"/>
        <v>-12142.594702190352</v>
      </c>
    </row>
    <row r="1801" spans="1:28" ht="13.8">
      <c r="A1801" s="4">
        <v>1791</v>
      </c>
      <c r="B1801" s="120">
        <v>4.343850022862368E-2</v>
      </c>
      <c r="C1801" s="120">
        <v>0.33504</v>
      </c>
      <c r="D1801" s="120">
        <v>0.92336526447313605</v>
      </c>
      <c r="E1801" s="120">
        <v>0.88661976640939832</v>
      </c>
      <c r="F1801" s="120">
        <v>0.81520254893035959</v>
      </c>
      <c r="H1801" s="142">
        <v>-1.7121067348620731</v>
      </c>
      <c r="I1801" s="142">
        <v>-0.42603821496394384</v>
      </c>
      <c r="J1801" s="142">
        <v>1.4280777843464585</v>
      </c>
      <c r="K1801" s="142">
        <v>1.2087459377939713</v>
      </c>
      <c r="L1801" s="142">
        <v>0.89723243292984578</v>
      </c>
      <c r="M1801" s="141">
        <f t="array" ref="M1801:Q1801">MMULT(H1801:L1801,TRANSPOSE(chol))</f>
        <v>-1.008805350432688E-2</v>
      </c>
      <c r="N1801" s="141">
        <v>-6.4622831610370562E-3</v>
      </c>
      <c r="O1801" s="141">
        <v>6.7326858350821289E-3</v>
      </c>
      <c r="P1801" s="141">
        <v>4.8867122934728967E-3</v>
      </c>
      <c r="Q1801" s="141">
        <v>2.6476002141952015E-3</v>
      </c>
      <c r="R1801" s="6">
        <f t="shared" si="110"/>
        <v>10304.523682859366</v>
      </c>
      <c r="S1801" s="6">
        <f t="shared" si="111"/>
        <v>7682.2884901119542</v>
      </c>
      <c r="T1801" s="6">
        <f t="shared" si="112"/>
        <v>-7682.2884901119542</v>
      </c>
      <c r="V1801" s="23">
        <f t="array" aca="1" ref="V1801:Z1801" ca="1">MMULT(H1801:L1801,TRANSPOSE(racar))</f>
        <v>-7.8900689049579385E-3</v>
      </c>
      <c r="W1801" s="23">
        <f ca="1"/>
        <v>-1.9666326593893095E-3</v>
      </c>
      <c r="X1801" s="23">
        <f ca="1"/>
        <v>9.2403357357861461E-3</v>
      </c>
      <c r="Y1801" s="23">
        <f ca="1"/>
        <v>7.0441557291040418E-3</v>
      </c>
      <c r="Z1801" s="23">
        <f ca="1"/>
        <v>5.2893025765257933E-3</v>
      </c>
      <c r="AA1801" s="6">
        <f t="array" aca="1" ref="AA1801" ca="1">SUMPRODUCT($V$9:$Z$9,V1801:Z1801)</f>
        <v>-1183.1728040733142</v>
      </c>
      <c r="AB1801" s="6">
        <f t="shared" ca="1" si="113"/>
        <v>2916.2126671447077</v>
      </c>
    </row>
    <row r="1802" spans="1:28" ht="13.8">
      <c r="A1802" s="4">
        <v>1792</v>
      </c>
      <c r="B1802" s="120">
        <v>0.37677183356195698</v>
      </c>
      <c r="C1802" s="120">
        <v>0.53503999999999996</v>
      </c>
      <c r="D1802" s="120">
        <v>8.6630570595585168E-2</v>
      </c>
      <c r="E1802" s="120">
        <v>0.97752885731848926</v>
      </c>
      <c r="F1802" s="120">
        <v>0.89212562585343658</v>
      </c>
      <c r="H1802" s="142">
        <v>-0.31397020654914681</v>
      </c>
      <c r="I1802" s="142">
        <v>8.7945491078034288E-2</v>
      </c>
      <c r="J1802" s="142">
        <v>-1.3617995894448991</v>
      </c>
      <c r="K1802" s="142">
        <v>2.0051942424726699</v>
      </c>
      <c r="L1802" s="142">
        <v>1.2379118490659256</v>
      </c>
      <c r="M1802" s="141">
        <f t="array" ref="M1802:Q1802">MMULT(H1802:L1802,TRANSPOSE(chol))</f>
        <v>-1.8499712535080446E-3</v>
      </c>
      <c r="N1802" s="141">
        <v>-2.3397022677569838E-4</v>
      </c>
      <c r="O1802" s="141">
        <v>-9.131657610049174E-3</v>
      </c>
      <c r="P1802" s="141">
        <v>9.0695349278991644E-3</v>
      </c>
      <c r="Q1802" s="141">
        <v>8.523027710136034E-3</v>
      </c>
      <c r="R1802" s="6">
        <f t="shared" si="110"/>
        <v>-34880.053081456324</v>
      </c>
      <c r="S1802" s="6">
        <f t="shared" si="111"/>
        <v>-5732.9535399279994</v>
      </c>
      <c r="T1802" s="6">
        <f t="shared" si="112"/>
        <v>5732.9535399279994</v>
      </c>
      <c r="V1802" s="23">
        <f t="array" aca="1" ref="V1802:Z1802" ca="1">MMULT(H1802:L1802,TRANSPOSE(racar))</f>
        <v>-4.437554735194269E-4</v>
      </c>
      <c r="W1802" s="23">
        <f ca="1"/>
        <v>2.8082540352389346E-3</v>
      </c>
      <c r="X1802" s="23">
        <f ca="1"/>
        <v>-7.4445258792704503E-3</v>
      </c>
      <c r="Y1802" s="23">
        <f ca="1"/>
        <v>1.1148055309275175E-2</v>
      </c>
      <c r="Z1802" s="23">
        <f ca="1"/>
        <v>8.9009909622988319E-3</v>
      </c>
      <c r="AA1802" s="6">
        <f t="array" aca="1" ref="AA1802" ca="1">SUMPRODUCT($V$9:$Z$9,V1802:Z1802)</f>
        <v>-32412.664955417451</v>
      </c>
      <c r="AB1802" s="6">
        <f t="shared" ca="1" si="113"/>
        <v>1678.6835852619261</v>
      </c>
    </row>
    <row r="1803" spans="1:28" ht="13.8">
      <c r="A1803" s="4">
        <v>1793</v>
      </c>
      <c r="B1803" s="120">
        <v>0.71010516689529035</v>
      </c>
      <c r="C1803" s="120">
        <v>0.73504000000000003</v>
      </c>
      <c r="D1803" s="120">
        <v>0.22948771345272798</v>
      </c>
      <c r="E1803" s="120">
        <v>7.6702411037497448E-2</v>
      </c>
      <c r="F1803" s="120">
        <v>0.96904870277651345</v>
      </c>
      <c r="H1803" s="142">
        <v>0.55369197806861847</v>
      </c>
      <c r="I1803" s="142">
        <v>0.62812814029295672</v>
      </c>
      <c r="J1803" s="142">
        <v>-0.74053500850289355</v>
      </c>
      <c r="K1803" s="142">
        <v>-1.4276076444450341</v>
      </c>
      <c r="L1803" s="142">
        <v>1.8669927919181974</v>
      </c>
      <c r="M1803" s="141">
        <f t="array" ref="M1803:Q1803">MMULT(H1803:L1803,TRANSPOSE(chol))</f>
        <v>3.2624568234776493E-3</v>
      </c>
      <c r="N1803" s="141">
        <v>4.8981031021931316E-3</v>
      </c>
      <c r="O1803" s="141">
        <v>-3.8046764090339641E-3</v>
      </c>
      <c r="P1803" s="141">
        <v>-6.1423044686035712E-3</v>
      </c>
      <c r="Q1803" s="141">
        <v>9.3603709601224119E-3</v>
      </c>
      <c r="R1803" s="6">
        <f t="shared" si="110"/>
        <v>-98920.141929317237</v>
      </c>
      <c r="S1803" s="6">
        <f t="shared" si="111"/>
        <v>-79935.134125805329</v>
      </c>
      <c r="T1803" s="6">
        <f t="shared" si="112"/>
        <v>79935.134125805329</v>
      </c>
      <c r="V1803" s="23">
        <f t="array" aca="1" ref="V1803:Z1803" ca="1">MMULT(H1803:L1803,TRANSPOSE(racar))</f>
        <v>5.5458339438741958E-3</v>
      </c>
      <c r="W1803" s="23">
        <f ca="1"/>
        <v>4.9338085880993206E-3</v>
      </c>
      <c r="X1803" s="23">
        <f ca="1"/>
        <v>-3.6232791144456761E-3</v>
      </c>
      <c r="Y1803" s="23">
        <f ca="1"/>
        <v>-4.7685514071851547E-3</v>
      </c>
      <c r="Z1803" s="23">
        <f ca="1"/>
        <v>1.1042160067748552E-2</v>
      </c>
      <c r="AA1803" s="6">
        <f t="array" aca="1" ref="AA1803" ca="1">SUMPRODUCT($V$9:$Z$9,V1803:Z1803)</f>
        <v>-91228.663416416282</v>
      </c>
      <c r="AB1803" s="6">
        <f t="shared" ca="1" si="113"/>
        <v>-82968.184501341559</v>
      </c>
    </row>
    <row r="1804" spans="1:28" ht="13.8">
      <c r="A1804" s="4">
        <v>1794</v>
      </c>
      <c r="B1804" s="120">
        <v>0.1545496113397348</v>
      </c>
      <c r="C1804" s="120">
        <v>0.93503999999999998</v>
      </c>
      <c r="D1804" s="120">
        <v>0.37234485630987085</v>
      </c>
      <c r="E1804" s="120">
        <v>0.16761150194658836</v>
      </c>
      <c r="F1804" s="120">
        <v>5.1888939462903967E-2</v>
      </c>
      <c r="H1804" s="142">
        <v>-1.0171139544623908</v>
      </c>
      <c r="I1804" s="142">
        <v>1.514417435093294</v>
      </c>
      <c r="J1804" s="142">
        <v>-0.32564929334029247</v>
      </c>
      <c r="K1804" s="142">
        <v>-0.96364686176240499</v>
      </c>
      <c r="L1804" s="142">
        <v>-1.6268080146091377</v>
      </c>
      <c r="M1804" s="141">
        <f t="array" ref="M1804:Q1804">MMULT(H1804:L1804,TRANSPOSE(chol))</f>
        <v>-5.9930258924194299E-3</v>
      </c>
      <c r="N1804" s="141">
        <v>6.2834583019424819E-3</v>
      </c>
      <c r="O1804" s="141">
        <v>-2.9536701477772022E-3</v>
      </c>
      <c r="P1804" s="141">
        <v>-3.417047808411274E-3</v>
      </c>
      <c r="Q1804" s="141">
        <v>-1.1532091227836232E-2</v>
      </c>
      <c r="R1804" s="6">
        <f t="shared" ref="R1804:R1867" si="114">SUMPRODUCT($M$9:$Q$9,M1804:Q1804)</f>
        <v>-18172.09201158832</v>
      </c>
      <c r="S1804" s="6">
        <f t="shared" ref="S1804:S1867" si="115">P1804*$P$9+Q1804*$Q$9</f>
        <v>48248.863995926855</v>
      </c>
      <c r="T1804" s="6">
        <f t="shared" ref="T1804:T1867" si="116">-S1804</f>
        <v>-48248.863995926855</v>
      </c>
      <c r="V1804" s="23">
        <f t="array" aca="1" ref="V1804:Z1804" ca="1">MMULT(H1804:L1804,TRANSPOSE(racar))</f>
        <v>-6.6043067701934965E-3</v>
      </c>
      <c r="W1804" s="23">
        <f ca="1"/>
        <v>5.2911387812002502E-3</v>
      </c>
      <c r="X1804" s="23">
        <f ca="1"/>
        <v>-3.6758229555652932E-3</v>
      </c>
      <c r="Y1804" s="23">
        <f ca="1"/>
        <v>-5.8228691368750023E-3</v>
      </c>
      <c r="Z1804" s="23">
        <f ca="1"/>
        <v>-1.1279564448063923E-2</v>
      </c>
      <c r="AA1804" s="6">
        <f t="array" aca="1" ref="AA1804" ca="1">SUMPRODUCT($V$9:$Z$9,V1804:Z1804)</f>
        <v>-30070.971964921315</v>
      </c>
      <c r="AB1804" s="6">
        <f t="shared" ref="AB1804:AB1867" ca="1" si="117">Y1804*$Y$9+Z1804*$Z$9</f>
        <v>35848.246485969896</v>
      </c>
    </row>
    <row r="1805" spans="1:28" ht="13.8">
      <c r="A1805" s="4">
        <v>1795</v>
      </c>
      <c r="B1805" s="120">
        <v>0.48788294467306809</v>
      </c>
      <c r="C1805" s="120">
        <v>0.17504</v>
      </c>
      <c r="D1805" s="120">
        <v>0.5152019991670137</v>
      </c>
      <c r="E1805" s="120">
        <v>0.25852059285567924</v>
      </c>
      <c r="F1805" s="120">
        <v>0.12881201638598089</v>
      </c>
      <c r="H1805" s="142">
        <v>-3.0377624920315257E-2</v>
      </c>
      <c r="I1805" s="142">
        <v>-0.93443412840273676</v>
      </c>
      <c r="J1805" s="142">
        <v>3.8114987538079272E-2</v>
      </c>
      <c r="K1805" s="142">
        <v>-0.64791305617802486</v>
      </c>
      <c r="L1805" s="142">
        <v>-1.1320247414802835</v>
      </c>
      <c r="M1805" s="141">
        <f t="array" ref="M1805:Q1805">MMULT(H1805:L1805,TRANSPOSE(chol))</f>
        <v>-1.789906547825136E-4</v>
      </c>
      <c r="N1805" s="141">
        <v>-5.4228517935658062E-3</v>
      </c>
      <c r="O1805" s="141">
        <v>-1.0356647817945819E-4</v>
      </c>
      <c r="P1805" s="141">
        <v>-4.6709825052849143E-3</v>
      </c>
      <c r="Q1805" s="141">
        <v>-8.8231006468948159E-3</v>
      </c>
      <c r="R1805" s="6">
        <f t="shared" si="114"/>
        <v>53945.602075948656</v>
      </c>
      <c r="S1805" s="6">
        <f t="shared" si="115"/>
        <v>27509.746270610198</v>
      </c>
      <c r="T1805" s="6">
        <f t="shared" si="116"/>
        <v>-27509.746270610198</v>
      </c>
      <c r="V1805" s="23">
        <f t="array" aca="1" ref="V1805:Z1805" ca="1">MMULT(H1805:L1805,TRANSPOSE(racar))</f>
        <v>-2.726766769250627E-3</v>
      </c>
      <c r="W1805" s="23">
        <f ca="1"/>
        <v>-7.3272223930935078E-3</v>
      </c>
      <c r="X1805" s="23">
        <f ca="1"/>
        <v>-1.0082196969612473E-3</v>
      </c>
      <c r="Y1805" s="23">
        <f ca="1"/>
        <v>-5.3649742099101515E-3</v>
      </c>
      <c r="Z1805" s="23">
        <f ca="1"/>
        <v>-8.9024221713048263E-3</v>
      </c>
      <c r="AA1805" s="6">
        <f t="array" aca="1" ref="AA1805" ca="1">SUMPRODUCT($V$9:$Z$9,V1805:Z1805)</f>
        <v>47021.477596763551</v>
      </c>
      <c r="AB1805" s="6">
        <f t="shared" ca="1" si="117"/>
        <v>24775.454677874968</v>
      </c>
    </row>
    <row r="1806" spans="1:28" ht="13.8">
      <c r="A1806" s="4">
        <v>1796</v>
      </c>
      <c r="B1806" s="120">
        <v>0.82121627800640129</v>
      </c>
      <c r="C1806" s="120">
        <v>0.37503999999999998</v>
      </c>
      <c r="D1806" s="120">
        <v>0.6580591420241565</v>
      </c>
      <c r="E1806" s="120">
        <v>0.34942968376477007</v>
      </c>
      <c r="F1806" s="120">
        <v>0.20573509330905784</v>
      </c>
      <c r="H1806" s="142">
        <v>0.92001017134536101</v>
      </c>
      <c r="I1806" s="142">
        <v>-0.31853387918138459</v>
      </c>
      <c r="J1806" s="142">
        <v>0.4071719306296353</v>
      </c>
      <c r="K1806" s="142">
        <v>-0.38686065874832087</v>
      </c>
      <c r="L1806" s="142">
        <v>-0.82130916845460455</v>
      </c>
      <c r="M1806" s="141">
        <f t="array" ref="M1806:Q1806">MMULT(H1806:L1806,TRANSPOSE(chol))</f>
        <v>5.4208722178787682E-3</v>
      </c>
      <c r="N1806" s="141">
        <v>3.3720759949656281E-4</v>
      </c>
      <c r="O1806" s="141">
        <v>3.7404152816170695E-3</v>
      </c>
      <c r="P1806" s="141">
        <v>-1.4753732070366947E-3</v>
      </c>
      <c r="Q1806" s="141">
        <v>-2.6099926259693044E-3</v>
      </c>
      <c r="R1806" s="6">
        <f t="shared" si="114"/>
        <v>39809.319247894542</v>
      </c>
      <c r="S1806" s="6">
        <f t="shared" si="115"/>
        <v>7709.5671913387723</v>
      </c>
      <c r="T1806" s="6">
        <f t="shared" si="116"/>
        <v>-7709.5671913387723</v>
      </c>
      <c r="V1806" s="23">
        <f t="array" aca="1" ref="V1806:Z1806" ca="1">MMULT(H1806:L1806,TRANSPOSE(racar))</f>
        <v>3.9163491191158617E-3</v>
      </c>
      <c r="W1806" s="23">
        <f ca="1"/>
        <v>-2.0177742774792388E-3</v>
      </c>
      <c r="X1806" s="23">
        <f ca="1"/>
        <v>2.3815483448659195E-3</v>
      </c>
      <c r="Y1806" s="23">
        <f ca="1"/>
        <v>-2.8632347118230901E-3</v>
      </c>
      <c r="Z1806" s="23">
        <f ca="1"/>
        <v>-4.4959507233235784E-3</v>
      </c>
      <c r="AA1806" s="6">
        <f t="array" aca="1" ref="AA1806" ca="1">SUMPRODUCT($V$9:$Z$9,V1806:Z1806)</f>
        <v>45701.921215306254</v>
      </c>
      <c r="AB1806" s="6">
        <f t="shared" ca="1" si="117"/>
        <v>11808.971370980496</v>
      </c>
    </row>
    <row r="1807" spans="1:28" ht="13.8">
      <c r="A1807" s="4">
        <v>1797</v>
      </c>
      <c r="B1807" s="120">
        <v>0.26566072245084588</v>
      </c>
      <c r="C1807" s="120">
        <v>0.57504</v>
      </c>
      <c r="D1807" s="120">
        <v>0.80091628488129929</v>
      </c>
      <c r="E1807" s="120">
        <v>0.44033877467386101</v>
      </c>
      <c r="F1807" s="120">
        <v>0.28265817023213474</v>
      </c>
      <c r="H1807" s="142">
        <v>-0.62599008470863604</v>
      </c>
      <c r="I1807" s="142">
        <v>0.18922050154773901</v>
      </c>
      <c r="J1807" s="142">
        <v>0.84489864649815261</v>
      </c>
      <c r="K1807" s="142">
        <v>-0.15011035639356857</v>
      </c>
      <c r="L1807" s="142">
        <v>-0.57496297081755121</v>
      </c>
      <c r="M1807" s="141">
        <f t="array" ref="M1807:Q1807">MMULT(H1807:L1807,TRANSPOSE(chol))</f>
        <v>-3.6884508069104541E-3</v>
      </c>
      <c r="N1807" s="141">
        <v>-3.8702054923762052E-4</v>
      </c>
      <c r="O1807" s="141">
        <v>4.6466617591357732E-3</v>
      </c>
      <c r="P1807" s="141">
        <v>-4.3422315590652507E-4</v>
      </c>
      <c r="Q1807" s="141">
        <v>-4.2207454513015089E-3</v>
      </c>
      <c r="R1807" s="6">
        <f t="shared" si="114"/>
        <v>17558.585792697348</v>
      </c>
      <c r="S1807" s="6">
        <f t="shared" si="115"/>
        <v>21392.582059292592</v>
      </c>
      <c r="T1807" s="6">
        <f t="shared" si="116"/>
        <v>-21392.582059292592</v>
      </c>
      <c r="V1807" s="23">
        <f t="array" aca="1" ref="V1807:Z1807" ca="1">MMULT(H1807:L1807,TRANSPOSE(racar))</f>
        <v>-3.6315185977730379E-3</v>
      </c>
      <c r="W1807" s="23">
        <f ca="1"/>
        <v>-4.1837679883633848E-5</v>
      </c>
      <c r="X1807" s="23">
        <f ca="1"/>
        <v>4.7601043454446098E-3</v>
      </c>
      <c r="Y1807" s="23">
        <f ca="1"/>
        <v>-1.07269739711074E-3</v>
      </c>
      <c r="Z1807" s="23">
        <f ca="1"/>
        <v>-3.8573968435613414E-3</v>
      </c>
      <c r="AA1807" s="6">
        <f t="array" aca="1" ref="AA1807" ca="1">SUMPRODUCT($V$9:$Z$9,V1807:Z1807)</f>
        <v>11408.046635164628</v>
      </c>
      <c r="AB1807" s="6">
        <f t="shared" ca="1" si="117"/>
        <v>16460.266798921966</v>
      </c>
    </row>
    <row r="1808" spans="1:28" ht="13.8">
      <c r="A1808" s="4">
        <v>1798</v>
      </c>
      <c r="B1808" s="120">
        <v>0.59899405578417919</v>
      </c>
      <c r="C1808" s="120">
        <v>0.77504000000000006</v>
      </c>
      <c r="D1808" s="120">
        <v>0.94377342773844219</v>
      </c>
      <c r="E1808" s="120">
        <v>0.53124786558295201</v>
      </c>
      <c r="F1808" s="120">
        <v>0.35958124715521167</v>
      </c>
      <c r="H1808" s="142">
        <v>0.25074419607433962</v>
      </c>
      <c r="I1808" s="142">
        <v>0.7555484053070276</v>
      </c>
      <c r="J1808" s="142">
        <v>1.5872627656017646</v>
      </c>
      <c r="K1808" s="142">
        <v>7.8407046070971376E-2</v>
      </c>
      <c r="L1808" s="142">
        <v>-0.35957832592132466</v>
      </c>
      <c r="M1808" s="141">
        <f t="array" ref="M1808:Q1808">MMULT(H1808:L1808,TRANSPOSE(chol))</f>
        <v>1.4774317595924566E-3</v>
      </c>
      <c r="N1808" s="141">
        <v>4.916099780633316E-3</v>
      </c>
      <c r="O1808" s="141">
        <v>1.0771624480532007E-2</v>
      </c>
      <c r="P1808" s="141">
        <v>2.686357666236718E-3</v>
      </c>
      <c r="Q1808" s="141">
        <v>1.4389977735167205E-3</v>
      </c>
      <c r="R1808" s="6">
        <f t="shared" si="114"/>
        <v>11929.395837275417</v>
      </c>
      <c r="S1808" s="6">
        <f t="shared" si="115"/>
        <v>4314.3291428129178</v>
      </c>
      <c r="T1808" s="6">
        <f t="shared" si="116"/>
        <v>-4314.3291428129178</v>
      </c>
      <c r="V1808" s="23">
        <f t="array" aca="1" ref="V1808:Z1808" ca="1">MMULT(H1808:L1808,TRANSPOSE(racar))</f>
        <v>2.6210107069932756E-3</v>
      </c>
      <c r="W1808" s="23">
        <f ca="1"/>
        <v>4.8696619662091049E-3</v>
      </c>
      <c r="X1808" s="23">
        <f ca="1"/>
        <v>1.0444620725401343E-2</v>
      </c>
      <c r="Y1808" s="23">
        <f ca="1"/>
        <v>1.2357852605902058E-3</v>
      </c>
      <c r="Z1808" s="23">
        <f ca="1"/>
        <v>6.2297296407540226E-6</v>
      </c>
      <c r="AA1808" s="6">
        <f t="array" aca="1" ref="AA1808" ca="1">SUMPRODUCT($V$9:$Z$9,V1808:Z1808)</f>
        <v>17929.399952845171</v>
      </c>
      <c r="AB1808" s="6">
        <f t="shared" ca="1" si="117"/>
        <v>5616.7788231527184</v>
      </c>
    </row>
    <row r="1809" spans="1:28" ht="13.8">
      <c r="A1809" s="4">
        <v>1799</v>
      </c>
      <c r="B1809" s="120">
        <v>0.93232738911751245</v>
      </c>
      <c r="C1809" s="120">
        <v>0.97504000000000002</v>
      </c>
      <c r="D1809" s="120">
        <v>0.10703873386089129</v>
      </c>
      <c r="E1809" s="120">
        <v>0.62215695649204283</v>
      </c>
      <c r="F1809" s="120">
        <v>0.4365043240782886</v>
      </c>
      <c r="H1809" s="142">
        <v>1.4933514219890445</v>
      </c>
      <c r="I1809" s="142">
        <v>1.9606488473590504</v>
      </c>
      <c r="J1809" s="142">
        <v>-1.2424313149196695</v>
      </c>
      <c r="K1809" s="142">
        <v>0.31115066402811148</v>
      </c>
      <c r="L1809" s="142">
        <v>-0.15983805212651084</v>
      </c>
      <c r="M1809" s="141">
        <f t="array" ref="M1809:Q1809">MMULT(H1809:L1809,TRANSPOSE(chol))</f>
        <v>8.7991062350454129E-3</v>
      </c>
      <c r="N1809" s="141">
        <v>1.4737027091068312E-2</v>
      </c>
      <c r="O1809" s="141">
        <v>-5.3290930317316893E-3</v>
      </c>
      <c r="P1809" s="141">
        <v>4.9930266336267017E-3</v>
      </c>
      <c r="Q1809" s="141">
        <v>6.0636810800690204E-3</v>
      </c>
      <c r="R1809" s="6">
        <f t="shared" si="114"/>
        <v>-57896.995158965765</v>
      </c>
      <c r="S1809" s="6">
        <f t="shared" si="115"/>
        <v>-10752.87204937105</v>
      </c>
      <c r="T1809" s="6">
        <f t="shared" si="116"/>
        <v>10752.87204937105</v>
      </c>
      <c r="V1809" s="23">
        <f t="array" aca="1" ref="V1809:Z1809" ca="1">MMULT(H1809:L1809,TRANSPOSE(racar))</f>
        <v>9.6114080956102577E-3</v>
      </c>
      <c r="W1809" s="23">
        <f ca="1"/>
        <v>1.295768758753202E-2</v>
      </c>
      <c r="X1809" s="23">
        <f ca="1"/>
        <v>-6.6914380253872089E-3</v>
      </c>
      <c r="Y1809" s="23">
        <f ca="1"/>
        <v>2.8386595901009801E-3</v>
      </c>
      <c r="Z1809" s="23">
        <f ca="1"/>
        <v>2.594935308880773E-3</v>
      </c>
      <c r="AA1809" s="6">
        <f t="array" aca="1" ref="AA1809" ca="1">SUMPRODUCT($V$9:$Z$9,V1809:Z1809)</f>
        <v>-39045.72164033899</v>
      </c>
      <c r="AB1809" s="6">
        <f t="shared" ca="1" si="117"/>
        <v>-1391.8148636025471</v>
      </c>
    </row>
    <row r="1810" spans="1:28" ht="13.8">
      <c r="A1810" s="4">
        <v>1800</v>
      </c>
      <c r="B1810" s="120">
        <v>8.0475537265660715E-2</v>
      </c>
      <c r="C1810" s="120">
        <v>2.3040000000000001E-2</v>
      </c>
      <c r="D1810" s="120">
        <v>0.24989587671803412</v>
      </c>
      <c r="E1810" s="120">
        <v>0.71306604740113377</v>
      </c>
      <c r="F1810" s="120">
        <v>0.51342740100136552</v>
      </c>
      <c r="H1810" s="142">
        <v>-1.4018800308781592</v>
      </c>
      <c r="I1810" s="142">
        <v>-1.9946597692593877</v>
      </c>
      <c r="J1810" s="142">
        <v>-0.67481744833477175</v>
      </c>
      <c r="K1810" s="142">
        <v>0.56236420018537114</v>
      </c>
      <c r="L1810" s="142">
        <v>3.3663860216512742E-2</v>
      </c>
      <c r="M1810" s="141">
        <f t="array" ref="M1810:Q1810">MMULT(H1810:L1810,TRANSPOSE(chol))</f>
        <v>-8.2601396689708038E-3</v>
      </c>
      <c r="N1810" s="141">
        <v>-1.4716906767718916E-2</v>
      </c>
      <c r="O1810" s="141">
        <v>-6.8647075219697672E-3</v>
      </c>
      <c r="P1810" s="141">
        <v>-1.7595011699705408E-3</v>
      </c>
      <c r="Q1810" s="141">
        <v>-6.5023307612956166E-3</v>
      </c>
      <c r="R1810" s="6">
        <f t="shared" si="114"/>
        <v>48306.544459843222</v>
      </c>
      <c r="S1810" s="6">
        <f t="shared" si="115"/>
        <v>27969.523116276345</v>
      </c>
      <c r="T1810" s="6">
        <f t="shared" si="116"/>
        <v>-27969.523116276345</v>
      </c>
      <c r="V1810" s="23">
        <f t="array" aca="1" ref="V1810:Z1810" ca="1">MMULT(H1810:L1810,TRANSPOSE(racar))</f>
        <v>-1.0197683350204146E-2</v>
      </c>
      <c r="W1810" s="23">
        <f ca="1"/>
        <v>-1.30068797794565E-2</v>
      </c>
      <c r="X1810" s="23">
        <f ca="1"/>
        <v>-5.4786617945193567E-3</v>
      </c>
      <c r="Y1810" s="23">
        <f ca="1"/>
        <v>7.501407733550799E-4</v>
      </c>
      <c r="Z1810" s="23">
        <f ca="1"/>
        <v>-3.5622117937801072E-3</v>
      </c>
      <c r="AA1810" s="6">
        <f t="array" aca="1" ref="AA1810" ca="1">SUMPRODUCT($V$9:$Z$9,V1810:Z1810)</f>
        <v>29255.858724200287</v>
      </c>
      <c r="AB1810" s="6">
        <f t="shared" ca="1" si="117"/>
        <v>23161.161572376808</v>
      </c>
    </row>
    <row r="1811" spans="1:28" ht="13.8">
      <c r="A1811" s="4">
        <v>1801</v>
      </c>
      <c r="B1811" s="120">
        <v>0.41380887059899402</v>
      </c>
      <c r="C1811" s="120">
        <v>0.22304000000000002</v>
      </c>
      <c r="D1811" s="120">
        <v>0.392753019575177</v>
      </c>
      <c r="E1811" s="120">
        <v>0.80397513831022471</v>
      </c>
      <c r="F1811" s="120">
        <v>0.59035047792444251</v>
      </c>
      <c r="H1811" s="142">
        <v>-0.21775790912034612</v>
      </c>
      <c r="I1811" s="142">
        <v>-0.76196649734015742</v>
      </c>
      <c r="J1811" s="142">
        <v>-0.27215084054888722</v>
      </c>
      <c r="K1811" s="142">
        <v>0.85590609495515968</v>
      </c>
      <c r="L1811" s="142">
        <v>0.22844662746299174</v>
      </c>
      <c r="M1811" s="141">
        <f t="array" ref="M1811:Q1811">MMULT(H1811:L1811,TRANSPOSE(chol))</f>
        <v>-1.2830703795890224E-3</v>
      </c>
      <c r="N1811" s="141">
        <v>-4.8753590668625547E-3</v>
      </c>
      <c r="O1811" s="141">
        <v>-2.289044308441227E-3</v>
      </c>
      <c r="P1811" s="141">
        <v>2.7512222338667161E-3</v>
      </c>
      <c r="Q1811" s="141">
        <v>8.0628664644762527E-4</v>
      </c>
      <c r="R1811" s="6">
        <f t="shared" si="114"/>
        <v>21481.845267100041</v>
      </c>
      <c r="S1811" s="6">
        <f t="shared" si="115"/>
        <v>8115.4821771451061</v>
      </c>
      <c r="T1811" s="6">
        <f t="shared" si="116"/>
        <v>-8115.4821771451061</v>
      </c>
      <c r="V1811" s="23">
        <f t="array" aca="1" ref="V1811:Z1811" ca="1">MMULT(H1811:L1811,TRANSPOSE(racar))</f>
        <v>-1.7209172516566009E-3</v>
      </c>
      <c r="W1811" s="23">
        <f ca="1"/>
        <v>-3.8761660738260329E-3</v>
      </c>
      <c r="X1811" s="23">
        <f ca="1"/>
        <v>-1.635357000690878E-3</v>
      </c>
      <c r="Y1811" s="23">
        <f ca="1"/>
        <v>3.8490621467744709E-3</v>
      </c>
      <c r="Z1811" s="23">
        <f ca="1"/>
        <v>1.1417520871612001E-3</v>
      </c>
      <c r="AA1811" s="6">
        <f t="array" aca="1" ref="AA1811" ca="1">SUMPRODUCT($V$9:$Z$9,V1811:Z1811)</f>
        <v>19132.461733895139</v>
      </c>
      <c r="AB1811" s="6">
        <f t="shared" ca="1" si="117"/>
        <v>11277.828055173642</v>
      </c>
    </row>
    <row r="1812" spans="1:28" ht="13.8">
      <c r="A1812" s="4">
        <v>1802</v>
      </c>
      <c r="B1812" s="120">
        <v>0.74714220393232733</v>
      </c>
      <c r="C1812" s="120">
        <v>0.42304000000000003</v>
      </c>
      <c r="D1812" s="120">
        <v>0.53561016243231974</v>
      </c>
      <c r="E1812" s="120">
        <v>0.89488422921931565</v>
      </c>
      <c r="F1812" s="120">
        <v>0.66727355484751938</v>
      </c>
      <c r="H1812" s="142">
        <v>0.66552369675672685</v>
      </c>
      <c r="I1812" s="142">
        <v>-0.19412245437259565</v>
      </c>
      <c r="J1812" s="142">
        <v>8.9380305019495371E-2</v>
      </c>
      <c r="K1812" s="142">
        <v>1.2529290144522423</v>
      </c>
      <c r="L1812" s="142">
        <v>0.43239701078978326</v>
      </c>
      <c r="M1812" s="141">
        <f t="array" ref="M1812:Q1812">MMULT(H1812:L1812,TRANSPOSE(chol))</f>
        <v>3.9213902524716975E-3</v>
      </c>
      <c r="N1812" s="141">
        <v>4.5182624607695027E-4</v>
      </c>
      <c r="O1812" s="141">
        <v>1.4009603771124592E-3</v>
      </c>
      <c r="P1812" s="141">
        <v>6.4931299650041472E-3</v>
      </c>
      <c r="Q1812" s="141">
        <v>6.4216842437338148E-3</v>
      </c>
      <c r="R1812" s="6">
        <f t="shared" si="114"/>
        <v>13168.237346015194</v>
      </c>
      <c r="S1812" s="6">
        <f t="shared" si="115"/>
        <v>-5875.7972170857465</v>
      </c>
      <c r="T1812" s="6">
        <f t="shared" si="116"/>
        <v>5875.7972170857465</v>
      </c>
      <c r="V1812" s="23">
        <f t="array" aca="1" ref="V1812:Z1812" ca="1">MMULT(H1812:L1812,TRANSPOSE(racar))</f>
        <v>4.3754508514359585E-3</v>
      </c>
      <c r="W1812" s="23">
        <f ca="1"/>
        <v>1.0730197865137547E-3</v>
      </c>
      <c r="X1812" s="23">
        <f ca="1"/>
        <v>1.6347602456443346E-3</v>
      </c>
      <c r="Y1812" s="23">
        <f ca="1"/>
        <v>6.8653702268993604E-3</v>
      </c>
      <c r="Z1812" s="23">
        <f ca="1"/>
        <v>4.8871200595230844E-3</v>
      </c>
      <c r="AA1812" s="6">
        <f t="array" aca="1" ref="AA1812" ca="1">SUMPRODUCT($V$9:$Z$9,V1812:Z1812)</f>
        <v>22861.384291049249</v>
      </c>
      <c r="AB1812" s="6">
        <f t="shared" ca="1" si="117"/>
        <v>4326.2707752415517</v>
      </c>
    </row>
    <row r="1813" spans="1:28" ht="13.8">
      <c r="A1813" s="4">
        <v>1803</v>
      </c>
      <c r="B1813" s="120">
        <v>0.19158664837677183</v>
      </c>
      <c r="C1813" s="120">
        <v>0.62304000000000004</v>
      </c>
      <c r="D1813" s="120">
        <v>0.67846730528946264</v>
      </c>
      <c r="E1813" s="120">
        <v>0.98579332012840659</v>
      </c>
      <c r="F1813" s="120">
        <v>0.74419663177059625</v>
      </c>
      <c r="H1813" s="142">
        <v>-0.87206430679416569</v>
      </c>
      <c r="I1813" s="142">
        <v>0.31347475165467964</v>
      </c>
      <c r="J1813" s="142">
        <v>0.4634171481274989</v>
      </c>
      <c r="K1813" s="142">
        <v>2.1915314041608855</v>
      </c>
      <c r="L1813" s="142">
        <v>0.65633790097405997</v>
      </c>
      <c r="M1813" s="141">
        <f t="array" ref="M1813:Q1813">MMULT(H1813:L1813,TRANSPOSE(chol))</f>
        <v>-5.1383662052249292E-3</v>
      </c>
      <c r="N1813" s="141">
        <v>-2.5353854720131744E-4</v>
      </c>
      <c r="O1813" s="141">
        <v>1.9096518256995281E-3</v>
      </c>
      <c r="P1813" s="141">
        <v>1.0994404300667395E-2</v>
      </c>
      <c r="Q1813" s="141">
        <v>5.980985403316718E-3</v>
      </c>
      <c r="R1813" s="6">
        <f t="shared" si="114"/>
        <v>-559.66726034571548</v>
      </c>
      <c r="S1813" s="6">
        <f t="shared" si="115"/>
        <v>17149.659228013399</v>
      </c>
      <c r="T1813" s="6">
        <f t="shared" si="116"/>
        <v>-17149.659228013399</v>
      </c>
      <c r="V1813" s="23">
        <f t="array" aca="1" ref="V1813:Z1813" ca="1">MMULT(H1813:L1813,TRANSPOSE(racar))</f>
        <v>-3.0634742214270668E-3</v>
      </c>
      <c r="W1813" s="23">
        <f ca="1"/>
        <v>3.5964399871473728E-3</v>
      </c>
      <c r="X1813" s="23">
        <f ca="1"/>
        <v>3.8459217707681407E-3</v>
      </c>
      <c r="Y1813" s="23">
        <f ca="1"/>
        <v>1.2180181302114663E-2</v>
      </c>
      <c r="Z1813" s="23">
        <f ca="1"/>
        <v>6.1606689394074904E-3</v>
      </c>
      <c r="AA1813" s="6">
        <f t="array" aca="1" ref="AA1813" ca="1">SUMPRODUCT($V$9:$Z$9,V1813:Z1813)</f>
        <v>-1510.7913044290435</v>
      </c>
      <c r="AB1813" s="6">
        <f t="shared" ca="1" si="117"/>
        <v>21577.004968903399</v>
      </c>
    </row>
    <row r="1814" spans="1:28" ht="13.8">
      <c r="A1814" s="4">
        <v>1804</v>
      </c>
      <c r="B1814" s="120">
        <v>0.52491998171010512</v>
      </c>
      <c r="C1814" s="120">
        <v>0.82303999999999999</v>
      </c>
      <c r="D1814" s="120">
        <v>0.82132444814660543</v>
      </c>
      <c r="E1814" s="120">
        <v>8.4966873847414803E-2</v>
      </c>
      <c r="F1814" s="120">
        <v>0.82111970869367323</v>
      </c>
      <c r="H1814" s="142">
        <v>6.250580836567371E-2</v>
      </c>
      <c r="I1814" s="142">
        <v>0.92701258523479124</v>
      </c>
      <c r="J1814" s="142">
        <v>0.92042424495089514</v>
      </c>
      <c r="K1814" s="142">
        <v>-1.3724167210854292</v>
      </c>
      <c r="L1814" s="142">
        <v>0.91964063875449864</v>
      </c>
      <c r="M1814" s="141">
        <f t="array" ref="M1814:Q1814">MMULT(H1814:L1814,TRANSPOSE(chol))</f>
        <v>3.6829592821788475E-4</v>
      </c>
      <c r="N1814" s="141">
        <v>5.4558297625333721E-3</v>
      </c>
      <c r="O1814" s="141">
        <v>6.2961478718028341E-3</v>
      </c>
      <c r="P1814" s="141">
        <v>-4.8018701991571402E-3</v>
      </c>
      <c r="Q1814" s="141">
        <v>4.7666197501207257E-3</v>
      </c>
      <c r="R1814" s="6">
        <f t="shared" si="114"/>
        <v>-59278.588813542265</v>
      </c>
      <c r="S1814" s="6">
        <f t="shared" si="115"/>
        <v>-48360.945512108767</v>
      </c>
      <c r="T1814" s="6">
        <f t="shared" si="116"/>
        <v>48360.945512108767</v>
      </c>
      <c r="V1814" s="23">
        <f t="array" aca="1" ref="V1814:Z1814" ca="1">MMULT(H1814:L1814,TRANSPOSE(racar))</f>
        <v>2.7868576516328746E-3</v>
      </c>
      <c r="W1814" s="23">
        <f ca="1"/>
        <v>5.6804543346659058E-3</v>
      </c>
      <c r="X1814" s="23">
        <f ca="1"/>
        <v>6.3698168494712732E-3</v>
      </c>
      <c r="Y1814" s="23">
        <f ca="1"/>
        <v>-4.811753589231877E-3</v>
      </c>
      <c r="Z1814" s="23">
        <f ca="1"/>
        <v>5.9032453910485977E-3</v>
      </c>
      <c r="AA1814" s="6">
        <f t="array" aca="1" ref="AA1814" ca="1">SUMPRODUCT($V$9:$Z$9,V1814:Z1814)</f>
        <v>-55490.916399925685</v>
      </c>
      <c r="AB1814" s="6">
        <f t="shared" ca="1" si="117"/>
        <v>-54701.801334007978</v>
      </c>
    </row>
    <row r="1815" spans="1:28" ht="13.8">
      <c r="A1815" s="4">
        <v>1805</v>
      </c>
      <c r="B1815" s="120">
        <v>0.85825331504343838</v>
      </c>
      <c r="C1815" s="120">
        <v>6.3039999999999999E-2</v>
      </c>
      <c r="D1815" s="120">
        <v>0.96418159100374834</v>
      </c>
      <c r="E1815" s="120">
        <v>0.17587596475650571</v>
      </c>
      <c r="F1815" s="120">
        <v>0.89804278561675022</v>
      </c>
      <c r="H1815" s="142">
        <v>1.0725047760489832</v>
      </c>
      <c r="I1815" s="142">
        <v>-1.5297444356907908</v>
      </c>
      <c r="J1815" s="142">
        <v>1.8014192899312553</v>
      </c>
      <c r="K1815" s="142">
        <v>-0.93119649714311314</v>
      </c>
      <c r="L1815" s="142">
        <v>1.2704779600839726</v>
      </c>
      <c r="M1815" s="141">
        <f t="array" ref="M1815:Q1815">MMULT(H1815:L1815,TRANSPOSE(chol))</f>
        <v>6.3193989861268056E-3</v>
      </c>
      <c r="N1815" s="141">
        <v>-6.2411021741235386E-3</v>
      </c>
      <c r="O1815" s="141">
        <v>1.249443973975547E-2</v>
      </c>
      <c r="P1815" s="141">
        <v>-5.1214362027026204E-3</v>
      </c>
      <c r="Q1815" s="141">
        <v>7.4265532774156129E-3</v>
      </c>
      <c r="R1815" s="6">
        <f t="shared" si="114"/>
        <v>25976.141912165614</v>
      </c>
      <c r="S1815" s="6">
        <f t="shared" si="115"/>
        <v>-64555.44370350222</v>
      </c>
      <c r="T1815" s="6">
        <f t="shared" si="116"/>
        <v>64555.44370350222</v>
      </c>
      <c r="V1815" s="23">
        <f t="array" aca="1" ref="V1815:Z1815" ca="1">MMULT(H1815:L1815,TRANSPOSE(racar))</f>
        <v>6.9063121807030406E-3</v>
      </c>
      <c r="W1815" s="23">
        <f ca="1"/>
        <v>-6.8681246632662889E-3</v>
      </c>
      <c r="X1815" s="23">
        <f ca="1"/>
        <v>1.2357251124103134E-2</v>
      </c>
      <c r="Y1815" s="23">
        <f ca="1"/>
        <v>-3.6943371909816712E-3</v>
      </c>
      <c r="Z1815" s="23">
        <f ca="1"/>
        <v>7.8788238857119917E-3</v>
      </c>
      <c r="AA1815" s="6">
        <f t="array" aca="1" ref="AA1815" ca="1">SUMPRODUCT($V$9:$Z$9,V1815:Z1815)</f>
        <v>35540.794352839606</v>
      </c>
      <c r="AB1815" s="6">
        <f t="shared" ca="1" si="117"/>
        <v>-60534.358109240515</v>
      </c>
    </row>
    <row r="1816" spans="1:28" ht="13.8">
      <c r="A1816" s="4">
        <v>1806</v>
      </c>
      <c r="B1816" s="120">
        <v>0.30269775948788291</v>
      </c>
      <c r="C1816" s="120">
        <v>0.26304</v>
      </c>
      <c r="D1816" s="120">
        <v>0.12744689712619739</v>
      </c>
      <c r="E1816" s="120">
        <v>0.26678505566559657</v>
      </c>
      <c r="F1816" s="120">
        <v>0.97496586253982709</v>
      </c>
      <c r="H1816" s="142">
        <v>-0.51665714192983625</v>
      </c>
      <c r="I1816" s="142">
        <v>-0.63400125972377674</v>
      </c>
      <c r="J1816" s="142">
        <v>-1.1385430478122325</v>
      </c>
      <c r="K1816" s="142">
        <v>-0.62256546523302447</v>
      </c>
      <c r="L1816" s="142">
        <v>1.9593802238094835</v>
      </c>
      <c r="M1816" s="141">
        <f t="array" ref="M1816:Q1816">MMULT(H1816:L1816,TRANSPOSE(chol))</f>
        <v>-3.0442406335144038E-3</v>
      </c>
      <c r="N1816" s="141">
        <v>-4.8447298034699302E-3</v>
      </c>
      <c r="O1816" s="141">
        <v>-8.2077759514975028E-3</v>
      </c>
      <c r="P1816" s="141">
        <v>-5.1439378997434164E-3</v>
      </c>
      <c r="Q1816" s="141">
        <v>5.9616931645941644E-3</v>
      </c>
      <c r="R1816" s="6">
        <f t="shared" si="114"/>
        <v>-65572.421473904818</v>
      </c>
      <c r="S1816" s="6">
        <f t="shared" si="115"/>
        <v>-56544.627114198338</v>
      </c>
      <c r="T1816" s="6">
        <f t="shared" si="116"/>
        <v>56544.627114198338</v>
      </c>
      <c r="V1816" s="23">
        <f t="array" aca="1" ref="V1816:Z1816" ca="1">MMULT(H1816:L1816,TRANSPOSE(racar))</f>
        <v>-1.7470673243295768E-3</v>
      </c>
      <c r="W1816" s="23">
        <f ca="1"/>
        <v>-3.0322188403217702E-3</v>
      </c>
      <c r="X1816" s="23">
        <f ca="1"/>
        <v>-6.7920954048266641E-3</v>
      </c>
      <c r="Y1816" s="23">
        <f ca="1"/>
        <v>-1.9484010178104374E-3</v>
      </c>
      <c r="Z1816" s="23">
        <f ca="1"/>
        <v>9.5324801284905267E-3</v>
      </c>
      <c r="AA1816" s="6">
        <f t="array" aca="1" ref="AA1816" ca="1">SUMPRODUCT($V$9:$Z$9,V1816:Z1816)</f>
        <v>-70594.143561297635</v>
      </c>
      <c r="AB1816" s="6">
        <f t="shared" ca="1" si="117"/>
        <v>-61709.578262136209</v>
      </c>
    </row>
    <row r="1817" spans="1:28" ht="13.8">
      <c r="A1817" s="4">
        <v>1807</v>
      </c>
      <c r="B1817" s="120">
        <v>0.63603109282121628</v>
      </c>
      <c r="C1817" s="120">
        <v>0.46304000000000001</v>
      </c>
      <c r="D1817" s="120">
        <v>0.27030403998334024</v>
      </c>
      <c r="E1817" s="120">
        <v>0.35769414657468745</v>
      </c>
      <c r="F1817" s="120">
        <v>5.7806099226217579E-2</v>
      </c>
      <c r="H1817" s="142">
        <v>0.34787000260643475</v>
      </c>
      <c r="I1817" s="142">
        <v>-9.2777910717634415E-2</v>
      </c>
      <c r="J1817" s="142">
        <v>-0.61189371530806358</v>
      </c>
      <c r="K1817" s="142">
        <v>-0.3646290952406796</v>
      </c>
      <c r="L1817" s="142">
        <v>-1.5734606262665378</v>
      </c>
      <c r="M1817" s="141">
        <f t="array" ref="M1817:Q1817">MMULT(H1817:L1817,TRANSPOSE(chol))</f>
        <v>2.0497152002189605E-3</v>
      </c>
      <c r="N1817" s="141">
        <v>2.8593822180796469E-4</v>
      </c>
      <c r="O1817" s="141">
        <v>-3.4919005496836502E-3</v>
      </c>
      <c r="P1817" s="141">
        <v>-2.0522441739826841E-3</v>
      </c>
      <c r="Q1817" s="141">
        <v>-8.8210858827640123E-3</v>
      </c>
      <c r="R1817" s="6">
        <f t="shared" si="114"/>
        <v>39068.644771776468</v>
      </c>
      <c r="S1817" s="6">
        <f t="shared" si="115"/>
        <v>39474.159070033085</v>
      </c>
      <c r="T1817" s="6">
        <f t="shared" si="116"/>
        <v>-39474.159070033085</v>
      </c>
      <c r="V1817" s="23">
        <f t="array" aca="1" ref="V1817:Z1817" ca="1">MMULT(H1817:L1817,TRANSPOSE(racar))</f>
        <v>-6.0219187301682503E-4</v>
      </c>
      <c r="W1817" s="23">
        <f ca="1"/>
        <v>-2.3500636442166331E-3</v>
      </c>
      <c r="X1817" s="23">
        <f ca="1"/>
        <v>-4.9731942316061147E-3</v>
      </c>
      <c r="Y1817" s="23">
        <f ca="1"/>
        <v>-3.9031468140173051E-3</v>
      </c>
      <c r="Z1817" s="23">
        <f ca="1"/>
        <v>-1.0387038346061252E-2</v>
      </c>
      <c r="AA1817" s="6">
        <f t="array" aca="1" ref="AA1817" ca="1">SUMPRODUCT($V$9:$Z$9,V1817:Z1817)</f>
        <v>36941.739108547903</v>
      </c>
      <c r="AB1817" s="6">
        <f t="shared" ca="1" si="117"/>
        <v>39683.581587258595</v>
      </c>
    </row>
    <row r="1818" spans="1:28" ht="13.8">
      <c r="A1818" s="4">
        <v>1808</v>
      </c>
      <c r="B1818" s="120">
        <v>0.96936442615454954</v>
      </c>
      <c r="C1818" s="120">
        <v>0.66304000000000007</v>
      </c>
      <c r="D1818" s="120">
        <v>0.41316118284048309</v>
      </c>
      <c r="E1818" s="120">
        <v>0.44860323748377839</v>
      </c>
      <c r="F1818" s="120">
        <v>0.1347291761492945</v>
      </c>
      <c r="H1818" s="142">
        <v>1.8715336684746204</v>
      </c>
      <c r="I1818" s="142">
        <v>0.42077416299084969</v>
      </c>
      <c r="J1818" s="142">
        <v>-0.21942067553371322</v>
      </c>
      <c r="K1818" s="142">
        <v>-0.12919105374129275</v>
      </c>
      <c r="L1818" s="142">
        <v>-1.1043107705091959</v>
      </c>
      <c r="M1818" s="141">
        <f t="array" ref="M1818:Q1818">MMULT(H1818:L1818,TRANSPOSE(chol))</f>
        <v>1.1027426852708523E-2</v>
      </c>
      <c r="N1818" s="141">
        <v>6.806688865943749E-3</v>
      </c>
      <c r="O1818" s="141">
        <v>1.2363511120699509E-3</v>
      </c>
      <c r="P1818" s="141">
        <v>1.3090509622908869E-3</v>
      </c>
      <c r="Q1818" s="141">
        <v>-2.5633773993532453E-4</v>
      </c>
      <c r="R1818" s="6">
        <f t="shared" si="114"/>
        <v>26413.02597737332</v>
      </c>
      <c r="S1818" s="6">
        <f t="shared" si="115"/>
        <v>7406.1608228746827</v>
      </c>
      <c r="T1818" s="6">
        <f t="shared" si="116"/>
        <v>-7406.1608228746827</v>
      </c>
      <c r="V1818" s="23">
        <f t="array" aca="1" ref="V1818:Z1818" ca="1">MMULT(H1818:L1818,TRANSPOSE(racar))</f>
        <v>9.3700051437071129E-3</v>
      </c>
      <c r="W1818" s="23">
        <f ca="1"/>
        <v>3.1088424792265444E-3</v>
      </c>
      <c r="X1818" s="23">
        <f ca="1"/>
        <v>-1.049053011212832E-3</v>
      </c>
      <c r="Y1818" s="23">
        <f ca="1"/>
        <v>-1.3226540056188564E-3</v>
      </c>
      <c r="Z1818" s="23">
        <f ca="1"/>
        <v>-4.3565273783279564E-3</v>
      </c>
      <c r="AA1818" s="6">
        <f t="array" aca="1" ref="AA1818" ca="1">SUMPRODUCT($V$9:$Z$9,V1818:Z1818)</f>
        <v>42774.699015737744</v>
      </c>
      <c r="AB1818" s="6">
        <f t="shared" ca="1" si="117"/>
        <v>18081.842841606471</v>
      </c>
    </row>
    <row r="1819" spans="1:28" ht="13.8">
      <c r="A1819" s="4">
        <v>1809</v>
      </c>
      <c r="B1819" s="120">
        <v>1.8747142203932324E-2</v>
      </c>
      <c r="C1819" s="120">
        <v>0.86304000000000003</v>
      </c>
      <c r="D1819" s="120">
        <v>0.55601832569762588</v>
      </c>
      <c r="E1819" s="120">
        <v>0.53951232839286933</v>
      </c>
      <c r="F1819" s="120">
        <v>0.21165225307237143</v>
      </c>
      <c r="H1819" s="142">
        <v>-2.0803408068687461</v>
      </c>
      <c r="I1819" s="142">
        <v>1.0940797565046783</v>
      </c>
      <c r="J1819" s="142">
        <v>0.14088176408524103</v>
      </c>
      <c r="K1819" s="142">
        <v>9.9205203792531393E-2</v>
      </c>
      <c r="L1819" s="142">
        <v>-0.80070144444736635</v>
      </c>
      <c r="M1819" s="141">
        <f t="array" ref="M1819:Q1819">MMULT(H1819:L1819,TRANSPOSE(chol))</f>
        <v>-1.225775761498721E-2</v>
      </c>
      <c r="N1819" s="141">
        <v>1.3782807477611316E-3</v>
      </c>
      <c r="O1819" s="141">
        <v>-1.5215070227974151E-3</v>
      </c>
      <c r="P1819" s="141">
        <v>6.82028119374866E-4</v>
      </c>
      <c r="Q1819" s="141">
        <v>-8.4417690639134596E-3</v>
      </c>
      <c r="R1819" s="6">
        <f t="shared" si="114"/>
        <v>-16968.291271258226</v>
      </c>
      <c r="S1819" s="6">
        <f t="shared" si="115"/>
        <v>49877.072946212902</v>
      </c>
      <c r="T1819" s="6">
        <f t="shared" si="116"/>
        <v>-49877.072946212902</v>
      </c>
      <c r="V1819" s="23">
        <f t="array" aca="1" ref="V1819:Z1819" ca="1">MMULT(H1819:L1819,TRANSPOSE(racar))</f>
        <v>-1.1491616331395433E-2</v>
      </c>
      <c r="W1819" s="23">
        <f ca="1"/>
        <v>3.5759244495314497E-3</v>
      </c>
      <c r="X1819" s="23">
        <f ca="1"/>
        <v>-4.1877072538494314E-4</v>
      </c>
      <c r="Y1819" s="23">
        <f ca="1"/>
        <v>1.6738929124710932E-4</v>
      </c>
      <c r="Z1819" s="23">
        <f ca="1"/>
        <v>-6.3839069682263359E-3</v>
      </c>
      <c r="AA1819" s="6">
        <f t="array" aca="1" ref="AA1819" ca="1">SUMPRODUCT($V$9:$Z$9,V1819:Z1819)</f>
        <v>-35714.315270459934</v>
      </c>
      <c r="AB1819" s="6">
        <f t="shared" ca="1" si="117"/>
        <v>36125.315665667302</v>
      </c>
    </row>
    <row r="1820" spans="1:28" ht="13.8">
      <c r="A1820" s="4">
        <v>1810</v>
      </c>
      <c r="B1820" s="120">
        <v>0.35208047553726562</v>
      </c>
      <c r="C1820" s="120">
        <v>0.10304000000000001</v>
      </c>
      <c r="D1820" s="120">
        <v>0.69887546855476879</v>
      </c>
      <c r="E1820" s="120">
        <v>0.63042141930196016</v>
      </c>
      <c r="F1820" s="120">
        <v>0.28857532999544833</v>
      </c>
      <c r="H1820" s="142">
        <v>-0.37970965676501867</v>
      </c>
      <c r="I1820" s="142">
        <v>-1.264418099132639</v>
      </c>
      <c r="J1820" s="142">
        <v>0.52116897772890058</v>
      </c>
      <c r="K1820" s="142">
        <v>0.33296969183664238</v>
      </c>
      <c r="L1820" s="142">
        <v>-0.5575515333444574</v>
      </c>
      <c r="M1820" s="141">
        <f t="array" ref="M1820:Q1820">MMULT(H1820:L1820,TRANSPOSE(chol))</f>
        <v>-2.2373204050644014E-3</v>
      </c>
      <c r="N1820" s="141">
        <v>-8.1333727777215831E-3</v>
      </c>
      <c r="O1820" s="141">
        <v>2.42034271233919E-3</v>
      </c>
      <c r="P1820" s="141">
        <v>-2.8480582276453983E-4</v>
      </c>
      <c r="Q1820" s="141">
        <v>-4.9992772189638044E-3</v>
      </c>
      <c r="R1820" s="6">
        <f t="shared" si="114"/>
        <v>63171.183238898768</v>
      </c>
      <c r="S1820" s="6">
        <f t="shared" si="115"/>
        <v>26388.083869630642</v>
      </c>
      <c r="T1820" s="6">
        <f t="shared" si="116"/>
        <v>-26388.083869630642</v>
      </c>
      <c r="V1820" s="23">
        <f t="array" aca="1" ref="V1820:Z1820" ca="1">MMULT(H1820:L1820,TRANSPOSE(racar))</f>
        <v>-3.8424980361571135E-3</v>
      </c>
      <c r="W1820" s="23">
        <f ca="1"/>
        <v>-8.0902122398359248E-3</v>
      </c>
      <c r="X1820" s="23">
        <f ca="1"/>
        <v>2.579375740872053E-3</v>
      </c>
      <c r="Y1820" s="23">
        <f ca="1"/>
        <v>1.2795593445655837E-4</v>
      </c>
      <c r="Z1820" s="23">
        <f ca="1"/>
        <v>-4.6464354043804362E-3</v>
      </c>
      <c r="AA1820" s="6">
        <f t="array" aca="1" ref="AA1820" ca="1">SUMPRODUCT($V$9:$Z$9,V1820:Z1820)</f>
        <v>55904.659004111301</v>
      </c>
      <c r="AB1820" s="6">
        <f t="shared" ca="1" si="117"/>
        <v>26321.299848693594</v>
      </c>
    </row>
    <row r="1821" spans="1:28" ht="13.8">
      <c r="A1821" s="4">
        <v>1811</v>
      </c>
      <c r="B1821" s="120">
        <v>0.68541380887059888</v>
      </c>
      <c r="C1821" s="120">
        <v>0.30304000000000003</v>
      </c>
      <c r="D1821" s="120">
        <v>0.84173261141191158</v>
      </c>
      <c r="E1821" s="120">
        <v>0.72133051021105121</v>
      </c>
      <c r="F1821" s="120">
        <v>0.36549840691852525</v>
      </c>
      <c r="H1821" s="142">
        <v>0.4828920565267672</v>
      </c>
      <c r="I1821" s="142">
        <v>-0.51567703023975009</v>
      </c>
      <c r="J1821" s="142">
        <v>1.0016042300421806</v>
      </c>
      <c r="K1821" s="142">
        <v>0.58679859643381682</v>
      </c>
      <c r="L1821" s="142">
        <v>-0.34379984894539206</v>
      </c>
      <c r="M1821" s="141">
        <f t="array" ref="M1821:Q1821">MMULT(H1821:L1821,TRANSPOSE(chol))</f>
        <v>2.845290427205118E-3</v>
      </c>
      <c r="N1821" s="141">
        <v>-1.8187789248199878E-3</v>
      </c>
      <c r="O1821" s="141">
        <v>6.9053254407812912E-3</v>
      </c>
      <c r="P1821" s="141">
        <v>3.0791396782443585E-3</v>
      </c>
      <c r="Q1821" s="141">
        <v>7.1688093929881736E-4</v>
      </c>
      <c r="R1821" s="6">
        <f t="shared" si="114"/>
        <v>48906.319340944792</v>
      </c>
      <c r="S1821" s="6">
        <f t="shared" si="115"/>
        <v>10110.268425248043</v>
      </c>
      <c r="T1821" s="6">
        <f t="shared" si="116"/>
        <v>-10110.268425248043</v>
      </c>
      <c r="V1821" s="23">
        <f t="array" aca="1" ref="V1821:Z1821" ca="1">MMULT(H1821:L1821,TRANSPOSE(racar))</f>
        <v>2.3801681484169061E-3</v>
      </c>
      <c r="W1821" s="23">
        <f ca="1"/>
        <v>-2.1631528285549519E-3</v>
      </c>
      <c r="X1821" s="23">
        <f ca="1"/>
        <v>6.6142999785221207E-3</v>
      </c>
      <c r="Y1821" s="23">
        <f ca="1"/>
        <v>2.6163046910406907E-3</v>
      </c>
      <c r="Z1821" s="23">
        <f ca="1"/>
        <v>-7.5830078773301808E-4</v>
      </c>
      <c r="AA1821" s="6">
        <f t="array" aca="1" ref="AA1821" ca="1">SUMPRODUCT($V$9:$Z$9,V1821:Z1821)</f>
        <v>53877.894118234224</v>
      </c>
      <c r="AB1821" s="6">
        <f t="shared" ca="1" si="117"/>
        <v>16164.597508049725</v>
      </c>
    </row>
    <row r="1822" spans="1:28" ht="13.8">
      <c r="A1822" s="4">
        <v>1812</v>
      </c>
      <c r="B1822" s="120">
        <v>0.12985825331504344</v>
      </c>
      <c r="C1822" s="120">
        <v>0.50304000000000004</v>
      </c>
      <c r="D1822" s="120">
        <v>0.98458975426905448</v>
      </c>
      <c r="E1822" s="120">
        <v>0.81223960112014204</v>
      </c>
      <c r="F1822" s="120">
        <v>0.44242148384160218</v>
      </c>
      <c r="H1822" s="142">
        <v>-1.1270614362570222</v>
      </c>
      <c r="I1822" s="142">
        <v>7.6202237025187599E-3</v>
      </c>
      <c r="J1822" s="142">
        <v>2.1593826672437952</v>
      </c>
      <c r="K1822" s="142">
        <v>0.88617952002128764</v>
      </c>
      <c r="L1822" s="142">
        <v>-0.14483269477329669</v>
      </c>
      <c r="M1822" s="141">
        <f t="array" ref="M1822:Q1822">MMULT(H1822:L1822,TRANSPOSE(chol))</f>
        <v>-6.6408570447801501E-3</v>
      </c>
      <c r="N1822" s="141">
        <v>-2.6042431827419453E-3</v>
      </c>
      <c r="O1822" s="141">
        <v>1.2352412661963883E-2</v>
      </c>
      <c r="P1822" s="141">
        <v>4.8311210610439319E-3</v>
      </c>
      <c r="Q1822" s="141">
        <v>-5.885006932336165E-4</v>
      </c>
      <c r="R1822" s="6">
        <f t="shared" si="114"/>
        <v>37662.397847733395</v>
      </c>
      <c r="S1822" s="6">
        <f t="shared" si="115"/>
        <v>25352.515921368933</v>
      </c>
      <c r="T1822" s="6">
        <f t="shared" si="116"/>
        <v>-25352.515921368933</v>
      </c>
      <c r="V1822" s="23">
        <f t="array" aca="1" ref="V1822:Z1822" ca="1">MMULT(H1822:L1822,TRANSPOSE(racar))</f>
        <v>-5.1645205745765518E-3</v>
      </c>
      <c r="W1822" s="23">
        <f ca="1"/>
        <v>3.8298950885486593E-5</v>
      </c>
      <c r="X1822" s="23">
        <f ca="1"/>
        <v>1.3628346346137136E-2</v>
      </c>
      <c r="Y1822" s="23">
        <f ca="1"/>
        <v>4.9353218315619975E-3</v>
      </c>
      <c r="Z1822" s="23">
        <f ca="1"/>
        <v>5.9702617549793873E-5</v>
      </c>
      <c r="AA1822" s="6">
        <f t="array" aca="1" ref="AA1822" ca="1">SUMPRODUCT($V$9:$Z$9,V1822:Z1822)</f>
        <v>30969.179757783608</v>
      </c>
      <c r="AB1822" s="6">
        <f t="shared" ca="1" si="117"/>
        <v>22238.694274465161</v>
      </c>
    </row>
    <row r="1823" spans="1:28" ht="13.8">
      <c r="A1823" s="4">
        <v>1813</v>
      </c>
      <c r="B1823" s="120">
        <v>0.46319158664837673</v>
      </c>
      <c r="C1823" s="120">
        <v>0.70304</v>
      </c>
      <c r="D1823" s="120">
        <v>7.9133694294044148E-3</v>
      </c>
      <c r="E1823" s="120">
        <v>0.90314869202923309</v>
      </c>
      <c r="F1823" s="120">
        <v>0.51934456076467916</v>
      </c>
      <c r="H1823" s="142">
        <v>-9.2396307213020903E-2</v>
      </c>
      <c r="I1823" s="142">
        <v>0.53316408584287067</v>
      </c>
      <c r="J1823" s="142">
        <v>-2.4128866927684638</v>
      </c>
      <c r="K1823" s="142">
        <v>1.2997034836404613</v>
      </c>
      <c r="L1823" s="142">
        <v>4.8508640444992396E-2</v>
      </c>
      <c r="M1823" s="141">
        <f t="array" ref="M1823:Q1823">MMULT(H1823:L1823,TRANSPOSE(chol))</f>
        <v>-5.4441634495542603E-4</v>
      </c>
      <c r="N1823" s="141">
        <v>2.8363458017723912E-3</v>
      </c>
      <c r="O1823" s="141">
        <v>-1.5434416818741597E-2</v>
      </c>
      <c r="P1823" s="141">
        <v>5.7997012261168787E-3</v>
      </c>
      <c r="Q1823" s="141">
        <v>1.2195748559104664E-3</v>
      </c>
      <c r="R1823" s="6">
        <f t="shared" si="114"/>
        <v>-34046.190240845441</v>
      </c>
      <c r="S1823" s="6">
        <f t="shared" si="115"/>
        <v>19767.108899840696</v>
      </c>
      <c r="T1823" s="6">
        <f t="shared" si="116"/>
        <v>-19767.108899840696</v>
      </c>
      <c r="V1823" s="23">
        <f t="array" aca="1" ref="V1823:Z1823" ca="1">MMULT(H1823:L1823,TRANSPOSE(racar))</f>
        <v>-9.921982971438498E-4</v>
      </c>
      <c r="W1823" s="23">
        <f ca="1"/>
        <v>3.5310469572299732E-3</v>
      </c>
      <c r="X1823" s="23">
        <f ca="1"/>
        <v>-1.5061805610346656E-2</v>
      </c>
      <c r="Y1823" s="23">
        <f ca="1"/>
        <v>6.2144792781620968E-3</v>
      </c>
      <c r="Z1823" s="23">
        <f ca="1"/>
        <v>6.6849764364346892E-4</v>
      </c>
      <c r="AA1823" s="6">
        <f t="array" aca="1" ref="AA1823" ca="1">SUMPRODUCT($V$9:$Z$9,V1823:Z1823)</f>
        <v>-33782.499639625174</v>
      </c>
      <c r="AB1823" s="6">
        <f t="shared" ca="1" si="117"/>
        <v>24716.264947530908</v>
      </c>
    </row>
    <row r="1824" spans="1:28" ht="13.8">
      <c r="A1824" s="4">
        <v>1814</v>
      </c>
      <c r="B1824" s="120">
        <v>0.79652491998171004</v>
      </c>
      <c r="C1824" s="120">
        <v>0.90303999999999995</v>
      </c>
      <c r="D1824" s="120">
        <v>0.15077051228654725</v>
      </c>
      <c r="E1824" s="120">
        <v>0.99405778293832392</v>
      </c>
      <c r="F1824" s="120">
        <v>0.59626763768775615</v>
      </c>
      <c r="H1824" s="142">
        <v>0.82927262066251317</v>
      </c>
      <c r="I1824" s="142">
        <v>1.2990697303403214</v>
      </c>
      <c r="J1824" s="142">
        <v>-1.0331343622255171</v>
      </c>
      <c r="K1824" s="142">
        <v>2.5155573469281567</v>
      </c>
      <c r="L1824" s="142">
        <v>0.2436979971913234</v>
      </c>
      <c r="M1824" s="141">
        <f t="array" ref="M1824:Q1824">MMULT(H1824:L1824,TRANSPOSE(chol))</f>
        <v>4.8862295770308647E-3</v>
      </c>
      <c r="N1824" s="141">
        <v>9.3880115249652223E-3</v>
      </c>
      <c r="O1824" s="141">
        <v>-5.0927817314702587E-3</v>
      </c>
      <c r="P1824" s="141">
        <v>1.4550660009192872E-2</v>
      </c>
      <c r="Q1824" s="141">
        <v>9.6031514666109555E-3</v>
      </c>
      <c r="R1824" s="6">
        <f t="shared" si="114"/>
        <v>-24043.448633858636</v>
      </c>
      <c r="S1824" s="6">
        <f t="shared" si="115"/>
        <v>13349.702738611559</v>
      </c>
      <c r="T1824" s="6">
        <f t="shared" si="116"/>
        <v>-13349.702738611559</v>
      </c>
      <c r="V1824" s="23">
        <f t="array" aca="1" ref="V1824:Z1824" ca="1">MMULT(H1824:L1824,TRANSPOSE(racar))</f>
        <v>6.2248081168239993E-3</v>
      </c>
      <c r="W1824" s="23">
        <f ca="1"/>
        <v>1.0647987093911732E-2</v>
      </c>
      <c r="X1824" s="23">
        <f ca="1"/>
        <v>-4.8120573424681196E-3</v>
      </c>
      <c r="Y1824" s="23">
        <f ca="1"/>
        <v>1.3930620561117997E-2</v>
      </c>
      <c r="Z1824" s="23">
        <f ca="1"/>
        <v>6.2325513220961425E-3</v>
      </c>
      <c r="AA1824" s="6">
        <f t="array" aca="1" ref="AA1824" ca="1">SUMPRODUCT($V$9:$Z$9,V1824:Z1824)</f>
        <v>-7789.59827482947</v>
      </c>
      <c r="AB1824" s="6">
        <f t="shared" ca="1" si="117"/>
        <v>29183.668986966542</v>
      </c>
    </row>
    <row r="1825" spans="1:28" ht="13.8">
      <c r="A1825" s="4">
        <v>1815</v>
      </c>
      <c r="B1825" s="120">
        <v>0.24096936442615455</v>
      </c>
      <c r="C1825" s="120">
        <v>0.14304</v>
      </c>
      <c r="D1825" s="120">
        <v>0.2936276551436901</v>
      </c>
      <c r="E1825" s="120">
        <v>3.0735605491428184E-3</v>
      </c>
      <c r="F1825" s="120">
        <v>0.67319071461083302</v>
      </c>
      <c r="H1825" s="142">
        <v>-0.70318778769617241</v>
      </c>
      <c r="I1825" s="142">
        <v>-1.0667604990884818</v>
      </c>
      <c r="J1825" s="142">
        <v>-0.54281772168753339</v>
      </c>
      <c r="K1825" s="142">
        <v>-2.7398287133091119</v>
      </c>
      <c r="L1825" s="142">
        <v>0.44874090804314892</v>
      </c>
      <c r="M1825" s="141">
        <f t="array" ref="M1825:Q1825">MMULT(H1825:L1825,TRANSPOSE(chol))</f>
        <v>-4.1433141295596342E-3</v>
      </c>
      <c r="N1825" s="141">
        <v>-7.7613618205112306E-3</v>
      </c>
      <c r="O1825" s="141">
        <v>-4.7765483745699456E-3</v>
      </c>
      <c r="P1825" s="141">
        <v>-1.6138348618499082E-2</v>
      </c>
      <c r="Q1825" s="141">
        <v>-6.8881651616605599E-3</v>
      </c>
      <c r="R1825" s="6">
        <f t="shared" si="114"/>
        <v>-26713.3135511363</v>
      </c>
      <c r="S1825" s="6">
        <f t="shared" si="115"/>
        <v>-35648.297286900248</v>
      </c>
      <c r="T1825" s="6">
        <f t="shared" si="116"/>
        <v>35648.297286900248</v>
      </c>
      <c r="V1825" s="23">
        <f t="array" aca="1" ref="V1825:Z1825" ca="1">MMULT(H1825:L1825,TRANSPOSE(racar))</f>
        <v>-5.2763802249100123E-3</v>
      </c>
      <c r="W1825" s="23">
        <f ca="1"/>
        <v>-9.0127862066431332E-3</v>
      </c>
      <c r="X1825" s="23">
        <f ca="1"/>
        <v>-4.9124641926030421E-3</v>
      </c>
      <c r="Y1825" s="23">
        <f ca="1"/>
        <v>-1.4635773036522829E-2</v>
      </c>
      <c r="Z1825" s="23">
        <f ca="1"/>
        <v>-2.7452761786190805E-3</v>
      </c>
      <c r="AA1825" s="6">
        <f t="array" aca="1" ref="AA1825" ca="1">SUMPRODUCT($V$9:$Z$9,V1825:Z1825)</f>
        <v>-41963.329518143786</v>
      </c>
      <c r="AB1825" s="6">
        <f t="shared" ca="1" si="117"/>
        <v>-51724.030853613338</v>
      </c>
    </row>
    <row r="1826" spans="1:28" ht="13.8">
      <c r="A1826" s="4">
        <v>1816</v>
      </c>
      <c r="B1826" s="120">
        <v>0.57430269775948795</v>
      </c>
      <c r="C1826" s="120">
        <v>0.34304000000000001</v>
      </c>
      <c r="D1826" s="120">
        <v>0.43648479800083295</v>
      </c>
      <c r="E1826" s="120">
        <v>9.3982651458233729E-2</v>
      </c>
      <c r="F1826" s="120">
        <v>0.75011379153390989</v>
      </c>
      <c r="H1826" s="142">
        <v>0.18733930890225065</v>
      </c>
      <c r="I1826" s="142">
        <v>-0.40418048925666528</v>
      </c>
      <c r="J1826" s="142">
        <v>-0.15988762617468791</v>
      </c>
      <c r="K1826" s="142">
        <v>-1.3166221722927718</v>
      </c>
      <c r="L1826" s="142">
        <v>0.6748478800587937</v>
      </c>
      <c r="M1826" s="141">
        <f t="array" ref="M1826:Q1826">MMULT(H1826:L1826,TRANSPOSE(chol))</f>
        <v>1.1038382906786326E-3</v>
      </c>
      <c r="N1826" s="141">
        <v>-1.8746033906169744E-3</v>
      </c>
      <c r="O1826" s="141">
        <v>-9.0832396805789128E-4</v>
      </c>
      <c r="P1826" s="141">
        <v>-7.1267157849893752E-3</v>
      </c>
      <c r="Q1826" s="141">
        <v>9.6201339702943695E-4</v>
      </c>
      <c r="R1826" s="6">
        <f t="shared" si="114"/>
        <v>-25522.452595939591</v>
      </c>
      <c r="S1826" s="6">
        <f t="shared" si="115"/>
        <v>-37919.192972325567</v>
      </c>
      <c r="T1826" s="6">
        <f t="shared" si="116"/>
        <v>37919.192972325567</v>
      </c>
      <c r="V1826" s="23">
        <f t="array" aca="1" ref="V1826:Z1826" ca="1">MMULT(H1826:L1826,TRANSPOSE(racar))</f>
        <v>1.1854655452000636E-3</v>
      </c>
      <c r="W1826" s="23">
        <f ca="1"/>
        <v>-2.6134436957980052E-3</v>
      </c>
      <c r="X1826" s="23">
        <f ca="1"/>
        <v>-1.0840230874378564E-3</v>
      </c>
      <c r="Y1826" s="23">
        <f ca="1"/>
        <v>-6.2838767175732299E-3</v>
      </c>
      <c r="Z1826" s="23">
        <f ca="1"/>
        <v>2.4455408460930788E-3</v>
      </c>
      <c r="AA1826" s="6">
        <f t="array" aca="1" ref="AA1826" ca="1">SUMPRODUCT($V$9:$Z$9,V1826:Z1826)</f>
        <v>-26183.926062276343</v>
      </c>
      <c r="AB1826" s="6">
        <f t="shared" ca="1" si="117"/>
        <v>-42281.977640221594</v>
      </c>
    </row>
    <row r="1827" spans="1:28" ht="13.8">
      <c r="A1827" s="4">
        <v>1817</v>
      </c>
      <c r="B1827" s="120">
        <v>0.9076360310928212</v>
      </c>
      <c r="C1827" s="120">
        <v>0.54303999999999997</v>
      </c>
      <c r="D1827" s="120">
        <v>0.57934194085797575</v>
      </c>
      <c r="E1827" s="120">
        <v>0.18489174236732464</v>
      </c>
      <c r="F1827" s="120">
        <v>0.82703686845698687</v>
      </c>
      <c r="H1827" s="142">
        <v>1.3263374788868141</v>
      </c>
      <c r="I1827" s="142">
        <v>0.10809542148505744</v>
      </c>
      <c r="J1827" s="142">
        <v>0.20021029199629295</v>
      </c>
      <c r="K1827" s="142">
        <v>-0.89687900417693389</v>
      </c>
      <c r="L1827" s="142">
        <v>0.94252041701598588</v>
      </c>
      <c r="M1827" s="141">
        <f t="array" ref="M1827:Q1827">MMULT(H1827:L1827,TRANSPOSE(chol))</f>
        <v>7.8150288059477251E-3</v>
      </c>
      <c r="N1827" s="141">
        <v>3.7351172200107393E-3</v>
      </c>
      <c r="O1827" s="141">
        <v>3.0966212615799291E-3</v>
      </c>
      <c r="P1827" s="141">
        <v>-3.1633883408112313E-3</v>
      </c>
      <c r="Q1827" s="141">
        <v>7.627863790333379E-3</v>
      </c>
      <c r="R1827" s="6">
        <f t="shared" si="114"/>
        <v>-32411.415196756643</v>
      </c>
      <c r="S1827" s="6">
        <f t="shared" si="115"/>
        <v>-56716.268857148621</v>
      </c>
      <c r="T1827" s="6">
        <f t="shared" si="116"/>
        <v>56716.268857148621</v>
      </c>
      <c r="V1827" s="23">
        <f t="array" aca="1" ref="V1827:Z1827" ca="1">MMULT(H1827:L1827,TRANSPOSE(racar))</f>
        <v>8.7469132463220533E-3</v>
      </c>
      <c r="W1827" s="23">
        <f ca="1"/>
        <v>2.3610244617182897E-3</v>
      </c>
      <c r="X1827" s="23">
        <f ca="1"/>
        <v>2.3524966209188688E-3</v>
      </c>
      <c r="Y1827" s="23">
        <f ca="1"/>
        <v>-3.0792038347034873E-3</v>
      </c>
      <c r="Z1827" s="23">
        <f ca="1"/>
        <v>6.8923224214050552E-3</v>
      </c>
      <c r="AA1827" s="6">
        <f t="array" aca="1" ref="AA1827" ca="1">SUMPRODUCT($V$9:$Z$9,V1827:Z1827)</f>
        <v>-18489.870416281112</v>
      </c>
      <c r="AB1827" s="6">
        <f t="shared" ca="1" si="117"/>
        <v>-52257.198440564083</v>
      </c>
    </row>
    <row r="1828" spans="1:28" ht="13.8">
      <c r="A1828" s="4">
        <v>1818</v>
      </c>
      <c r="B1828" s="120">
        <v>5.5784179240969359E-2</v>
      </c>
      <c r="C1828" s="120">
        <v>0.74304000000000003</v>
      </c>
      <c r="D1828" s="120">
        <v>0.72219908371511854</v>
      </c>
      <c r="E1828" s="120">
        <v>0.27580083327641552</v>
      </c>
      <c r="F1828" s="120">
        <v>0.90395994538006386</v>
      </c>
      <c r="H1828" s="142">
        <v>-1.5911831737770963</v>
      </c>
      <c r="I1828" s="142">
        <v>0.65274606466145357</v>
      </c>
      <c r="J1828" s="142">
        <v>0.58938679516114256</v>
      </c>
      <c r="K1828" s="142">
        <v>-0.59536178161959386</v>
      </c>
      <c r="L1828" s="142">
        <v>1.3044502569687684</v>
      </c>
      <c r="M1828" s="141">
        <f t="array" ref="M1828:Q1828">MMULT(H1828:L1828,TRANSPOSE(chol))</f>
        <v>-9.3755492373208526E-3</v>
      </c>
      <c r="N1828" s="141">
        <v>-1.5371549086980879E-8</v>
      </c>
      <c r="O1828" s="141">
        <v>1.8668278944833912E-3</v>
      </c>
      <c r="P1828" s="141">
        <v>-2.8189482986991248E-3</v>
      </c>
      <c r="Q1828" s="141">
        <v>2.7558434619720977E-3</v>
      </c>
      <c r="R1828" s="6">
        <f t="shared" si="114"/>
        <v>-66684.89930485221</v>
      </c>
      <c r="S1828" s="6">
        <f t="shared" si="115"/>
        <v>-28155.487473770118</v>
      </c>
      <c r="T1828" s="6">
        <f t="shared" si="116"/>
        <v>28155.487473770118</v>
      </c>
      <c r="V1828" s="23">
        <f t="array" aca="1" ref="V1828:Z1828" ca="1">MMULT(H1828:L1828,TRANSPOSE(racar))</f>
        <v>-6.3326089234955777E-3</v>
      </c>
      <c r="W1828" s="23">
        <f ca="1"/>
        <v>3.280903055603618E-3</v>
      </c>
      <c r="X1828" s="23">
        <f ca="1"/>
        <v>3.7697102933714885E-3</v>
      </c>
      <c r="Y1828" s="23">
        <f ca="1"/>
        <v>-1.0599391271575661E-3</v>
      </c>
      <c r="Z1828" s="23">
        <f ca="1"/>
        <v>6.5492742878656002E-3</v>
      </c>
      <c r="AA1828" s="6">
        <f t="array" aca="1" ref="AA1828" ca="1">SUMPRODUCT($V$9:$Z$9,V1828:Z1828)</f>
        <v>-77784.966137619922</v>
      </c>
      <c r="AB1828" s="6">
        <f t="shared" ca="1" si="117"/>
        <v>-41122.927495292366</v>
      </c>
    </row>
    <row r="1829" spans="1:28" ht="13.8">
      <c r="A1829" s="4">
        <v>1819</v>
      </c>
      <c r="B1829" s="120">
        <v>0.38911751257430266</v>
      </c>
      <c r="C1829" s="120">
        <v>0.94303999999999999</v>
      </c>
      <c r="D1829" s="120">
        <v>0.86505622657226144</v>
      </c>
      <c r="E1829" s="120">
        <v>0.36670992418550646</v>
      </c>
      <c r="F1829" s="120">
        <v>0.98088302230314073</v>
      </c>
      <c r="H1829" s="142">
        <v>-0.28161984057171141</v>
      </c>
      <c r="I1829" s="142">
        <v>1.580816503140708</v>
      </c>
      <c r="J1829" s="142">
        <v>1.1033215604189632</v>
      </c>
      <c r="K1829" s="142">
        <v>-0.3405799196968235</v>
      </c>
      <c r="L1829" s="142">
        <v>2.0723377378322216</v>
      </c>
      <c r="M1829" s="141">
        <f t="array" ref="M1829:Q1829">MMULT(H1829:L1829,TRANSPOSE(chol))</f>
        <v>-1.6593568389860346E-3</v>
      </c>
      <c r="N1829" s="141">
        <v>8.3916719074366153E-3</v>
      </c>
      <c r="O1829" s="141">
        <v>7.2243490488952591E-3</v>
      </c>
      <c r="P1829" s="141">
        <v>1.1885335989076516E-3</v>
      </c>
      <c r="Q1829" s="141">
        <v>1.3080793626050073E-2</v>
      </c>
      <c r="R1829" s="6">
        <f t="shared" si="114"/>
        <v>-99904.050934881656</v>
      </c>
      <c r="S1829" s="6">
        <f t="shared" si="115"/>
        <v>-67018.041061590222</v>
      </c>
      <c r="T1829" s="6">
        <f t="shared" si="116"/>
        <v>67018.041061590222</v>
      </c>
      <c r="V1829" s="23">
        <f t="array" aca="1" ref="V1829:Z1829" ca="1">MMULT(H1829:L1829,TRANSPOSE(racar))</f>
        <v>3.3326348070738987E-3</v>
      </c>
      <c r="W1829" s="23">
        <f ca="1"/>
        <v>1.1348732716349806E-2</v>
      </c>
      <c r="X1829" s="23">
        <f ca="1"/>
        <v>8.6824910095515302E-3</v>
      </c>
      <c r="Y1829" s="23">
        <f ca="1"/>
        <v>2.311776602403236E-3</v>
      </c>
      <c r="Z1829" s="23">
        <f ca="1"/>
        <v>1.4731407727436271E-2</v>
      </c>
      <c r="AA1829" s="6">
        <f t="array" aca="1" ref="AA1829" ca="1">SUMPRODUCT($V$9:$Z$9,V1829:Z1829)</f>
        <v>-92525.836649374134</v>
      </c>
      <c r="AB1829" s="6">
        <f t="shared" ca="1" si="117"/>
        <v>-71024.00645094247</v>
      </c>
    </row>
    <row r="1830" spans="1:28" ht="13.8">
      <c r="A1830" s="4">
        <v>1820</v>
      </c>
      <c r="B1830" s="120">
        <v>0.72245084590763609</v>
      </c>
      <c r="C1830" s="120">
        <v>0.18303999999999998</v>
      </c>
      <c r="D1830" s="120">
        <v>2.8321532694710536E-2</v>
      </c>
      <c r="E1830" s="120">
        <v>0.4576190150945974</v>
      </c>
      <c r="F1830" s="120">
        <v>6.3723258989531184E-2</v>
      </c>
      <c r="H1830" s="142">
        <v>0.59013774080919368</v>
      </c>
      <c r="I1830" s="142">
        <v>-0.90384046791014694</v>
      </c>
      <c r="J1830" s="142">
        <v>-1.9060550373287368</v>
      </c>
      <c r="K1830" s="142">
        <v>-0.10643398485857174</v>
      </c>
      <c r="L1830" s="142">
        <v>-1.5242490154592128</v>
      </c>
      <c r="M1830" s="141">
        <f t="array" ref="M1830:Q1830">MMULT(H1830:L1830,TRANSPOSE(chol))</f>
        <v>3.4772020826641594E-3</v>
      </c>
      <c r="N1830" s="141">
        <v>-3.7898225545226565E-3</v>
      </c>
      <c r="O1830" s="141">
        <v>-1.1740454928498865E-2</v>
      </c>
      <c r="P1830" s="141">
        <v>-2.6009766099749998E-3</v>
      </c>
      <c r="Q1830" s="141">
        <v>-9.6948837210991557E-3</v>
      </c>
      <c r="R1830" s="6">
        <f t="shared" si="114"/>
        <v>48880.984241345897</v>
      </c>
      <c r="S1830" s="6">
        <f t="shared" si="115"/>
        <v>41804.66961792564</v>
      </c>
      <c r="T1830" s="6">
        <f t="shared" si="116"/>
        <v>-41804.66961792564</v>
      </c>
      <c r="V1830" s="23">
        <f t="array" aca="1" ref="V1830:Z1830" ca="1">MMULT(H1830:L1830,TRANSPOSE(racar))</f>
        <v>-6.9490450637922554E-4</v>
      </c>
      <c r="W1830" s="23">
        <f ca="1"/>
        <v>-7.0058818346710027E-3</v>
      </c>
      <c r="X1830" s="23">
        <f ca="1"/>
        <v>-1.3339596047725244E-2</v>
      </c>
      <c r="Y1830" s="23">
        <f ca="1"/>
        <v>-3.6331716568800453E-3</v>
      </c>
      <c r="Z1830" s="23">
        <f ca="1"/>
        <v>-1.1185738498535784E-2</v>
      </c>
      <c r="AA1830" s="6">
        <f t="array" aca="1" ref="AA1830" ca="1">SUMPRODUCT($V$9:$Z$9,V1830:Z1830)</f>
        <v>45770.498726997204</v>
      </c>
      <c r="AB1830" s="6">
        <f t="shared" ca="1" si="117"/>
        <v>45342.108821389847</v>
      </c>
    </row>
    <row r="1831" spans="1:28" ht="13.8">
      <c r="A1831" s="4">
        <v>1821</v>
      </c>
      <c r="B1831" s="120">
        <v>0.16689529035208048</v>
      </c>
      <c r="C1831" s="120">
        <v>0.38303999999999999</v>
      </c>
      <c r="D1831" s="120">
        <v>0.17117867555185337</v>
      </c>
      <c r="E1831" s="120">
        <v>0.54852810600368818</v>
      </c>
      <c r="F1831" s="120">
        <v>0.14064633591260811</v>
      </c>
      <c r="H1831" s="142">
        <v>-0.9665069304227486</v>
      </c>
      <c r="I1831" s="142">
        <v>-0.29750629858575361</v>
      </c>
      <c r="J1831" s="142">
        <v>-0.94951774528532351</v>
      </c>
      <c r="K1831" s="142">
        <v>0.12194347053764948</v>
      </c>
      <c r="L1831" s="142">
        <v>-1.0774200028054119</v>
      </c>
      <c r="M1831" s="141">
        <f t="array" ref="M1831:Q1831">MMULT(H1831:L1831,TRANSPOSE(chol))</f>
        <v>-5.694839829710089E-3</v>
      </c>
      <c r="N1831" s="141">
        <v>-3.9744941081253805E-3</v>
      </c>
      <c r="O1831" s="141">
        <v>-7.4862419114403184E-3</v>
      </c>
      <c r="P1831" s="141">
        <v>-1.1514146635100029E-3</v>
      </c>
      <c r="Q1831" s="141">
        <v>-9.6811937627293461E-3</v>
      </c>
      <c r="R1831" s="6">
        <f t="shared" si="114"/>
        <v>24486.917159323155</v>
      </c>
      <c r="S1831" s="6">
        <f t="shared" si="115"/>
        <v>48357.73443829186</v>
      </c>
      <c r="T1831" s="6">
        <f t="shared" si="116"/>
        <v>-48357.73443829186</v>
      </c>
      <c r="V1831" s="23">
        <f t="array" aca="1" ref="V1831:Z1831" ca="1">MMULT(H1831:L1831,TRANSPOSE(racar))</f>
        <v>-7.6526093405529516E-3</v>
      </c>
      <c r="W1831" s="23">
        <f ca="1"/>
        <v>-4.1030538119641658E-3</v>
      </c>
      <c r="X1831" s="23">
        <f ca="1"/>
        <v>-7.4427624405048777E-3</v>
      </c>
      <c r="Y1831" s="23">
        <f ca="1"/>
        <v>-1.3855185993797735E-3</v>
      </c>
      <c r="Z1831" s="23">
        <f ca="1"/>
        <v>-8.8598452526395047E-3</v>
      </c>
      <c r="AA1831" s="6">
        <f t="array" aca="1" ref="AA1831" ca="1">SUMPRODUCT($V$9:$Z$9,V1831:Z1831)</f>
        <v>10644.72150835186</v>
      </c>
      <c r="AB1831" s="6">
        <f t="shared" ca="1" si="117"/>
        <v>42737.80037423069</v>
      </c>
    </row>
    <row r="1832" spans="1:28" ht="13.8">
      <c r="A1832" s="4">
        <v>1822</v>
      </c>
      <c r="B1832" s="120">
        <v>0.50022862368541376</v>
      </c>
      <c r="C1832" s="120">
        <v>0.58304</v>
      </c>
      <c r="D1832" s="120">
        <v>0.31403581840899625</v>
      </c>
      <c r="E1832" s="120">
        <v>0.63943719691277912</v>
      </c>
      <c r="F1832" s="120">
        <v>0.21756941283568504</v>
      </c>
      <c r="H1832" s="142">
        <v>5.7307462547615603E-4</v>
      </c>
      <c r="I1832" s="142">
        <v>0.20967671536722604</v>
      </c>
      <c r="J1832" s="142">
        <v>-0.48444281810043727</v>
      </c>
      <c r="K1832" s="142">
        <v>0.35695485039194019</v>
      </c>
      <c r="L1832" s="142">
        <v>-0.78042828287752419</v>
      </c>
      <c r="M1832" s="141">
        <f t="array" ref="M1832:Q1832">MMULT(H1832:L1832,TRANSPOSE(chol))</f>
        <v>3.3766630117492544E-6</v>
      </c>
      <c r="N1832" s="141">
        <v>1.2021602609271647E-3</v>
      </c>
      <c r="O1832" s="141">
        <v>-3.0394326629661914E-3</v>
      </c>
      <c r="P1832" s="141">
        <v>1.8155793323916662E-3</v>
      </c>
      <c r="Q1832" s="141">
        <v>-3.6280998332676962E-3</v>
      </c>
      <c r="R1832" s="6">
        <f t="shared" si="114"/>
        <v>15043.95010351191</v>
      </c>
      <c r="S1832" s="6">
        <f t="shared" si="115"/>
        <v>28398.392897988691</v>
      </c>
      <c r="T1832" s="6">
        <f t="shared" si="116"/>
        <v>-28398.392897988691</v>
      </c>
      <c r="V1832" s="23">
        <f t="array" aca="1" ref="V1832:Z1832" ca="1">MMULT(H1832:L1832,TRANSPOSE(racar))</f>
        <v>-9.995312480371144E-4</v>
      </c>
      <c r="W1832" s="23">
        <f ca="1"/>
        <v>5.682826165313386E-4</v>
      </c>
      <c r="X1832" s="23">
        <f ca="1"/>
        <v>-3.4690581106603443E-3</v>
      </c>
      <c r="Y1832" s="23">
        <f ca="1"/>
        <v>9.1591255294672189E-4</v>
      </c>
      <c r="Z1832" s="23">
        <f ca="1"/>
        <v>-4.6019107283338115E-3</v>
      </c>
      <c r="AA1832" s="6">
        <f t="array" aca="1" ref="AA1832" ca="1">SUMPRODUCT($V$9:$Z$9,V1832:Z1832)</f>
        <v>13911.263124545054</v>
      </c>
      <c r="AB1832" s="6">
        <f t="shared" ca="1" si="117"/>
        <v>29678.032290036474</v>
      </c>
    </row>
    <row r="1833" spans="1:28" ht="13.8">
      <c r="A1833" s="4">
        <v>1823</v>
      </c>
      <c r="B1833" s="120">
        <v>0.83356195701874702</v>
      </c>
      <c r="C1833" s="120">
        <v>0.78304000000000007</v>
      </c>
      <c r="D1833" s="120">
        <v>0.4568929612661391</v>
      </c>
      <c r="E1833" s="120">
        <v>0.73034628782187005</v>
      </c>
      <c r="F1833" s="120">
        <v>0.29449248975876197</v>
      </c>
      <c r="H1833" s="142">
        <v>0.96833701180227394</v>
      </c>
      <c r="I1833" s="142">
        <v>0.78250133686779211</v>
      </c>
      <c r="J1833" s="142">
        <v>-0.10826444883794632</v>
      </c>
      <c r="K1833" s="142">
        <v>0.61386063580962646</v>
      </c>
      <c r="L1833" s="142">
        <v>-0.54030751080733652</v>
      </c>
      <c r="M1833" s="141">
        <f t="array" ref="M1833:Q1833">MMULT(H1833:L1833,TRANSPOSE(chol))</f>
        <v>5.705623011913628E-3</v>
      </c>
      <c r="N1833" s="141">
        <v>6.7563494694409428E-3</v>
      </c>
      <c r="O1833" s="141">
        <v>8.5934743917280803E-4</v>
      </c>
      <c r="P1833" s="141">
        <v>4.9413162378930606E-3</v>
      </c>
      <c r="Q1833" s="141">
        <v>2.1868417734387056E-3</v>
      </c>
      <c r="R1833" s="6">
        <f t="shared" si="114"/>
        <v>4438.3605372419024</v>
      </c>
      <c r="S1833" s="6">
        <f t="shared" si="115"/>
        <v>10484.090184103386</v>
      </c>
      <c r="T1833" s="6">
        <f t="shared" si="116"/>
        <v>-10484.090184103386</v>
      </c>
      <c r="V1833" s="23">
        <f t="array" aca="1" ref="V1833:Z1833" ca="1">MMULT(H1833:L1833,TRANSPOSE(racar))</f>
        <v>5.6069070204712379E-3</v>
      </c>
      <c r="W1833" s="23">
        <f ca="1"/>
        <v>5.5626559563472736E-3</v>
      </c>
      <c r="X1833" s="23">
        <f ca="1"/>
        <v>-8.329594137939804E-5</v>
      </c>
      <c r="Y1833" s="23">
        <f ca="1"/>
        <v>3.2853970774822691E-3</v>
      </c>
      <c r="Z1833" s="23">
        <f ca="1"/>
        <v>-6.6425182811182849E-4</v>
      </c>
      <c r="AA1833" s="6">
        <f t="array" aca="1" ref="AA1833" ca="1">SUMPRODUCT($V$9:$Z$9,V1833:Z1833)</f>
        <v>16003.86713788089</v>
      </c>
      <c r="AB1833" s="6">
        <f t="shared" ca="1" si="117"/>
        <v>18703.44990927821</v>
      </c>
    </row>
    <row r="1834" spans="1:28" ht="13.8">
      <c r="A1834" s="4">
        <v>1824</v>
      </c>
      <c r="B1834" s="120">
        <v>0.27800640146319155</v>
      </c>
      <c r="C1834" s="120">
        <v>0.98304000000000002</v>
      </c>
      <c r="D1834" s="120">
        <v>0.59975010412328189</v>
      </c>
      <c r="E1834" s="120">
        <v>0.82125537873096099</v>
      </c>
      <c r="F1834" s="120">
        <v>0.37141556668183889</v>
      </c>
      <c r="H1834" s="142">
        <v>-0.58877412890443093</v>
      </c>
      <c r="I1834" s="142">
        <v>2.1210214187607042</v>
      </c>
      <c r="J1834" s="142">
        <v>0.25270033142585979</v>
      </c>
      <c r="K1834" s="142">
        <v>0.92015983010030156</v>
      </c>
      <c r="L1834" s="142">
        <v>-0.32810650814018971</v>
      </c>
      <c r="M1834" s="141">
        <f t="array" ref="M1834:Q1834">MMULT(H1834:L1834,TRANSPOSE(chol))</f>
        <v>-3.4691674259606496E-3</v>
      </c>
      <c r="N1834" s="141">
        <v>1.0763794482601941E-2</v>
      </c>
      <c r="O1834" s="141">
        <v>1.5314473877938569E-3</v>
      </c>
      <c r="P1834" s="141">
        <v>7.5613146476615385E-3</v>
      </c>
      <c r="Q1834" s="141">
        <v>1.700104208243441E-3</v>
      </c>
      <c r="R1834" s="6">
        <f t="shared" si="114"/>
        <v>-41677.43334687451</v>
      </c>
      <c r="S1834" s="6">
        <f t="shared" si="115"/>
        <v>25161.416931772656</v>
      </c>
      <c r="T1834" s="6">
        <f t="shared" si="116"/>
        <v>-25161.416931772656</v>
      </c>
      <c r="V1834" s="23">
        <f t="array" aca="1" ref="V1834:Z1834" ca="1">MMULT(H1834:L1834,TRANSPOSE(racar))</f>
        <v>-1.2056992479339377E-3</v>
      </c>
      <c r="W1834" s="23">
        <f ca="1"/>
        <v>1.2462153964361787E-2</v>
      </c>
      <c r="X1834" s="23">
        <f ca="1"/>
        <v>2.0238061361352493E-3</v>
      </c>
      <c r="Y1834" s="23">
        <f ca="1"/>
        <v>6.0486938637724381E-3</v>
      </c>
      <c r="Z1834" s="23">
        <f ca="1"/>
        <v>6.6773132735720685E-4</v>
      </c>
      <c r="AA1834" s="6">
        <f t="array" aca="1" ref="AA1834" ca="1">SUMPRODUCT($V$9:$Z$9,V1834:Z1834)</f>
        <v>-39932.126091087055</v>
      </c>
      <c r="AB1834" s="6">
        <f t="shared" ca="1" si="117"/>
        <v>23962.367608087563</v>
      </c>
    </row>
    <row r="1835" spans="1:28" ht="13.8">
      <c r="A1835" s="4">
        <v>1825</v>
      </c>
      <c r="B1835" s="120">
        <v>0.61133973479652493</v>
      </c>
      <c r="C1835" s="120">
        <v>3.1040000000000002E-2</v>
      </c>
      <c r="D1835" s="120">
        <v>0.74260724698042468</v>
      </c>
      <c r="E1835" s="120">
        <v>0.91216446964005193</v>
      </c>
      <c r="F1835" s="120">
        <v>0.44833864360491582</v>
      </c>
      <c r="H1835" s="142">
        <v>0.28281255392102622</v>
      </c>
      <c r="I1835" s="142">
        <v>-1.8657239291468</v>
      </c>
      <c r="J1835" s="142">
        <v>0.65140434582513418</v>
      </c>
      <c r="K1835" s="142">
        <v>1.3542047603485339</v>
      </c>
      <c r="L1835" s="142">
        <v>-0.12985987917681138</v>
      </c>
      <c r="M1835" s="141">
        <f t="array" ref="M1835:Q1835">MMULT(H1835:L1835,TRANSPOSE(chol))</f>
        <v>1.6663845293970428E-3</v>
      </c>
      <c r="N1835" s="141">
        <v>-1.0020528290186974E-2</v>
      </c>
      <c r="O1835" s="141">
        <v>3.9454952706553621E-3</v>
      </c>
      <c r="P1835" s="141">
        <v>4.4469195253384955E-3</v>
      </c>
      <c r="Q1835" s="141">
        <v>3.6191729045720875E-4</v>
      </c>
      <c r="R1835" s="6">
        <f t="shared" si="114"/>
        <v>86237.702674026557</v>
      </c>
      <c r="S1835" s="6">
        <f t="shared" si="115"/>
        <v>18331.27758490033</v>
      </c>
      <c r="T1835" s="6">
        <f t="shared" si="116"/>
        <v>-18331.27758490033</v>
      </c>
      <c r="V1835" s="23">
        <f t="array" aca="1" ref="V1835:Z1835" ca="1">MMULT(H1835:L1835,TRANSPOSE(racar))</f>
        <v>6.333234964581196E-5</v>
      </c>
      <c r="W1835" s="23">
        <f ca="1"/>
        <v>-9.6250875654764999E-3</v>
      </c>
      <c r="X1835" s="23">
        <f ca="1"/>
        <v>4.2772867951039739E-3</v>
      </c>
      <c r="Y1835" s="23">
        <f ca="1"/>
        <v>5.4858772938006801E-3</v>
      </c>
      <c r="Z1835" s="23">
        <f ca="1"/>
        <v>-4.7057434997425571E-4</v>
      </c>
      <c r="AA1835" s="6">
        <f t="array" aca="1" ref="AA1835" ca="1">SUMPRODUCT($V$9:$Z$9,V1835:Z1835)</f>
        <v>87036.601853441432</v>
      </c>
      <c r="AB1835" s="6">
        <f t="shared" ca="1" si="117"/>
        <v>27693.554139526976</v>
      </c>
    </row>
    <row r="1836" spans="1:28" ht="13.8">
      <c r="A1836" s="4">
        <v>1826</v>
      </c>
      <c r="B1836" s="120">
        <v>0.94467306812985818</v>
      </c>
      <c r="C1836" s="120">
        <v>0.23104</v>
      </c>
      <c r="D1836" s="120">
        <v>0.88546438983756759</v>
      </c>
      <c r="E1836" s="120">
        <v>1.1338023359060175E-2</v>
      </c>
      <c r="F1836" s="120">
        <v>0.52526172052799269</v>
      </c>
      <c r="H1836" s="142">
        <v>1.5952610858191976</v>
      </c>
      <c r="I1836" s="142">
        <v>-0.73542615133853284</v>
      </c>
      <c r="J1836" s="142">
        <v>1.2027548011069571</v>
      </c>
      <c r="K1836" s="142">
        <v>-2.278848936931849</v>
      </c>
      <c r="L1836" s="142">
        <v>6.3364118695193747E-2</v>
      </c>
      <c r="M1836" s="141">
        <f t="array" ref="M1836:Q1836">MMULT(H1836:L1836,TRANSPOSE(chol))</f>
        <v>9.3995770587346674E-3</v>
      </c>
      <c r="N1836" s="141">
        <v>-4.6391112724158967E-4</v>
      </c>
      <c r="O1836" s="141">
        <v>9.6135688683888464E-3</v>
      </c>
      <c r="P1836" s="141">
        <v>-1.0548702704824806E-2</v>
      </c>
      <c r="Q1836" s="141">
        <v>6.20075374945853E-4</v>
      </c>
      <c r="R1836" s="6">
        <f t="shared" si="114"/>
        <v>16788.296068984015</v>
      </c>
      <c r="S1836" s="6">
        <f t="shared" si="115"/>
        <v>-51674.084884051576</v>
      </c>
      <c r="T1836" s="6">
        <f t="shared" si="116"/>
        <v>51674.084884051576</v>
      </c>
      <c r="V1836" s="23">
        <f t="array" aca="1" ref="V1836:Z1836" ca="1">MMULT(H1836:L1836,TRANSPOSE(racar))</f>
        <v>8.5273596229494524E-3</v>
      </c>
      <c r="W1836" s="23">
        <f ca="1"/>
        <v>-4.1807919306498303E-3</v>
      </c>
      <c r="X1836" s="23">
        <f ca="1"/>
        <v>7.6937908097070486E-3</v>
      </c>
      <c r="Y1836" s="23">
        <f ca="1"/>
        <v>-1.140793768354004E-2</v>
      </c>
      <c r="Z1836" s="23">
        <f ca="1"/>
        <v>-1.3756091967200755E-4</v>
      </c>
      <c r="AA1836" s="6">
        <f t="array" aca="1" ref="AA1836" ca="1">SUMPRODUCT($V$9:$Z$9,V1836:Z1836)</f>
        <v>27313.800686151935</v>
      </c>
      <c r="AB1836" s="6">
        <f t="shared" ca="1" si="117"/>
        <v>-51406.919667689428</v>
      </c>
    </row>
    <row r="1837" spans="1:28" ht="13.8">
      <c r="A1837" s="4">
        <v>1827</v>
      </c>
      <c r="B1837" s="120">
        <v>9.2821216278006394E-2</v>
      </c>
      <c r="C1837" s="120">
        <v>0.43104000000000003</v>
      </c>
      <c r="D1837" s="120">
        <v>4.872969596001666E-2</v>
      </c>
      <c r="E1837" s="120">
        <v>0.10224711426815108</v>
      </c>
      <c r="F1837" s="120">
        <v>0.60218479745106968</v>
      </c>
      <c r="H1837" s="142">
        <v>-1.3235804167794534</v>
      </c>
      <c r="I1837" s="142">
        <v>-0.17372702194155826</v>
      </c>
      <c r="J1837" s="142">
        <v>-1.6572972554761833</v>
      </c>
      <c r="K1837" s="142">
        <v>-1.2688509520906597</v>
      </c>
      <c r="L1837" s="142">
        <v>0.25900626698539581</v>
      </c>
      <c r="M1837" s="141">
        <f t="array" ref="M1837:Q1837">MMULT(H1837:L1837,TRANSPOSE(chol))</f>
        <v>-7.7987836797021063E-3</v>
      </c>
      <c r="N1837" s="141">
        <v>-4.1045105813458148E-3</v>
      </c>
      <c r="O1837" s="141">
        <v>-1.246625909248137E-2</v>
      </c>
      <c r="P1837" s="141">
        <v>-8.56791787889917E-3</v>
      </c>
      <c r="Q1837" s="141">
        <v>-6.5346371415131374E-3</v>
      </c>
      <c r="R1837" s="6">
        <f t="shared" si="114"/>
        <v>-47762.673285550693</v>
      </c>
      <c r="S1837" s="6">
        <f t="shared" si="115"/>
        <v>-2986.6377704667611</v>
      </c>
      <c r="T1837" s="6">
        <f t="shared" si="116"/>
        <v>2986.6377704667611</v>
      </c>
      <c r="V1837" s="23">
        <f t="array" aca="1" ref="V1837:Z1837" ca="1">MMULT(H1837:L1837,TRANSPOSE(racar))</f>
        <v>-8.4224742643433416E-3</v>
      </c>
      <c r="W1837" s="23">
        <f ca="1"/>
        <v>-3.6528771696006323E-3</v>
      </c>
      <c r="X1837" s="23">
        <f ca="1"/>
        <v>-1.1830129591216159E-2</v>
      </c>
      <c r="Y1837" s="23">
        <f ca="1"/>
        <v>-7.1465593856641554E-3</v>
      </c>
      <c r="Z1837" s="23">
        <f ca="1"/>
        <v>-2.8319602858737757E-3</v>
      </c>
      <c r="AA1837" s="6">
        <f t="array" aca="1" ref="AA1837" ca="1">SUMPRODUCT($V$9:$Z$9,V1837:Z1837)</f>
        <v>-65400.341447285668</v>
      </c>
      <c r="AB1837" s="6">
        <f t="shared" ca="1" si="117"/>
        <v>-16995.487509791637</v>
      </c>
    </row>
    <row r="1838" spans="1:28" ht="13.8">
      <c r="A1838" s="4">
        <v>1828</v>
      </c>
      <c r="B1838" s="120">
        <v>0.42615454961133969</v>
      </c>
      <c r="C1838" s="120">
        <v>0.63104000000000005</v>
      </c>
      <c r="D1838" s="120">
        <v>0.19158683881715949</v>
      </c>
      <c r="E1838" s="120">
        <v>0.193156205177242</v>
      </c>
      <c r="F1838" s="120">
        <v>0.67910787437414655</v>
      </c>
      <c r="H1838" s="142">
        <v>-0.18617299673557325</v>
      </c>
      <c r="I1838" s="142">
        <v>0.33460907276310842</v>
      </c>
      <c r="J1838" s="142">
        <v>-0.87206360858024989</v>
      </c>
      <c r="K1838" s="142">
        <v>-0.86632417901284486</v>
      </c>
      <c r="L1838" s="142">
        <v>0.46520556867315921</v>
      </c>
      <c r="M1838" s="141">
        <f t="array" ref="M1838:Q1838">MMULT(H1838:L1838,TRANSPOSE(chol))</f>
        <v>-1.0969661609798163E-3</v>
      </c>
      <c r="N1838" s="141">
        <v>1.4789095304752035E-3</v>
      </c>
      <c r="O1838" s="141">
        <v>-5.7361766162098713E-3</v>
      </c>
      <c r="P1838" s="141">
        <v>-4.4471889326328281E-3</v>
      </c>
      <c r="Q1838" s="141">
        <v>1.1461435487584081E-4</v>
      </c>
      <c r="R1838" s="6">
        <f t="shared" si="114"/>
        <v>-47228.90228731191</v>
      </c>
      <c r="S1838" s="6">
        <f t="shared" si="115"/>
        <v>-20971.971983959138</v>
      </c>
      <c r="T1838" s="6">
        <f t="shared" si="116"/>
        <v>20971.971983959138</v>
      </c>
      <c r="V1838" s="23">
        <f t="array" aca="1" ref="V1838:Z1838" ca="1">MMULT(H1838:L1838,TRANSPOSE(racar))</f>
        <v>-7.2322531636872882E-4</v>
      </c>
      <c r="W1838" s="23">
        <f ca="1"/>
        <v>1.333858881949515E-3</v>
      </c>
      <c r="X1838" s="23">
        <f ca="1"/>
        <v>-5.6821932528409022E-3</v>
      </c>
      <c r="Y1838" s="23">
        <f ca="1"/>
        <v>-3.9485626062503373E-3</v>
      </c>
      <c r="Z1838" s="23">
        <f ca="1"/>
        <v>1.4803896229010421E-3</v>
      </c>
      <c r="AA1838" s="6">
        <f t="array" aca="1" ref="AA1838" ca="1">SUMPRODUCT($V$9:$Z$9,V1838:Z1838)</f>
        <v>-49934.72527006302</v>
      </c>
      <c r="AB1838" s="6">
        <f t="shared" ca="1" si="117"/>
        <v>-26256.634426826466</v>
      </c>
    </row>
    <row r="1839" spans="1:28" ht="13.8">
      <c r="A1839" s="4">
        <v>1829</v>
      </c>
      <c r="B1839" s="120">
        <v>0.75948788294467307</v>
      </c>
      <c r="C1839" s="120">
        <v>0.83104</v>
      </c>
      <c r="D1839" s="120">
        <v>0.33444398167430234</v>
      </c>
      <c r="E1839" s="120">
        <v>0.28406529608633285</v>
      </c>
      <c r="F1839" s="120">
        <v>0.75603095129722342</v>
      </c>
      <c r="H1839" s="142">
        <v>0.70465616940021991</v>
      </c>
      <c r="I1839" s="142">
        <v>0.9582831463198036</v>
      </c>
      <c r="J1839" s="142">
        <v>-0.42767471196117707</v>
      </c>
      <c r="K1839" s="142">
        <v>-0.57080683067080018</v>
      </c>
      <c r="L1839" s="142">
        <v>0.69359202350858618</v>
      </c>
      <c r="M1839" s="141">
        <f t="array" ref="M1839:Q1839">MMULT(H1839:L1839,TRANSPOSE(chol))</f>
        <v>4.1519661095405433E-3</v>
      </c>
      <c r="N1839" s="141">
        <v>7.1435641995713367E-3</v>
      </c>
      <c r="O1839" s="141">
        <v>-1.4859025366742197E-3</v>
      </c>
      <c r="P1839" s="141">
        <v>-1.0692132708091174E-3</v>
      </c>
      <c r="Q1839" s="141">
        <v>5.8487044714217677E-3</v>
      </c>
      <c r="R1839" s="6">
        <f t="shared" si="114"/>
        <v>-58031.308419731213</v>
      </c>
      <c r="S1839" s="6">
        <f t="shared" si="115"/>
        <v>-37284.950434827886</v>
      </c>
      <c r="T1839" s="6">
        <f t="shared" si="116"/>
        <v>37284.950434827886</v>
      </c>
      <c r="V1839" s="23">
        <f t="array" aca="1" ref="V1839:Z1839" ca="1">MMULT(H1839:L1839,TRANSPOSE(racar))</f>
        <v>5.5335120561320894E-3</v>
      </c>
      <c r="W1839" s="23">
        <f ca="1"/>
        <v>6.5878135640955434E-3</v>
      </c>
      <c r="X1839" s="23">
        <f ca="1"/>
        <v>-1.8755321495780514E-3</v>
      </c>
      <c r="Y1839" s="23">
        <f ca="1"/>
        <v>-1.342889243187124E-3</v>
      </c>
      <c r="Z1839" s="23">
        <f ca="1"/>
        <v>5.3874251641785739E-3</v>
      </c>
      <c r="AA1839" s="6">
        <f t="array" aca="1" ref="AA1839" ca="1">SUMPRODUCT($V$9:$Z$9,V1839:Z1839)</f>
        <v>-48505.61406464941</v>
      </c>
      <c r="AB1839" s="6">
        <f t="shared" ca="1" si="117"/>
        <v>-35981.498050044393</v>
      </c>
    </row>
    <row r="1840" spans="1:28" ht="13.8">
      <c r="A1840" s="4">
        <v>1830</v>
      </c>
      <c r="B1840" s="120">
        <v>0.20393232738911751</v>
      </c>
      <c r="C1840" s="120">
        <v>7.1040000000000006E-2</v>
      </c>
      <c r="D1840" s="120">
        <v>0.47730112453144519</v>
      </c>
      <c r="E1840" s="120">
        <v>0.37497438699542379</v>
      </c>
      <c r="F1840" s="120">
        <v>0.8329540282203004</v>
      </c>
      <c r="H1840" s="142">
        <v>-0.82765721697544992</v>
      </c>
      <c r="I1840" s="142">
        <v>-1.4680891809598478</v>
      </c>
      <c r="J1840" s="142">
        <v>-5.6928377404772246E-2</v>
      </c>
      <c r="K1840" s="142">
        <v>-0.31870691038208471</v>
      </c>
      <c r="L1840" s="142">
        <v>0.96590455362496019</v>
      </c>
      <c r="M1840" s="141">
        <f t="array" ref="M1840:Q1840">MMULT(H1840:L1840,TRANSPOSE(chol))</f>
        <v>-4.8767113159935383E-3</v>
      </c>
      <c r="N1840" s="141">
        <v>-1.0352186988031519E-2</v>
      </c>
      <c r="O1840" s="141">
        <v>-1.9568104544718389E-3</v>
      </c>
      <c r="P1840" s="141">
        <v>-4.524611404225597E-3</v>
      </c>
      <c r="Q1840" s="141">
        <v>-1.1198547223155528E-4</v>
      </c>
      <c r="R1840" s="6">
        <f t="shared" si="114"/>
        <v>5388.2184493450959</v>
      </c>
      <c r="S1840" s="6">
        <f t="shared" si="115"/>
        <v>-20070.912988785236</v>
      </c>
      <c r="T1840" s="6">
        <f t="shared" si="116"/>
        <v>20070.912988785236</v>
      </c>
      <c r="V1840" s="23">
        <f t="array" aca="1" ref="V1840:Z1840" ca="1">MMULT(H1840:L1840,TRANSPOSE(racar))</f>
        <v>-5.0178560403471529E-3</v>
      </c>
      <c r="W1840" s="23">
        <f ca="1"/>
        <v>-8.8315327136344792E-3</v>
      </c>
      <c r="X1840" s="23">
        <f ca="1"/>
        <v>-7.1415992424602717E-4</v>
      </c>
      <c r="Y1840" s="23">
        <f ca="1"/>
        <v>-1.8966167050521313E-3</v>
      </c>
      <c r="Z1840" s="23">
        <f ca="1"/>
        <v>3.0249639041936807E-3</v>
      </c>
      <c r="AA1840" s="6">
        <f t="array" aca="1" ref="AA1840" ca="1">SUMPRODUCT($V$9:$Z$9,V1840:Z1840)</f>
        <v>-5355.7774665473735</v>
      </c>
      <c r="AB1840" s="6">
        <f t="shared" ca="1" si="117"/>
        <v>-25428.268147217899</v>
      </c>
    </row>
    <row r="1841" spans="1:28" ht="13.8">
      <c r="A1841" s="4">
        <v>1831</v>
      </c>
      <c r="B1841" s="120">
        <v>0.53726566072245074</v>
      </c>
      <c r="C1841" s="120">
        <v>0.27104</v>
      </c>
      <c r="D1841" s="120">
        <v>0.62015826738858804</v>
      </c>
      <c r="E1841" s="120">
        <v>0.46588347790451473</v>
      </c>
      <c r="F1841" s="120">
        <v>0.90987710514337738</v>
      </c>
      <c r="H1841" s="142">
        <v>9.3547420707501328E-2</v>
      </c>
      <c r="I1841" s="142">
        <v>-0.60967065088904238</v>
      </c>
      <c r="J1841" s="142">
        <v>0.30589648119868129</v>
      </c>
      <c r="K1841" s="142">
        <v>-8.5621941382058392E-2</v>
      </c>
      <c r="L1841" s="142">
        <v>1.3399986318975681</v>
      </c>
      <c r="M1841" s="141">
        <f t="array" ref="M1841:Q1841">MMULT(H1841:L1841,TRANSPOSE(chol))</f>
        <v>5.5119892123143535E-4</v>
      </c>
      <c r="N1841" s="141">
        <v>-3.2717928111031568E-3</v>
      </c>
      <c r="O1841" s="141">
        <v>1.8879050839027728E-3</v>
      </c>
      <c r="P1841" s="141">
        <v>-1.1185129640040542E-3</v>
      </c>
      <c r="Q1841" s="141">
        <v>6.6720876259412087E-3</v>
      </c>
      <c r="R1841" s="6">
        <f t="shared" si="114"/>
        <v>-18431.523962155712</v>
      </c>
      <c r="S1841" s="6">
        <f t="shared" si="115"/>
        <v>-42071.038608326358</v>
      </c>
      <c r="T1841" s="6">
        <f t="shared" si="116"/>
        <v>42071.038608326358</v>
      </c>
      <c r="V1841" s="23">
        <f t="array" aca="1" ref="V1841:Z1841" ca="1">MMULT(H1841:L1841,TRANSPOSE(racar))</f>
        <v>1.790249033350923E-3</v>
      </c>
      <c r="W1841" s="23">
        <f ca="1"/>
        <v>-2.0686244704058001E-3</v>
      </c>
      <c r="X1841" s="23">
        <f ca="1"/>
        <v>2.7176474496515592E-3</v>
      </c>
      <c r="Y1841" s="23">
        <f ca="1"/>
        <v>7.2903490680351199E-4</v>
      </c>
      <c r="Z1841" s="23">
        <f ca="1"/>
        <v>8.0175068219246921E-3</v>
      </c>
      <c r="AA1841" s="6">
        <f t="array" aca="1" ref="AA1841" ca="1">SUMPRODUCT($V$9:$Z$9,V1841:Z1841)</f>
        <v>-15869.540829379592</v>
      </c>
      <c r="AB1841" s="6">
        <f t="shared" ca="1" si="117"/>
        <v>-41074.290292489168</v>
      </c>
    </row>
    <row r="1842" spans="1:28" ht="13.8">
      <c r="A1842" s="4">
        <v>1832</v>
      </c>
      <c r="B1842" s="120">
        <v>0.870598994055784</v>
      </c>
      <c r="C1842" s="120">
        <v>0.47104000000000001</v>
      </c>
      <c r="D1842" s="120">
        <v>0.76301541024573083</v>
      </c>
      <c r="E1842" s="120">
        <v>0.5567925688136055</v>
      </c>
      <c r="F1842" s="120">
        <v>0.98680018206645426</v>
      </c>
      <c r="H1842" s="142">
        <v>1.1292271771713094</v>
      </c>
      <c r="I1842" s="142">
        <v>-7.2655827684917504E-2</v>
      </c>
      <c r="J1842" s="142">
        <v>0.71603590388184013</v>
      </c>
      <c r="K1842" s="142">
        <v>0.14284213117190755</v>
      </c>
      <c r="L1842" s="142">
        <v>2.2202819284778155</v>
      </c>
      <c r="M1842" s="141">
        <f t="array" ref="M1842:Q1842">MMULT(H1842:L1842,TRANSPOSE(chol))</f>
        <v>6.6536179958207407E-3</v>
      </c>
      <c r="N1842" s="141">
        <v>2.2368738478721478E-3</v>
      </c>
      <c r="O1842" s="141">
        <v>6.0838109900463655E-3</v>
      </c>
      <c r="P1842" s="141">
        <v>1.8821484635841747E-3</v>
      </c>
      <c r="Q1842" s="141">
        <v>1.6063506420838543E-2</v>
      </c>
      <c r="R1842" s="6">
        <f t="shared" si="114"/>
        <v>-46641.81346758108</v>
      </c>
      <c r="S1842" s="6">
        <f t="shared" si="115"/>
        <v>-80367.074358568265</v>
      </c>
      <c r="T1842" s="6">
        <f t="shared" si="116"/>
        <v>80367.074358568265</v>
      </c>
      <c r="V1842" s="23">
        <f t="array" aca="1" ref="V1842:Z1842" ca="1">MMULT(H1842:L1842,TRANSPOSE(racar))</f>
        <v>9.5910280959262198E-3</v>
      </c>
      <c r="W1842" s="23">
        <f ca="1"/>
        <v>3.458776203253992E-3</v>
      </c>
      <c r="X1842" s="23">
        <f ca="1"/>
        <v>6.7615480098316373E-3</v>
      </c>
      <c r="Y1842" s="23">
        <f ca="1"/>
        <v>3.6850396549006547E-3</v>
      </c>
      <c r="Z1842" s="23">
        <f ca="1"/>
        <v>1.6031192446425969E-2</v>
      </c>
      <c r="AA1842" s="6">
        <f t="array" aca="1" ref="AA1842" ca="1">SUMPRODUCT($V$9:$Z$9,V1842:Z1842)</f>
        <v>-29322.95305828315</v>
      </c>
      <c r="AB1842" s="6">
        <f t="shared" ca="1" si="117"/>
        <v>-71943.412533751907</v>
      </c>
    </row>
    <row r="1843" spans="1:28" ht="13.8">
      <c r="A1843" s="4">
        <v>1833</v>
      </c>
      <c r="B1843" s="120">
        <v>0.31504343850022859</v>
      </c>
      <c r="C1843" s="120">
        <v>0.67104000000000008</v>
      </c>
      <c r="D1843" s="120">
        <v>0.90587255310287373</v>
      </c>
      <c r="E1843" s="120">
        <v>0.64770165972269644</v>
      </c>
      <c r="F1843" s="120">
        <v>6.9640418752844796E-2</v>
      </c>
      <c r="H1843" s="142">
        <v>-0.48160457299442605</v>
      </c>
      <c r="I1843" s="142">
        <v>0.44278673352724751</v>
      </c>
      <c r="J1843" s="142">
        <v>1.3157591509519349</v>
      </c>
      <c r="K1843" s="142">
        <v>0.37912279382915537</v>
      </c>
      <c r="L1843" s="142">
        <v>-1.4784744253636137</v>
      </c>
      <c r="M1843" s="141">
        <f t="array" ref="M1843:Q1843">MMULT(H1843:L1843,TRANSPOSE(chol))</f>
        <v>-2.8377043331283117E-3</v>
      </c>
      <c r="N1843" s="141">
        <v>1.4043625876413799E-3</v>
      </c>
      <c r="O1843" s="141">
        <v>7.9454827854354513E-3</v>
      </c>
      <c r="P1843" s="141">
        <v>2.9787556915495728E-3</v>
      </c>
      <c r="Q1843" s="141">
        <v>-6.8947431287736454E-3</v>
      </c>
      <c r="R1843" s="6">
        <f t="shared" si="114"/>
        <v>50686.219875546849</v>
      </c>
      <c r="S1843" s="6">
        <f t="shared" si="115"/>
        <v>51811.253999335961</v>
      </c>
      <c r="T1843" s="6">
        <f t="shared" si="116"/>
        <v>-51811.253999335961</v>
      </c>
      <c r="V1843" s="23">
        <f t="array" aca="1" ref="V1843:Z1843" ca="1">MMULT(H1843:L1843,TRANSPOSE(racar))</f>
        <v>-3.3802776138954133E-3</v>
      </c>
      <c r="W1843" s="23">
        <f ca="1"/>
        <v>1.2130068082887278E-3</v>
      </c>
      <c r="X1843" s="23">
        <f ca="1"/>
        <v>7.5664894475533781E-3</v>
      </c>
      <c r="Y1843" s="23">
        <f ca="1"/>
        <v>9.8937209726659525E-4</v>
      </c>
      <c r="Z1843" s="23">
        <f ca="1"/>
        <v>-8.1744611579198847E-3</v>
      </c>
      <c r="AA1843" s="6">
        <f t="array" aca="1" ref="AA1843" ca="1">SUMPRODUCT($V$9:$Z$9,V1843:Z1843)</f>
        <v>46252.40664165622</v>
      </c>
      <c r="AB1843" s="6">
        <f t="shared" ca="1" si="117"/>
        <v>49801.974112349744</v>
      </c>
    </row>
    <row r="1844" spans="1:28" ht="13.8">
      <c r="A1844" s="4">
        <v>1834</v>
      </c>
      <c r="B1844" s="120">
        <v>0.6483767718335619</v>
      </c>
      <c r="C1844" s="120">
        <v>0.87104000000000004</v>
      </c>
      <c r="D1844" s="120">
        <v>6.9137859225322784E-2</v>
      </c>
      <c r="E1844" s="120">
        <v>0.73861075063178738</v>
      </c>
      <c r="F1844" s="120">
        <v>0.14656349567592172</v>
      </c>
      <c r="H1844" s="142">
        <v>0.38094177110589172</v>
      </c>
      <c r="I1844" s="142">
        <v>1.1313210205766946</v>
      </c>
      <c r="J1844" s="142">
        <v>-1.482242738322642</v>
      </c>
      <c r="K1844" s="142">
        <v>0.63906830340117915</v>
      </c>
      <c r="L1844" s="142">
        <v>-1.0512865743399449</v>
      </c>
      <c r="M1844" s="141">
        <f t="array" ref="M1844:Q1844">MMULT(H1844:L1844,TRANSPOSE(chol))</f>
        <v>2.2445802534962092E-3</v>
      </c>
      <c r="N1844" s="141">
        <v>7.3740234540500046E-3</v>
      </c>
      <c r="O1844" s="141">
        <v>-8.6307621490589528E-3</v>
      </c>
      <c r="P1844" s="141">
        <v>4.3491731271542988E-3</v>
      </c>
      <c r="Q1844" s="141">
        <v>-2.8713999923540489E-3</v>
      </c>
      <c r="R1844" s="6">
        <f t="shared" si="114"/>
        <v>-11965.104201102429</v>
      </c>
      <c r="S1844" s="6">
        <f t="shared" si="115"/>
        <v>35793.309897520827</v>
      </c>
      <c r="T1844" s="6">
        <f t="shared" si="116"/>
        <v>-35793.309897520827</v>
      </c>
      <c r="V1844" s="23">
        <f t="array" aca="1" ref="V1844:Z1844" ca="1">MMULT(H1844:L1844,TRANSPOSE(racar))</f>
        <v>1.2519833445359134E-3</v>
      </c>
      <c r="W1844" s="23">
        <f ca="1"/>
        <v>6.1090899447799416E-3</v>
      </c>
      <c r="X1844" s="23">
        <f ca="1"/>
        <v>-9.5570051253150226E-3</v>
      </c>
      <c r="Y1844" s="23">
        <f ca="1"/>
        <v>2.5076514217443895E-3</v>
      </c>
      <c r="Z1844" s="23">
        <f ca="1"/>
        <v>-5.1520409583684047E-3</v>
      </c>
      <c r="AA1844" s="6">
        <f t="array" aca="1" ref="AA1844" ca="1">SUMPRODUCT($V$9:$Z$9,V1844:Z1844)</f>
        <v>-8106.8220227724451</v>
      </c>
      <c r="AB1844" s="6">
        <f t="shared" ca="1" si="117"/>
        <v>40004.221761011126</v>
      </c>
    </row>
    <row r="1845" spans="1:28" ht="13.8">
      <c r="A1845" s="4">
        <v>1835</v>
      </c>
      <c r="B1845" s="120">
        <v>0.98171010516689516</v>
      </c>
      <c r="C1845" s="120">
        <v>0.11104000000000001</v>
      </c>
      <c r="D1845" s="120">
        <v>0.21199500208246561</v>
      </c>
      <c r="E1845" s="120">
        <v>0.82951984154087832</v>
      </c>
      <c r="F1845" s="120">
        <v>0.22348657259899865</v>
      </c>
      <c r="H1845" s="142">
        <v>2.0904233223650155</v>
      </c>
      <c r="I1845" s="142">
        <v>-1.2210158992850395</v>
      </c>
      <c r="J1845" s="142">
        <v>-0.79951818891554705</v>
      </c>
      <c r="K1845" s="142">
        <v>0.95226950961072654</v>
      </c>
      <c r="L1845" s="142">
        <v>-0.76047092011289508</v>
      </c>
      <c r="M1845" s="141">
        <f t="array" ref="M1845:Q1845">MMULT(H1845:L1845,TRANSPOSE(chol))</f>
        <v>1.2317165684422066E-2</v>
      </c>
      <c r="N1845" s="141">
        <v>-2.0815536642686755E-3</v>
      </c>
      <c r="O1845" s="141">
        <v>-2.7339601652022309E-3</v>
      </c>
      <c r="P1845" s="141">
        <v>3.9719128815751091E-3</v>
      </c>
      <c r="Q1845" s="141">
        <v>1.268369403064469E-3</v>
      </c>
      <c r="R1845" s="6">
        <f t="shared" si="114"/>
        <v>71640.809985415181</v>
      </c>
      <c r="S1845" s="6">
        <f t="shared" si="115"/>
        <v>11138.307325835527</v>
      </c>
      <c r="T1845" s="6">
        <f t="shared" si="116"/>
        <v>-11138.307325835527</v>
      </c>
      <c r="V1845" s="23">
        <f t="array" aca="1" ref="V1845:Z1845" ca="1">MMULT(H1845:L1845,TRANSPOSE(racar))</f>
        <v>9.2005794041998077E-3</v>
      </c>
      <c r="W1845" s="23">
        <f ca="1"/>
        <v>-5.3103302381718679E-3</v>
      </c>
      <c r="X1845" s="23">
        <f ca="1"/>
        <v>-4.5284907441305103E-3</v>
      </c>
      <c r="Y1845" s="23">
        <f ca="1"/>
        <v>3.0444192977874662E-3</v>
      </c>
      <c r="Z1845" s="23">
        <f ca="1"/>
        <v>-2.8058046811880459E-3</v>
      </c>
      <c r="AA1845" s="6">
        <f t="array" aca="1" ref="AA1845" ca="1">SUMPRODUCT($V$9:$Z$9,V1845:Z1845)</f>
        <v>87755.489683226566</v>
      </c>
      <c r="AB1845" s="6">
        <f t="shared" ca="1" si="117"/>
        <v>29463.303741397467</v>
      </c>
    </row>
    <row r="1846" spans="1:28" ht="13.8">
      <c r="A1846" s="4">
        <v>1836</v>
      </c>
      <c r="B1846" s="120">
        <v>3.1092821216278002E-2</v>
      </c>
      <c r="C1846" s="120">
        <v>0.31104000000000004</v>
      </c>
      <c r="D1846" s="120">
        <v>0.35485214493960848</v>
      </c>
      <c r="E1846" s="120">
        <v>0.92042893244996926</v>
      </c>
      <c r="F1846" s="120">
        <v>0.30040964952207555</v>
      </c>
      <c r="H1846" s="142">
        <v>-1.8649697644029744</v>
      </c>
      <c r="I1846" s="142">
        <v>-0.49290459555620691</v>
      </c>
      <c r="J1846" s="142">
        <v>-0.37225326691241228</v>
      </c>
      <c r="K1846" s="142">
        <v>1.4079626327855339</v>
      </c>
      <c r="L1846" s="142">
        <v>-0.52322268176770004</v>
      </c>
      <c r="M1846" s="141">
        <f t="array" ref="M1846:Q1846">MMULT(H1846:L1846,TRANSPOSE(chol))</f>
        <v>-1.0988751100710287E-2</v>
      </c>
      <c r="N1846" s="141">
        <v>-7.2043572152541268E-3</v>
      </c>
      <c r="O1846" s="141">
        <v>-5.0487219780199384E-3</v>
      </c>
      <c r="P1846" s="141">
        <v>4.5972279963655488E-3</v>
      </c>
      <c r="Q1846" s="141">
        <v>-6.7175971223344087E-3</v>
      </c>
      <c r="R1846" s="6">
        <f t="shared" si="114"/>
        <v>32296.783125206264</v>
      </c>
      <c r="S1846" s="6">
        <f t="shared" si="115"/>
        <v>58231.384039930388</v>
      </c>
      <c r="T1846" s="6">
        <f t="shared" si="116"/>
        <v>-58231.384039930388</v>
      </c>
      <c r="V1846" s="23">
        <f t="array" aca="1" ref="V1846:Z1846" ca="1">MMULT(H1846:L1846,TRANSPOSE(racar))</f>
        <v>-1.1632228644837124E-2</v>
      </c>
      <c r="W1846" s="23">
        <f ca="1"/>
        <v>-4.3859171108557738E-3</v>
      </c>
      <c r="X1846" s="23">
        <f ca="1"/>
        <v>-3.4108556222615053E-3</v>
      </c>
      <c r="Y1846" s="23">
        <f ca="1"/>
        <v>5.6841146275117818E-3</v>
      </c>
      <c r="Z1846" s="23">
        <f ca="1"/>
        <v>-4.8918055584887543E-3</v>
      </c>
      <c r="AA1846" s="6">
        <f t="array" aca="1" ref="AA1846" ca="1">SUMPRODUCT($V$9:$Z$9,V1846:Z1846)</f>
        <v>13827.253627372156</v>
      </c>
      <c r="AB1846" s="6">
        <f t="shared" ca="1" si="117"/>
        <v>53088.868911232486</v>
      </c>
    </row>
    <row r="1847" spans="1:28" ht="13.8">
      <c r="A1847" s="4">
        <v>1837</v>
      </c>
      <c r="B1847" s="120">
        <v>0.3644261545496113</v>
      </c>
      <c r="C1847" s="120">
        <v>0.51103999999999994</v>
      </c>
      <c r="D1847" s="120">
        <v>0.49770928779675133</v>
      </c>
      <c r="E1847" s="120">
        <v>1.9602486168977529E-2</v>
      </c>
      <c r="F1847" s="120">
        <v>0.37733272644515248</v>
      </c>
      <c r="H1847" s="142">
        <v>-0.34665262011505232</v>
      </c>
      <c r="I1847" s="142">
        <v>2.7676709140231789E-2</v>
      </c>
      <c r="J1847" s="142">
        <v>-5.7419955303054052E-3</v>
      </c>
      <c r="K1847" s="142">
        <v>-2.0620290288644383</v>
      </c>
      <c r="L1847" s="142">
        <v>-0.31249356484365476</v>
      </c>
      <c r="M1847" s="141">
        <f t="array" ref="M1847:Q1847">MMULT(H1847:L1847,TRANSPOSE(chol))</f>
        <v>-2.0425421546031533E-3</v>
      </c>
      <c r="N1847" s="141">
        <v>-6.5591127723149743E-4</v>
      </c>
      <c r="O1847" s="141">
        <v>-4.9194174897532845E-4</v>
      </c>
      <c r="P1847" s="141">
        <v>-1.0483082373231695E-2</v>
      </c>
      <c r="Q1847" s="141">
        <v>-6.5458226658253781E-3</v>
      </c>
      <c r="R1847" s="6">
        <f t="shared" si="114"/>
        <v>-18900.241004116397</v>
      </c>
      <c r="S1847" s="6">
        <f t="shared" si="115"/>
        <v>-11682.789436684056</v>
      </c>
      <c r="T1847" s="6">
        <f t="shared" si="116"/>
        <v>11682.789436684056</v>
      </c>
      <c r="V1847" s="23">
        <f t="array" aca="1" ref="V1847:Z1847" ca="1">MMULT(H1847:L1847,TRANSPOSE(racar))</f>
        <v>-2.7011973001765124E-3</v>
      </c>
      <c r="W1847" s="23">
        <f ca="1"/>
        <v>-2.2451480454043888E-3</v>
      </c>
      <c r="X1847" s="23">
        <f ca="1"/>
        <v>-1.1787117016626354E-3</v>
      </c>
      <c r="Y1847" s="23">
        <f ca="1"/>
        <v>-1.0895162924126178E-2</v>
      </c>
      <c r="Z1847" s="23">
        <f ca="1"/>
        <v>-4.7690902821474965E-3</v>
      </c>
      <c r="AA1847" s="6">
        <f t="array" aca="1" ref="AA1847" ca="1">SUMPRODUCT($V$9:$Z$9,V1847:Z1847)</f>
        <v>-27229.161040016697</v>
      </c>
      <c r="AB1847" s="6">
        <f t="shared" ca="1" si="117"/>
        <v>-23408.394398723918</v>
      </c>
    </row>
    <row r="1848" spans="1:28" ht="13.8">
      <c r="A1848" s="4">
        <v>1838</v>
      </c>
      <c r="B1848" s="120">
        <v>0.69775948788294462</v>
      </c>
      <c r="C1848" s="120">
        <v>0.71104000000000001</v>
      </c>
      <c r="D1848" s="120">
        <v>0.64056643065389407</v>
      </c>
      <c r="E1848" s="120">
        <v>0.11051157707806844</v>
      </c>
      <c r="F1848" s="120">
        <v>0.4542558033682294</v>
      </c>
      <c r="H1848" s="142">
        <v>0.51796738652448704</v>
      </c>
      <c r="I1848" s="142">
        <v>0.55642551566064036</v>
      </c>
      <c r="J1848" s="142">
        <v>0.35997324891086163</v>
      </c>
      <c r="K1848" s="142">
        <v>-1.2238120059718474</v>
      </c>
      <c r="L1848" s="142">
        <v>-0.11491612137967827</v>
      </c>
      <c r="M1848" s="141">
        <f t="array" ref="M1848:Q1848">MMULT(H1848:L1848,TRANSPOSE(chol))</f>
        <v>3.0519608400327533E-3</v>
      </c>
      <c r="N1848" s="141">
        <v>4.4035334874228541E-3</v>
      </c>
      <c r="O1848" s="141">
        <v>3.1870615432294954E-3</v>
      </c>
      <c r="P1848" s="141">
        <v>-4.6187325757979149E-3</v>
      </c>
      <c r="Q1848" s="141">
        <v>-2.4607564194377245E-4</v>
      </c>
      <c r="R1848" s="6">
        <f t="shared" si="114"/>
        <v>-20471.019194549048</v>
      </c>
      <c r="S1848" s="6">
        <f t="shared" si="115"/>
        <v>-19758.619657547912</v>
      </c>
      <c r="T1848" s="6">
        <f t="shared" si="116"/>
        <v>19758.619657547912</v>
      </c>
      <c r="V1848" s="23">
        <f t="array" aca="1" ref="V1848:Z1848" ca="1">MMULT(H1848:L1848,TRANSPOSE(racar))</f>
        <v>3.3225986541823094E-3</v>
      </c>
      <c r="W1848" s="23">
        <f ca="1"/>
        <v>2.8119137371706775E-3</v>
      </c>
      <c r="X1848" s="23">
        <f ca="1"/>
        <v>2.254331669405878E-3</v>
      </c>
      <c r="Y1848" s="23">
        <f ca="1"/>
        <v>-5.6750412593516439E-3</v>
      </c>
      <c r="Z1848" s="23">
        <f ca="1"/>
        <v>-6.2013968727976556E-4</v>
      </c>
      <c r="AA1848" s="6">
        <f t="array" aca="1" ref="AA1848" ca="1">SUMPRODUCT($V$9:$Z$9,V1848:Z1848)</f>
        <v>-16147.652232615839</v>
      </c>
      <c r="AB1848" s="6">
        <f t="shared" ca="1" si="117"/>
        <v>-22517.248010135678</v>
      </c>
    </row>
    <row r="1849" spans="1:28" ht="13.8">
      <c r="A1849" s="4">
        <v>1839</v>
      </c>
      <c r="B1849" s="120">
        <v>0.14220393232738912</v>
      </c>
      <c r="C1849" s="120">
        <v>0.91103999999999996</v>
      </c>
      <c r="D1849" s="120">
        <v>0.78342357351103686</v>
      </c>
      <c r="E1849" s="120">
        <v>0.20142066798715935</v>
      </c>
      <c r="F1849" s="120">
        <v>0.53117888029130633</v>
      </c>
      <c r="H1849" s="142">
        <v>-1.0704698686636929</v>
      </c>
      <c r="I1849" s="142">
        <v>1.347187042697763</v>
      </c>
      <c r="J1849" s="142">
        <v>0.78380787388240825</v>
      </c>
      <c r="K1849" s="142">
        <v>-0.83655751296031722</v>
      </c>
      <c r="L1849" s="142">
        <v>7.8233594420649977E-2</v>
      </c>
      <c r="M1849" s="141">
        <f t="array" ref="M1849:Q1849">MMULT(H1849:L1849,TRANSPOSE(chol))</f>
        <v>-6.3074089307399769E-3</v>
      </c>
      <c r="N1849" s="141">
        <v>5.200380784749865E-3</v>
      </c>
      <c r="O1849" s="141">
        <v>4.0404556230760284E-3</v>
      </c>
      <c r="P1849" s="141">
        <v>-2.4311945281038539E-3</v>
      </c>
      <c r="Q1849" s="141">
        <v>-1.5628680036197792E-3</v>
      </c>
      <c r="R1849" s="6">
        <f t="shared" si="114"/>
        <v>-48095.524364608777</v>
      </c>
      <c r="S1849" s="6">
        <f t="shared" si="115"/>
        <v>-2461.3549777341705</v>
      </c>
      <c r="T1849" s="6">
        <f t="shared" si="116"/>
        <v>2461.3549777341705</v>
      </c>
      <c r="V1849" s="23">
        <f t="array" aca="1" ref="V1849:Z1849" ca="1">MMULT(H1849:L1849,TRANSPOSE(racar))</f>
        <v>-4.2167391960996154E-3</v>
      </c>
      <c r="W1849" s="23">
        <f ca="1"/>
        <v>6.4882435068189682E-3</v>
      </c>
      <c r="X1849" s="23">
        <f ca="1"/>
        <v>4.6176782584589878E-3</v>
      </c>
      <c r="Y1849" s="23">
        <f ca="1"/>
        <v>-2.9580311343860061E-3</v>
      </c>
      <c r="Z1849" s="23">
        <f ca="1"/>
        <v>9.596525182739167E-5</v>
      </c>
      <c r="AA1849" s="6">
        <f t="array" aca="1" ref="AA1849" ca="1">SUMPRODUCT($V$9:$Z$9,V1849:Z1849)</f>
        <v>-55255.89534115501</v>
      </c>
      <c r="AB1849" s="6">
        <f t="shared" ca="1" si="117"/>
        <v>-14058.711180800552</v>
      </c>
    </row>
    <row r="1850" spans="1:28" ht="13.8">
      <c r="A1850" s="4">
        <v>1840</v>
      </c>
      <c r="B1850" s="120">
        <v>0.47553726566072241</v>
      </c>
      <c r="C1850" s="120">
        <v>0.15103999999999998</v>
      </c>
      <c r="D1850" s="120">
        <v>0.92628071636817977</v>
      </c>
      <c r="E1850" s="120">
        <v>0.29232975889625024</v>
      </c>
      <c r="F1850" s="120">
        <v>0.60810195721438332</v>
      </c>
      <c r="H1850" s="142">
        <v>-6.1357458962368779E-2</v>
      </c>
      <c r="I1850" s="142">
        <v>-1.0319831737630032</v>
      </c>
      <c r="J1850" s="142">
        <v>1.4486384867017374</v>
      </c>
      <c r="K1850" s="142">
        <v>-0.54659134317368085</v>
      </c>
      <c r="L1850" s="142">
        <v>0.27437547841162824</v>
      </c>
      <c r="M1850" s="141">
        <f t="array" ref="M1850:Q1850">MMULT(H1850:L1850,TRANSPOSE(chol))</f>
        <v>-3.6152963848470681E-4</v>
      </c>
      <c r="N1850" s="141">
        <v>-6.0542960966774046E-3</v>
      </c>
      <c r="O1850" s="141">
        <v>8.8757283416788322E-3</v>
      </c>
      <c r="P1850" s="141">
        <v>-3.5110148200513322E-3</v>
      </c>
      <c r="Q1850" s="141">
        <v>-8.8685047107271448E-5</v>
      </c>
      <c r="R1850" s="6">
        <f t="shared" si="114"/>
        <v>34721.869359086522</v>
      </c>
      <c r="S1850" s="6">
        <f t="shared" si="115"/>
        <v>-15564.762859991393</v>
      </c>
      <c r="T1850" s="6">
        <f t="shared" si="116"/>
        <v>15564.762859991393</v>
      </c>
      <c r="V1850" s="23">
        <f t="array" aca="1" ref="V1850:Z1850" ca="1">MMULT(H1850:L1850,TRANSPOSE(racar))</f>
        <v>-3.6935681345389153E-4</v>
      </c>
      <c r="W1850" s="23">
        <f ca="1"/>
        <v>-5.9518696995213742E-3</v>
      </c>
      <c r="X1850" s="23">
        <f ca="1"/>
        <v>9.0658985384622741E-3</v>
      </c>
      <c r="Y1850" s="23">
        <f ca="1"/>
        <v>-2.8031263084678511E-3</v>
      </c>
      <c r="Z1850" s="23">
        <f ca="1"/>
        <v>8.6252985805778141E-4</v>
      </c>
      <c r="AA1850" s="6">
        <f t="array" aca="1" ref="AA1850" ca="1">SUMPRODUCT($V$9:$Z$9,V1850:Z1850)</f>
        <v>32590.010662691759</v>
      </c>
      <c r="AB1850" s="6">
        <f t="shared" ca="1" si="117"/>
        <v>-17596.253287307387</v>
      </c>
    </row>
    <row r="1851" spans="1:28" ht="13.8">
      <c r="A1851" s="4">
        <v>1841</v>
      </c>
      <c r="B1851" s="120">
        <v>0.80887059899405567</v>
      </c>
      <c r="C1851" s="120">
        <v>0.35104000000000002</v>
      </c>
      <c r="D1851" s="120">
        <v>8.9546022490628902E-2</v>
      </c>
      <c r="E1851" s="120">
        <v>0.38323884980534118</v>
      </c>
      <c r="F1851" s="120">
        <v>0.68502503413746019</v>
      </c>
      <c r="H1851" s="142">
        <v>0.87374194630712787</v>
      </c>
      <c r="I1851" s="142">
        <v>-0.38251419757050287</v>
      </c>
      <c r="J1851" s="142">
        <v>-1.3435558790471192</v>
      </c>
      <c r="K1851" s="142">
        <v>-0.29698534243470892</v>
      </c>
      <c r="L1851" s="142">
        <v>0.48179732234661604</v>
      </c>
      <c r="M1851" s="141">
        <f t="array" ref="M1851:Q1851">MMULT(H1851:L1851,TRANSPOSE(chol))</f>
        <v>5.1482511714032201E-3</v>
      </c>
      <c r="N1851" s="141">
        <v>-1.3790743224956865E-4</v>
      </c>
      <c r="O1851" s="141">
        <v>-7.578944682384051E-3</v>
      </c>
      <c r="P1851" s="141">
        <v>-2.1937009478261655E-3</v>
      </c>
      <c r="Q1851" s="141">
        <v>2.8861611240288661E-3</v>
      </c>
      <c r="R1851" s="6">
        <f t="shared" si="114"/>
        <v>-19843.188672317945</v>
      </c>
      <c r="S1851" s="6">
        <f t="shared" si="115"/>
        <v>-26018.02860486029</v>
      </c>
      <c r="T1851" s="6">
        <f t="shared" si="116"/>
        <v>26018.02860486029</v>
      </c>
      <c r="V1851" s="23">
        <f t="array" aca="1" ref="V1851:Z1851" ca="1">MMULT(H1851:L1851,TRANSPOSE(racar))</f>
        <v>4.3436548808060676E-3</v>
      </c>
      <c r="W1851" s="23">
        <f ca="1"/>
        <v>-1.4550708520435648E-3</v>
      </c>
      <c r="X1851" s="23">
        <f ca="1"/>
        <v>-8.1388614872102485E-3</v>
      </c>
      <c r="Y1851" s="23">
        <f ca="1"/>
        <v>-1.607430483084102E-3</v>
      </c>
      <c r="Z1851" s="23">
        <f ca="1"/>
        <v>2.5440693142514629E-3</v>
      </c>
      <c r="AA1851" s="6">
        <f t="array" aca="1" ref="AA1851" ca="1">SUMPRODUCT($V$9:$Z$9,V1851:Z1851)</f>
        <v>-13616.363010717556</v>
      </c>
      <c r="AB1851" s="6">
        <f t="shared" ca="1" si="117"/>
        <v>-21442.182183226225</v>
      </c>
    </row>
    <row r="1852" spans="1:28" ht="13.8">
      <c r="A1852" s="4">
        <v>1842</v>
      </c>
      <c r="B1852" s="120">
        <v>0.2533150434385002</v>
      </c>
      <c r="C1852" s="120">
        <v>0.55103999999999997</v>
      </c>
      <c r="D1852" s="120">
        <v>0.23240316534777172</v>
      </c>
      <c r="E1852" s="120">
        <v>0.47414794071443211</v>
      </c>
      <c r="F1852" s="120">
        <v>0.76194811106053706</v>
      </c>
      <c r="H1852" s="142">
        <v>-0.66409409877326186</v>
      </c>
      <c r="I1852" s="142">
        <v>0.12828934106782439</v>
      </c>
      <c r="J1852" s="142">
        <v>-0.73095550599245895</v>
      </c>
      <c r="K1852" s="142">
        <v>-6.4846922327399789E-2</v>
      </c>
      <c r="L1852" s="142">
        <v>0.71258309130983344</v>
      </c>
      <c r="M1852" s="141">
        <f t="array" ref="M1852:Q1852">MMULT(H1852:L1852,TRANSPOSE(chol))</f>
        <v>-3.9129667934354037E-3</v>
      </c>
      <c r="N1852" s="141">
        <v>-8.2549237106824735E-4</v>
      </c>
      <c r="O1852" s="141">
        <v>-5.5384054274460939E-3</v>
      </c>
      <c r="P1852" s="141">
        <v>-1.0615528348704799E-3</v>
      </c>
      <c r="Q1852" s="141">
        <v>1.3587819126360413E-3</v>
      </c>
      <c r="R1852" s="6">
        <f t="shared" si="114"/>
        <v>-39390.743484973151</v>
      </c>
      <c r="S1852" s="6">
        <f t="shared" si="115"/>
        <v>-12380.675081852602</v>
      </c>
      <c r="T1852" s="6">
        <f t="shared" si="116"/>
        <v>12380.675081852602</v>
      </c>
      <c r="V1852" s="23">
        <f t="array" aca="1" ref="V1852:Z1852" ca="1">MMULT(H1852:L1852,TRANSPOSE(racar))</f>
        <v>-3.079921857094318E-3</v>
      </c>
      <c r="W1852" s="23">
        <f ca="1"/>
        <v>5.754204193167199E-4</v>
      </c>
      <c r="X1852" s="23">
        <f ca="1"/>
        <v>-4.6315578964516635E-3</v>
      </c>
      <c r="Y1852" s="23">
        <f ca="1"/>
        <v>2.0957078952225342E-4</v>
      </c>
      <c r="Z1852" s="23">
        <f ca="1"/>
        <v>3.208037065354732E-3</v>
      </c>
      <c r="AA1852" s="6">
        <f t="array" aca="1" ref="AA1852" ca="1">SUMPRODUCT($V$9:$Z$9,V1852:Z1852)</f>
        <v>-44935.867375055561</v>
      </c>
      <c r="AB1852" s="6">
        <f t="shared" ca="1" si="117"/>
        <v>-16810.6312064552</v>
      </c>
    </row>
    <row r="1853" spans="1:28" ht="13.8">
      <c r="A1853" s="4">
        <v>1843</v>
      </c>
      <c r="B1853" s="120">
        <v>0.58664837677183357</v>
      </c>
      <c r="C1853" s="120">
        <v>0.75104000000000004</v>
      </c>
      <c r="D1853" s="120">
        <v>0.37526030820491457</v>
      </c>
      <c r="E1853" s="120">
        <v>0.56505703162352283</v>
      </c>
      <c r="F1853" s="120">
        <v>0.83887118798361404</v>
      </c>
      <c r="H1853" s="142">
        <v>0.21893170762341271</v>
      </c>
      <c r="I1853" s="142">
        <v>0.67776611324022173</v>
      </c>
      <c r="J1853" s="142">
        <v>-0.31795296358060449</v>
      </c>
      <c r="K1853" s="142">
        <v>0.16380337239671747</v>
      </c>
      <c r="L1853" s="142">
        <v>0.98982917093455391</v>
      </c>
      <c r="M1853" s="141">
        <f t="array" ref="M1853:Q1853">MMULT(H1853:L1853,TRANSPOSE(chol))</f>
        <v>1.2899866201837938E-3</v>
      </c>
      <c r="N1853" s="141">
        <v>4.395903021988899E-3</v>
      </c>
      <c r="O1853" s="141">
        <v>-1.5244391746999373E-3</v>
      </c>
      <c r="P1853" s="141">
        <v>1.8444362652962178E-3</v>
      </c>
      <c r="Q1853" s="141">
        <v>7.0677228664181874E-3</v>
      </c>
      <c r="R1853" s="6">
        <f t="shared" si="114"/>
        <v>-50740.350176271517</v>
      </c>
      <c r="S1853" s="6">
        <f t="shared" si="115"/>
        <v>-30712.764092920093</v>
      </c>
      <c r="T1853" s="6">
        <f t="shared" si="116"/>
        <v>30712.764092920093</v>
      </c>
      <c r="V1853" s="23">
        <f t="array" aca="1" ref="V1853:Z1853" ca="1">MMULT(H1853:L1853,TRANSPOSE(racar))</f>
        <v>3.089615486409316E-3</v>
      </c>
      <c r="W1853" s="23">
        <f ca="1"/>
        <v>5.3688574943987046E-3</v>
      </c>
      <c r="X1853" s="23">
        <f ca="1"/>
        <v>-1.045824663164101E-3</v>
      </c>
      <c r="Y1853" s="23">
        <f ca="1"/>
        <v>2.4568214073621454E-3</v>
      </c>
      <c r="Z1853" s="23">
        <f ca="1"/>
        <v>7.2355867481404719E-3</v>
      </c>
      <c r="AA1853" s="6">
        <f t="array" aca="1" ref="AA1853" ca="1">SUMPRODUCT($V$9:$Z$9,V1853:Z1853)</f>
        <v>-44406.147243415573</v>
      </c>
      <c r="AB1853" s="6">
        <f t="shared" ca="1" si="117"/>
        <v>-28842.089363039981</v>
      </c>
    </row>
    <row r="1854" spans="1:28" ht="13.8">
      <c r="A1854" s="4">
        <v>1844</v>
      </c>
      <c r="B1854" s="120">
        <v>0.91998171010516683</v>
      </c>
      <c r="C1854" s="120">
        <v>0.95104</v>
      </c>
      <c r="D1854" s="120">
        <v>0.51811745106205742</v>
      </c>
      <c r="E1854" s="120">
        <v>0.65596612253261388</v>
      </c>
      <c r="F1854" s="120">
        <v>0.91579426490669102</v>
      </c>
      <c r="H1854" s="142">
        <v>1.4049485443784742</v>
      </c>
      <c r="I1854" s="142">
        <v>1.6550221743129756</v>
      </c>
      <c r="J1854" s="142">
        <v>4.5429336624019018E-2</v>
      </c>
      <c r="K1854" s="142">
        <v>0.40147864859673466</v>
      </c>
      <c r="L1854" s="142">
        <v>1.3773260324681766</v>
      </c>
      <c r="M1854" s="141">
        <f t="array" ref="M1854:Q1854">MMULT(H1854:L1854,TRANSPOSE(chol))</f>
        <v>8.2782199251485358E-3</v>
      </c>
      <c r="N1854" s="141">
        <v>1.2779018869878698E-2</v>
      </c>
      <c r="O1854" s="141">
        <v>2.7175684255053845E-3</v>
      </c>
      <c r="P1854" s="141">
        <v>5.65997565711834E-3</v>
      </c>
      <c r="Q1854" s="141">
        <v>1.489240264892765E-2</v>
      </c>
      <c r="R1854" s="6">
        <f t="shared" si="114"/>
        <v>-76952.608076103017</v>
      </c>
      <c r="S1854" s="6">
        <f t="shared" si="115"/>
        <v>-56604.322538130757</v>
      </c>
      <c r="T1854" s="6">
        <f t="shared" si="116"/>
        <v>56604.322538130757</v>
      </c>
      <c r="V1854" s="23">
        <f t="array" aca="1" ref="V1854:Z1854" ca="1">MMULT(H1854:L1854,TRANSPOSE(racar))</f>
        <v>1.1529061333050945E-2</v>
      </c>
      <c r="W1854" s="23">
        <f ca="1"/>
        <v>1.3134152088117806E-2</v>
      </c>
      <c r="X1854" s="23">
        <f ca="1"/>
        <v>2.5789464914217092E-3</v>
      </c>
      <c r="Y1854" s="23">
        <f ca="1"/>
        <v>5.2675105066502925E-3</v>
      </c>
      <c r="Z1854" s="23">
        <f ca="1"/>
        <v>1.2792236236930599E-2</v>
      </c>
      <c r="AA1854" s="6">
        <f t="array" aca="1" ref="AA1854" ca="1">SUMPRODUCT($V$9:$Z$9,V1854:Z1854)</f>
        <v>-54339.271407965054</v>
      </c>
      <c r="AB1854" s="6">
        <f t="shared" ca="1" si="117"/>
        <v>-46766.460663617348</v>
      </c>
    </row>
    <row r="1855" spans="1:28" ht="13.8">
      <c r="A1855" s="4">
        <v>1845</v>
      </c>
      <c r="B1855" s="120">
        <v>6.8129858253315037E-2</v>
      </c>
      <c r="C1855" s="120">
        <v>0.19103999999999999</v>
      </c>
      <c r="D1855" s="120">
        <v>0.66097459391920022</v>
      </c>
      <c r="E1855" s="120">
        <v>0.74687521344170471</v>
      </c>
      <c r="F1855" s="120">
        <v>0.9927173418297679</v>
      </c>
      <c r="H1855" s="142">
        <v>-1.4898650740450028</v>
      </c>
      <c r="I1855" s="142">
        <v>-0.87407024583976889</v>
      </c>
      <c r="J1855" s="142">
        <v>0.41512443559413609</v>
      </c>
      <c r="K1855" s="142">
        <v>0.66468877773103252</v>
      </c>
      <c r="L1855" s="142">
        <v>2.4430104297934241</v>
      </c>
      <c r="M1855" s="141">
        <f t="array" ref="M1855:Q1855">MMULT(H1855:L1855,TRANSPOSE(chol))</f>
        <v>-8.7785640200782906E-3</v>
      </c>
      <c r="N1855" s="141">
        <v>-8.5060248280732047E-3</v>
      </c>
      <c r="O1855" s="141">
        <v>3.8160612812937781E-4</v>
      </c>
      <c r="P1855" s="141">
        <v>1.059590680781858E-3</v>
      </c>
      <c r="Q1855" s="141">
        <v>9.082038689960395E-3</v>
      </c>
      <c r="R1855" s="6">
        <f t="shared" si="114"/>
        <v>-41662.201730773013</v>
      </c>
      <c r="S1855" s="6">
        <f t="shared" si="115"/>
        <v>-45458.986768609597</v>
      </c>
      <c r="T1855" s="6">
        <f t="shared" si="116"/>
        <v>45458.986768609597</v>
      </c>
      <c r="V1855" s="23">
        <f t="array" aca="1" ref="V1855:Z1855" ca="1">MMULT(H1855:L1855,TRANSPOSE(racar))</f>
        <v>-5.7474143191324004E-3</v>
      </c>
      <c r="W1855" s="23">
        <f ca="1"/>
        <v>-3.4634321468764951E-3</v>
      </c>
      <c r="X1855" s="23">
        <f ca="1"/>
        <v>3.4793085745518761E-3</v>
      </c>
      <c r="Y1855" s="23">
        <f ca="1"/>
        <v>5.3523513640127904E-3</v>
      </c>
      <c r="Z1855" s="23">
        <f ca="1"/>
        <v>1.3552672703507905E-2</v>
      </c>
      <c r="AA1855" s="6">
        <f t="array" aca="1" ref="AA1855" ca="1">SUMPRODUCT($V$9:$Z$9,V1855:Z1855)</f>
        <v>-51056.619382513003</v>
      </c>
      <c r="AB1855" s="6">
        <f t="shared" ca="1" si="117"/>
        <v>-50590.464323096217</v>
      </c>
    </row>
    <row r="1856" spans="1:28" ht="13.8">
      <c r="A1856" s="4">
        <v>1846</v>
      </c>
      <c r="B1856" s="120">
        <v>0.40146319158664834</v>
      </c>
      <c r="C1856" s="120">
        <v>0.39104</v>
      </c>
      <c r="D1856" s="120">
        <v>0.80383173677634301</v>
      </c>
      <c r="E1856" s="120">
        <v>0.83778430435079576</v>
      </c>
      <c r="F1856" s="120">
        <v>7.5557578516158394E-2</v>
      </c>
      <c r="H1856" s="142">
        <v>-0.24956161892160311</v>
      </c>
      <c r="I1856" s="142">
        <v>-0.27660946000569803</v>
      </c>
      <c r="J1856" s="142">
        <v>0.85538774376483284</v>
      </c>
      <c r="K1856" s="142">
        <v>0.98539233895377099</v>
      </c>
      <c r="L1856" s="142">
        <v>-1.43560364475115</v>
      </c>
      <c r="M1856" s="141">
        <f t="array" ref="M1856:Q1856">MMULT(H1856:L1856,TRANSPOSE(chol))</f>
        <v>-1.4704637935498714E-3</v>
      </c>
      <c r="N1856" s="141">
        <v>-2.1704487562874838E-3</v>
      </c>
      <c r="O1856" s="141">
        <v>5.0647508608457079E-3</v>
      </c>
      <c r="P1856" s="141">
        <v>4.7867320022160131E-3</v>
      </c>
      <c r="Q1856" s="141">
        <v>-6.3342537265153962E-3</v>
      </c>
      <c r="R1856" s="6">
        <f t="shared" si="114"/>
        <v>73358.271629964205</v>
      </c>
      <c r="S1856" s="6">
        <f t="shared" si="115"/>
        <v>56974.690042768198</v>
      </c>
      <c r="T1856" s="6">
        <f t="shared" si="116"/>
        <v>-56974.690042768198</v>
      </c>
      <c r="V1856" s="23">
        <f t="array" aca="1" ref="V1856:Z1856" ca="1">MMULT(H1856:L1856,TRANSPOSE(racar))</f>
        <v>-2.9203420405187934E-3</v>
      </c>
      <c r="W1856" s="23">
        <f ca="1"/>
        <v>-2.3965727449050465E-3</v>
      </c>
      <c r="X1856" s="23">
        <f ca="1"/>
        <v>4.7558403523862928E-3</v>
      </c>
      <c r="Y1856" s="23">
        <f ca="1"/>
        <v>3.4019638720739391E-3</v>
      </c>
      <c r="Z1856" s="23">
        <f ca="1"/>
        <v>-7.9798233038243516E-3</v>
      </c>
      <c r="AA1856" s="6">
        <f t="array" aca="1" ref="AA1856" ca="1">SUMPRODUCT($V$9:$Z$9,V1856:Z1856)</f>
        <v>69898.925747038549</v>
      </c>
      <c r="AB1856" s="6">
        <f t="shared" ca="1" si="117"/>
        <v>59756.751711851393</v>
      </c>
    </row>
    <row r="1857" spans="1:28" ht="13.8">
      <c r="A1857" s="4">
        <v>1847</v>
      </c>
      <c r="B1857" s="120">
        <v>0.73479652491998171</v>
      </c>
      <c r="C1857" s="120">
        <v>0.59104000000000001</v>
      </c>
      <c r="D1857" s="120">
        <v>0.94668887963348591</v>
      </c>
      <c r="E1857" s="120">
        <v>0.92869339525988659</v>
      </c>
      <c r="F1857" s="120">
        <v>0.15248065543923534</v>
      </c>
      <c r="H1857" s="142">
        <v>0.62738492016179637</v>
      </c>
      <c r="I1857" s="142">
        <v>0.23022105720219005</v>
      </c>
      <c r="J1857" s="142">
        <v>1.6135630326343846</v>
      </c>
      <c r="K1857" s="142">
        <v>1.4661287690105316</v>
      </c>
      <c r="L1857" s="142">
        <v>-1.0258520849077641</v>
      </c>
      <c r="M1857" s="141">
        <f t="array" ref="M1857:Q1857">MMULT(H1857:L1857,TRANSPOSE(chol))</f>
        <v>3.6966694386082887E-3</v>
      </c>
      <c r="N1857" s="141">
        <v>2.7924300341197828E-3</v>
      </c>
      <c r="O1857" s="141">
        <v>1.1271895425683359E-2</v>
      </c>
      <c r="P1857" s="141">
        <v>9.0793407326673799E-3</v>
      </c>
      <c r="Q1857" s="141">
        <v>7.7225715311781979E-4</v>
      </c>
      <c r="R1857" s="6">
        <f t="shared" si="114"/>
        <v>67003.366619986569</v>
      </c>
      <c r="S1857" s="6">
        <f t="shared" si="115"/>
        <v>37242.652256318121</v>
      </c>
      <c r="T1857" s="6">
        <f t="shared" si="116"/>
        <v>-37242.652256318121</v>
      </c>
      <c r="V1857" s="23">
        <f t="array" aca="1" ref="V1857:Z1857" ca="1">MMULT(H1857:L1857,TRANSPOSE(racar))</f>
        <v>3.5790438956314241E-3</v>
      </c>
      <c r="W1857" s="23">
        <f ca="1"/>
        <v>2.584041467150256E-3</v>
      </c>
      <c r="X1857" s="23">
        <f ca="1"/>
        <v>1.0746400314002688E-2</v>
      </c>
      <c r="Y1857" s="23">
        <f ca="1"/>
        <v>7.1741473053461039E-3</v>
      </c>
      <c r="Z1857" s="23">
        <f ca="1"/>
        <v>-2.6539616253909368E-3</v>
      </c>
      <c r="AA1857" s="6">
        <f t="array" aca="1" ref="AA1857" ca="1">SUMPRODUCT($V$9:$Z$9,V1857:Z1857)</f>
        <v>76528.477373129834</v>
      </c>
      <c r="AB1857" s="6">
        <f t="shared" ca="1" si="117"/>
        <v>47507.635318357155</v>
      </c>
    </row>
    <row r="1858" spans="1:28" ht="13.8">
      <c r="A1858" s="4">
        <v>1848</v>
      </c>
      <c r="B1858" s="120">
        <v>0.17924096936442616</v>
      </c>
      <c r="C1858" s="120">
        <v>0.79104000000000008</v>
      </c>
      <c r="D1858" s="120">
        <v>0.10995418575593502</v>
      </c>
      <c r="E1858" s="120">
        <v>2.7866948978894884E-2</v>
      </c>
      <c r="F1858" s="120">
        <v>0.22940373236231226</v>
      </c>
      <c r="H1858" s="142">
        <v>-0.91826157533156072</v>
      </c>
      <c r="I1858" s="142">
        <v>0.81003510475605889</v>
      </c>
      <c r="J1858" s="142">
        <v>-1.2267718031448898</v>
      </c>
      <c r="K1858" s="142">
        <v>-1.91311057718621</v>
      </c>
      <c r="L1858" s="142">
        <v>-0.74081195623559981</v>
      </c>
      <c r="M1858" s="141">
        <f t="array" ref="M1858:Q1858">MMULT(H1858:L1858,TRANSPOSE(chol))</f>
        <v>-5.4105691627096691E-3</v>
      </c>
      <c r="N1858" s="141">
        <v>2.4817171128364473E-3</v>
      </c>
      <c r="O1858" s="141">
        <v>-8.8365995949557866E-3</v>
      </c>
      <c r="P1858" s="141">
        <v>-9.6862864571946612E-3</v>
      </c>
      <c r="Q1858" s="141">
        <v>-1.0084366292883836E-2</v>
      </c>
      <c r="R1858" s="6">
        <f t="shared" si="114"/>
        <v>-46983.271528228062</v>
      </c>
      <c r="S1858" s="6">
        <f t="shared" si="115"/>
        <v>11560.631892678815</v>
      </c>
      <c r="T1858" s="6">
        <f t="shared" si="116"/>
        <v>-11560.631892678815</v>
      </c>
      <c r="V1858" s="23">
        <f t="array" aca="1" ref="V1858:Z1858" ca="1">MMULT(H1858:L1858,TRANSPOSE(racar))</f>
        <v>-6.2977093426007918E-3</v>
      </c>
      <c r="W1858" s="23">
        <f ca="1"/>
        <v>1.1272676885240676E-3</v>
      </c>
      <c r="X1858" s="23">
        <f ca="1"/>
        <v>-9.4312329678018243E-3</v>
      </c>
      <c r="Y1858" s="23">
        <f ca="1"/>
        <v>-1.0530472413652844E-2</v>
      </c>
      <c r="Z1858" s="23">
        <f ca="1"/>
        <v>-8.0059484173496589E-3</v>
      </c>
      <c r="AA1858" s="6">
        <f t="array" aca="1" ref="AA1858" ca="1">SUMPRODUCT($V$9:$Z$9,V1858:Z1858)</f>
        <v>-60977.43720119002</v>
      </c>
      <c r="AB1858" s="6">
        <f t="shared" ca="1" si="117"/>
        <v>-3812.0111872273847</v>
      </c>
    </row>
    <row r="1859" spans="1:28" ht="13.8">
      <c r="A1859" s="4">
        <v>1849</v>
      </c>
      <c r="B1859" s="120">
        <v>0.5125743026977595</v>
      </c>
      <c r="C1859" s="120">
        <v>0.99104000000000003</v>
      </c>
      <c r="D1859" s="120">
        <v>0.25281132861307787</v>
      </c>
      <c r="E1859" s="120">
        <v>0.1187760398879858</v>
      </c>
      <c r="F1859" s="120">
        <v>0.30632680928538919</v>
      </c>
      <c r="H1859" s="142">
        <v>3.1524323286936939E-2</v>
      </c>
      <c r="I1859" s="142">
        <v>2.3672669922082479</v>
      </c>
      <c r="J1859" s="142">
        <v>-0.66566905480073146</v>
      </c>
      <c r="K1859" s="142">
        <v>-1.1811274926332258</v>
      </c>
      <c r="L1859" s="142">
        <v>-0.50628923563078809</v>
      </c>
      <c r="M1859" s="141">
        <f t="array" ref="M1859:Q1859">MMULT(H1859:L1859,TRANSPOSE(chol))</f>
        <v>1.8574721629836775E-4</v>
      </c>
      <c r="N1859" s="141">
        <v>1.3631347832296015E-2</v>
      </c>
      <c r="O1859" s="141">
        <v>-3.4510704852625989E-3</v>
      </c>
      <c r="P1859" s="141">
        <v>-2.5775511708531255E-3</v>
      </c>
      <c r="Q1859" s="141">
        <v>-1.7920778822948825E-3</v>
      </c>
      <c r="R1859" s="6">
        <f t="shared" si="114"/>
        <v>-78404.526206430717</v>
      </c>
      <c r="S1859" s="6">
        <f t="shared" si="115"/>
        <v>-1861.0772840556729</v>
      </c>
      <c r="T1859" s="6">
        <f t="shared" si="116"/>
        <v>1861.0772840556729</v>
      </c>
      <c r="V1859" s="23">
        <f t="array" aca="1" ref="V1859:Z1859" ca="1">MMULT(H1859:L1859,TRANSPOSE(racar))</f>
        <v>1.4211745096920413E-3</v>
      </c>
      <c r="W1859" s="23">
        <f ca="1"/>
        <v>1.2389848419238096E-2</v>
      </c>
      <c r="X1859" s="23">
        <f ca="1"/>
        <v>-4.4124577938178498E-3</v>
      </c>
      <c r="Y1859" s="23">
        <f ca="1"/>
        <v>-4.8699990008977678E-3</v>
      </c>
      <c r="Z1859" s="23">
        <f ca="1"/>
        <v>-2.4002324027489969E-3</v>
      </c>
      <c r="AA1859" s="6">
        <f t="array" aca="1" ref="AA1859" ca="1">SUMPRODUCT($V$9:$Z$9,V1859:Z1859)</f>
        <v>-75857.293619974298</v>
      </c>
      <c r="AB1859" s="6">
        <f t="shared" ca="1" si="117"/>
        <v>-8976.0043051380453</v>
      </c>
    </row>
    <row r="1860" spans="1:28" ht="13.8">
      <c r="A1860" s="4">
        <v>1850</v>
      </c>
      <c r="B1860" s="120">
        <v>0.84590763603109265</v>
      </c>
      <c r="C1860" s="120">
        <v>3.9040000000000005E-2</v>
      </c>
      <c r="D1860" s="120">
        <v>0.39566847147022072</v>
      </c>
      <c r="E1860" s="120">
        <v>0.20968513079707671</v>
      </c>
      <c r="F1860" s="120">
        <v>0.38324988620846612</v>
      </c>
      <c r="H1860" s="142">
        <v>1.0190384181911445</v>
      </c>
      <c r="I1860" s="142">
        <v>-1.7619366587566181</v>
      </c>
      <c r="J1860" s="142">
        <v>-0.26457491974746045</v>
      </c>
      <c r="K1860" s="142">
        <v>-0.80751426107890911</v>
      </c>
      <c r="L1860" s="142">
        <v>-0.29695643110438857</v>
      </c>
      <c r="M1860" s="141">
        <f t="array" ref="M1860:Q1860">MMULT(H1860:L1860,TRANSPOSE(chol))</f>
        <v>6.0043651930994004E-3</v>
      </c>
      <c r="N1860" s="141">
        <v>-7.6964741272204512E-3</v>
      </c>
      <c r="O1860" s="141">
        <v>-9.1332772944624811E-4</v>
      </c>
      <c r="P1860" s="141">
        <v>-6.1232454201599106E-3</v>
      </c>
      <c r="Q1860" s="141">
        <v>-3.0606392721625876E-3</v>
      </c>
      <c r="R1860" s="6">
        <f t="shared" si="114"/>
        <v>53337.743445222855</v>
      </c>
      <c r="S1860" s="6">
        <f t="shared" si="115"/>
        <v>-11049.210063401439</v>
      </c>
      <c r="T1860" s="6">
        <f t="shared" si="116"/>
        <v>11049.210063401439</v>
      </c>
      <c r="V1860" s="23">
        <f t="array" aca="1" ref="V1860:Z1860" ca="1">MMULT(H1860:L1860,TRANSPOSE(racar))</f>
        <v>3.1969722839462248E-3</v>
      </c>
      <c r="W1860" s="23">
        <f ca="1"/>
        <v>-1.0459511104770475E-2</v>
      </c>
      <c r="X1860" s="23">
        <f ca="1"/>
        <v>-2.1337939817680385E-3</v>
      </c>
      <c r="Y1860" s="23">
        <f ca="1"/>
        <v>-5.8238894532646451E-3</v>
      </c>
      <c r="Z1860" s="23">
        <f ca="1"/>
        <v>-3.538300572694276E-3</v>
      </c>
      <c r="AA1860" s="6">
        <f t="array" aca="1" ref="AA1860" ca="1">SUMPRODUCT($V$9:$Z$9,V1860:Z1860)</f>
        <v>55571.452972160914</v>
      </c>
      <c r="AB1860" s="6">
        <f t="shared" ca="1" si="117"/>
        <v>-7034.5264127126902</v>
      </c>
    </row>
    <row r="1861" spans="1:28" ht="13.8">
      <c r="A1861" s="4">
        <v>1851</v>
      </c>
      <c r="B1861" s="120">
        <v>0.29035208047553723</v>
      </c>
      <c r="C1861" s="120">
        <v>0.23904</v>
      </c>
      <c r="D1861" s="120">
        <v>0.53852561432736346</v>
      </c>
      <c r="E1861" s="120">
        <v>0.30059422170616762</v>
      </c>
      <c r="F1861" s="120">
        <v>0.46017296313154304</v>
      </c>
      <c r="H1861" s="142">
        <v>-0.55235645138430356</v>
      </c>
      <c r="I1861" s="142">
        <v>-0.70939401624491816</v>
      </c>
      <c r="J1861" s="142">
        <v>9.6719981421833592E-2</v>
      </c>
      <c r="K1861" s="142">
        <v>-0.52269223403862475</v>
      </c>
      <c r="L1861" s="142">
        <v>-9.9997983616690669E-2</v>
      </c>
      <c r="M1861" s="141">
        <f t="array" ref="M1861:Q1861">MMULT(H1861:L1861,TRANSPOSE(chol))</f>
        <v>-3.2545876501524763E-3</v>
      </c>
      <c r="N1861" s="141">
        <v>-5.3603733247169017E-3</v>
      </c>
      <c r="O1861" s="141">
        <v>-3.5234882763295343E-4</v>
      </c>
      <c r="P1861" s="141">
        <v>-4.0636790719983107E-3</v>
      </c>
      <c r="Q1861" s="141">
        <v>-4.1505740664593005E-3</v>
      </c>
      <c r="R1861" s="6">
        <f t="shared" si="114"/>
        <v>15825.272425858428</v>
      </c>
      <c r="S1861" s="6">
        <f t="shared" si="115"/>
        <v>4406.2940475130054</v>
      </c>
      <c r="T1861" s="6">
        <f t="shared" si="116"/>
        <v>-4406.2940475130054</v>
      </c>
      <c r="V1861" s="23">
        <f t="array" aca="1" ref="V1861:Z1861" ca="1">MMULT(H1861:L1861,TRANSPOSE(racar))</f>
        <v>-4.0197087795765538E-3</v>
      </c>
      <c r="W1861" s="23">
        <f ca="1"/>
        <v>-5.3081038892699673E-3</v>
      </c>
      <c r="X1861" s="23">
        <f ca="1"/>
        <v>-1.2946970128657076E-4</v>
      </c>
      <c r="Y1861" s="23">
        <f ca="1"/>
        <v>-3.4267436683308788E-3</v>
      </c>
      <c r="Z1861" s="23">
        <f ca="1"/>
        <v>-2.6532058845164111E-3</v>
      </c>
      <c r="AA1861" s="6">
        <f t="array" aca="1" ref="AA1861" ca="1">SUMPRODUCT($V$9:$Z$9,V1861:Z1861)</f>
        <v>7203.5553836528406</v>
      </c>
      <c r="AB1861" s="6">
        <f t="shared" ca="1" si="117"/>
        <v>-974.75699351640469</v>
      </c>
    </row>
    <row r="1862" spans="1:28" ht="13.8">
      <c r="A1862" s="4">
        <v>1852</v>
      </c>
      <c r="B1862" s="120">
        <v>0.62368541380887055</v>
      </c>
      <c r="C1862" s="120">
        <v>0.43904000000000004</v>
      </c>
      <c r="D1862" s="120">
        <v>0.68138275718450636</v>
      </c>
      <c r="E1862" s="120">
        <v>0.39150331261525856</v>
      </c>
      <c r="F1862" s="120">
        <v>0.53709604005461997</v>
      </c>
      <c r="H1862" s="142">
        <v>0.31517449118479834</v>
      </c>
      <c r="I1862" s="142">
        <v>-0.15340360773648923</v>
      </c>
      <c r="J1862" s="142">
        <v>0.47156896153821926</v>
      </c>
      <c r="K1862" s="142">
        <v>-0.27540301858296651</v>
      </c>
      <c r="L1862" s="142">
        <v>9.3120388803201157E-2</v>
      </c>
      <c r="M1862" s="141">
        <f t="array" ref="M1862:Q1862">MMULT(H1862:L1862,TRANSPOSE(chol))</f>
        <v>1.8570671241050787E-3</v>
      </c>
      <c r="N1862" s="141">
        <v>-1.3807764510395865E-4</v>
      </c>
      <c r="O1862" s="141">
        <v>3.3981386632625479E-3</v>
      </c>
      <c r="P1862" s="141">
        <v>-1.0891833635742207E-3</v>
      </c>
      <c r="Q1862" s="141">
        <v>1.0714878637477481E-3</v>
      </c>
      <c r="R1862" s="6">
        <f t="shared" si="114"/>
        <v>6432.0218550578602</v>
      </c>
      <c r="S1862" s="6">
        <f t="shared" si="115"/>
        <v>-10915.736587263087</v>
      </c>
      <c r="T1862" s="6">
        <f t="shared" si="116"/>
        <v>10915.736587263087</v>
      </c>
      <c r="V1862" s="23">
        <f t="array" aca="1" ref="V1862:Z1862" ca="1">MMULT(H1862:L1862,TRANSPOSE(racar))</f>
        <v>1.9419677870429288E-3</v>
      </c>
      <c r="W1862" s="23">
        <f ca="1"/>
        <v>-5.7786012874344876E-4</v>
      </c>
      <c r="X1862" s="23">
        <f ca="1"/>
        <v>3.1533684451994916E-3</v>
      </c>
      <c r="Y1862" s="23">
        <f ca="1"/>
        <v>-1.1927182998697447E-3</v>
      </c>
      <c r="Z1862" s="23">
        <f ca="1"/>
        <v>8.2705368253352494E-4</v>
      </c>
      <c r="AA1862" s="6">
        <f t="array" aca="1" ref="AA1862" ca="1">SUMPRODUCT($V$9:$Z$9,V1862:Z1862)</f>
        <v>9346.6924885572989</v>
      </c>
      <c r="AB1862" s="6">
        <f t="shared" ca="1" si="117"/>
        <v>-10035.307959611109</v>
      </c>
    </row>
    <row r="1863" spans="1:28" ht="13.8">
      <c r="A1863" s="4">
        <v>1853</v>
      </c>
      <c r="B1863" s="120">
        <v>0.95701874714220381</v>
      </c>
      <c r="C1863" s="120">
        <v>0.63904000000000005</v>
      </c>
      <c r="D1863" s="120">
        <v>0.82423990004164915</v>
      </c>
      <c r="E1863" s="120">
        <v>0.4824124035243495</v>
      </c>
      <c r="F1863" s="120">
        <v>0.61401911697769695</v>
      </c>
      <c r="H1863" s="142">
        <v>1.7170912224741097</v>
      </c>
      <c r="I1863" s="142">
        <v>0.3558939323313014</v>
      </c>
      <c r="J1863" s="142">
        <v>0.93164465012654762</v>
      </c>
      <c r="K1863" s="142">
        <v>-4.4099856653838795E-2</v>
      </c>
      <c r="L1863" s="142">
        <v>0.28980977923395712</v>
      </c>
      <c r="M1863" s="141">
        <f t="array" ref="M1863:Q1863">MMULT(H1863:L1863,TRANSPOSE(chol))</f>
        <v>1.0117423038771198E-2</v>
      </c>
      <c r="N1863" s="141">
        <v>6.0722788150850233E-3</v>
      </c>
      <c r="O1863" s="141">
        <v>8.3958413562045114E-3</v>
      </c>
      <c r="P1863" s="141">
        <v>2.19178500811753E-3</v>
      </c>
      <c r="Q1863" s="141">
        <v>7.8504445414277861E-3</v>
      </c>
      <c r="R1863" s="6">
        <f t="shared" si="114"/>
        <v>2229.630281401558</v>
      </c>
      <c r="S1863" s="6">
        <f t="shared" si="115"/>
        <v>-33459.746573012664</v>
      </c>
      <c r="T1863" s="6">
        <f t="shared" si="116"/>
        <v>33459.746573012664</v>
      </c>
      <c r="V1863" s="23">
        <f t="array" aca="1" ref="V1863:Z1863" ca="1">MMULT(H1863:L1863,TRANSPOSE(racar))</f>
        <v>1.0906020273113695E-2</v>
      </c>
      <c r="W1863" s="23">
        <f ca="1"/>
        <v>4.4501693366873598E-3</v>
      </c>
      <c r="X1863" s="23">
        <f ca="1"/>
        <v>7.2676269018445159E-3</v>
      </c>
      <c r="Y1863" s="23">
        <f ca="1"/>
        <v>1.052605265335969E-3</v>
      </c>
      <c r="Z1863" s="23">
        <f ca="1"/>
        <v>5.0156658956454622E-3</v>
      </c>
      <c r="AA1863" s="6">
        <f t="array" aca="1" ref="AA1863" ca="1">SUMPRODUCT($V$9:$Z$9,V1863:Z1863)</f>
        <v>21865.946672621631</v>
      </c>
      <c r="AB1863" s="6">
        <f t="shared" ca="1" si="117"/>
        <v>-22967.688263565382</v>
      </c>
    </row>
    <row r="1864" spans="1:28" ht="13.8">
      <c r="A1864" s="4">
        <v>1854</v>
      </c>
      <c r="B1864" s="120">
        <v>0.10516689529035207</v>
      </c>
      <c r="C1864" s="120">
        <v>0.83904000000000001</v>
      </c>
      <c r="D1864" s="120">
        <v>0.96709704289879206</v>
      </c>
      <c r="E1864" s="120">
        <v>0.57332149443344027</v>
      </c>
      <c r="F1864" s="120">
        <v>0.69094219390077383</v>
      </c>
      <c r="H1864" s="142">
        <v>-1.2526481303439205</v>
      </c>
      <c r="I1864" s="142">
        <v>0.9905200378263298</v>
      </c>
      <c r="J1864" s="142">
        <v>1.8397434298639712</v>
      </c>
      <c r="K1864" s="142">
        <v>0.18483684052904509</v>
      </c>
      <c r="L1864" s="142">
        <v>0.49852278707922626</v>
      </c>
      <c r="M1864" s="141">
        <f t="array" ref="M1864:Q1864">MMULT(H1864:L1864,TRANSPOSE(chol))</f>
        <v>-7.3808373646883163E-3</v>
      </c>
      <c r="N1864" s="141">
        <v>2.729752665842355E-3</v>
      </c>
      <c r="O1864" s="141">
        <v>1.0456228337293278E-2</v>
      </c>
      <c r="P1864" s="141">
        <v>2.5802177928566424E-3</v>
      </c>
      <c r="Q1864" s="141">
        <v>2.4369295359560482E-3</v>
      </c>
      <c r="R1864" s="6">
        <f t="shared" si="114"/>
        <v>-24373.117476551801</v>
      </c>
      <c r="S1864" s="6">
        <f t="shared" si="115"/>
        <v>-1698.4987005397743</v>
      </c>
      <c r="T1864" s="6">
        <f t="shared" si="116"/>
        <v>1698.4987005397743</v>
      </c>
      <c r="V1864" s="23">
        <f t="array" aca="1" ref="V1864:Z1864" ca="1">MMULT(H1864:L1864,TRANSPOSE(racar))</f>
        <v>-4.2997590675036435E-3</v>
      </c>
      <c r="W1864" s="23">
        <f ca="1"/>
        <v>5.7685472642420577E-3</v>
      </c>
      <c r="X1864" s="23">
        <f ca="1"/>
        <v>1.1922760667968307E-2</v>
      </c>
      <c r="Y1864" s="23">
        <f ca="1"/>
        <v>2.7808269526093201E-3</v>
      </c>
      <c r="Z1864" s="23">
        <f ca="1"/>
        <v>3.992530125261665E-3</v>
      </c>
      <c r="AA1864" s="6">
        <f t="array" aca="1" ref="AA1864" ca="1">SUMPRODUCT($V$9:$Z$9,V1864:Z1864)</f>
        <v>-29845.805801746723</v>
      </c>
      <c r="AB1864" s="6">
        <f t="shared" ca="1" si="117"/>
        <v>-9397.4269515786582</v>
      </c>
    </row>
    <row r="1865" spans="1:28" ht="13.8">
      <c r="A1865" s="4">
        <v>1855</v>
      </c>
      <c r="B1865" s="120">
        <v>0.43850022862368537</v>
      </c>
      <c r="C1865" s="120">
        <v>7.9040000000000013E-2</v>
      </c>
      <c r="D1865" s="120">
        <v>0.13036234902124114</v>
      </c>
      <c r="E1865" s="120">
        <v>0.66423058534253121</v>
      </c>
      <c r="F1865" s="120">
        <v>0.7678652708238507</v>
      </c>
      <c r="H1865" s="142">
        <v>-0.15477277208387757</v>
      </c>
      <c r="I1865" s="142">
        <v>-1.411558497063734</v>
      </c>
      <c r="J1865" s="142">
        <v>-1.1246799096337967</v>
      </c>
      <c r="K1865" s="142">
        <v>0.42403700045976983</v>
      </c>
      <c r="L1865" s="142">
        <v>0.73183471365211927</v>
      </c>
      <c r="M1865" s="141">
        <f t="array" ref="M1865:Q1865">MMULT(H1865:L1865,TRANSPOSE(chol))</f>
        <v>-9.1195015707997264E-4</v>
      </c>
      <c r="N1865" s="141">
        <v>-8.447582661471784E-3</v>
      </c>
      <c r="O1865" s="141">
        <v>-7.8900944106902321E-3</v>
      </c>
      <c r="P1865" s="141">
        <v>-8.5710276323607091E-4</v>
      </c>
      <c r="Q1865" s="141">
        <v>1.1813479156148549E-3</v>
      </c>
      <c r="R1865" s="6">
        <f t="shared" si="114"/>
        <v>9321.6582100692176</v>
      </c>
      <c r="S1865" s="6">
        <f t="shared" si="115"/>
        <v>-10462.928867405177</v>
      </c>
      <c r="T1865" s="6">
        <f t="shared" si="116"/>
        <v>10462.928867405177</v>
      </c>
      <c r="V1865" s="23">
        <f t="array" aca="1" ref="V1865:Z1865" ca="1">MMULT(H1865:L1865,TRANSPOSE(racar))</f>
        <v>-1.9385476680158081E-3</v>
      </c>
      <c r="W1865" s="23">
        <f ca="1"/>
        <v>-7.7215879229448892E-3</v>
      </c>
      <c r="X1865" s="23">
        <f ca="1"/>
        <v>-7.1422709601532443E-3</v>
      </c>
      <c r="Y1865" s="23">
        <f ca="1"/>
        <v>1.3922295383394785E-3</v>
      </c>
      <c r="Z1865" s="23">
        <f ca="1"/>
        <v>2.6423670924499978E-3</v>
      </c>
      <c r="AA1865" s="6">
        <f t="array" aca="1" ref="AA1865" ca="1">SUMPRODUCT($V$9:$Z$9,V1865:Z1865)</f>
        <v>4914.6341296911669</v>
      </c>
      <c r="AB1865" s="6">
        <f t="shared" ca="1" si="117"/>
        <v>-8269.1048095622718</v>
      </c>
    </row>
    <row r="1866" spans="1:28" ht="13.8">
      <c r="A1866" s="4">
        <v>1856</v>
      </c>
      <c r="B1866" s="120">
        <v>0.77183356195701869</v>
      </c>
      <c r="C1866" s="120">
        <v>0.27904000000000001</v>
      </c>
      <c r="D1866" s="120">
        <v>0.27321949187838396</v>
      </c>
      <c r="E1866" s="120">
        <v>0.75513967625162215</v>
      </c>
      <c r="F1866" s="120">
        <v>0.84478834774692768</v>
      </c>
      <c r="H1866" s="142">
        <v>0.74489884060393519</v>
      </c>
      <c r="I1866" s="142">
        <v>-0.58569573604082192</v>
      </c>
      <c r="J1866" s="142">
        <v>-0.60310478451686533</v>
      </c>
      <c r="K1866" s="142">
        <v>0.69075320494732118</v>
      </c>
      <c r="L1866" s="142">
        <v>1.0143342119352823</v>
      </c>
      <c r="M1866" s="141">
        <f t="array" ref="M1866:Q1866">MMULT(H1866:L1866,TRANSPOSE(chol))</f>
        <v>4.3890834644306981E-3</v>
      </c>
      <c r="N1866" s="141">
        <v>-1.6042236889153186E-3</v>
      </c>
      <c r="O1866" s="141">
        <v>-3.0660520243818885E-3</v>
      </c>
      <c r="P1866" s="141">
        <v>2.7429242782599623E-3</v>
      </c>
      <c r="Q1866" s="141">
        <v>7.5547847924665673E-3</v>
      </c>
      <c r="R1866" s="6">
        <f t="shared" si="114"/>
        <v>-8373.1038088005589</v>
      </c>
      <c r="S1866" s="6">
        <f t="shared" si="115"/>
        <v>-29301.738868738459</v>
      </c>
      <c r="T1866" s="6">
        <f t="shared" si="116"/>
        <v>29301.738868738459</v>
      </c>
      <c r="V1866" s="23">
        <f t="array" aca="1" ref="V1866:Z1866" ca="1">MMULT(H1866:L1866,TRANSPOSE(racar))</f>
        <v>4.6882183360718171E-3</v>
      </c>
      <c r="W1866" s="23">
        <f ca="1"/>
        <v>-1.2014107903845714E-3</v>
      </c>
      <c r="X1866" s="23">
        <f ca="1"/>
        <v>-2.748605903012485E-3</v>
      </c>
      <c r="Y1866" s="23">
        <f ca="1"/>
        <v>4.1108023023604034E-3</v>
      </c>
      <c r="Z1866" s="23">
        <f ca="1"/>
        <v>7.1372129286778677E-3</v>
      </c>
      <c r="AA1866" s="6">
        <f t="array" aca="1" ref="AA1866" ca="1">SUMPRODUCT($V$9:$Z$9,V1866:Z1866)</f>
        <v>283.48732195766934</v>
      </c>
      <c r="AB1866" s="6">
        <f t="shared" ca="1" si="117"/>
        <v>-20733.499935153144</v>
      </c>
    </row>
    <row r="1867" spans="1:28" ht="13.8">
      <c r="A1867" s="4">
        <v>1857</v>
      </c>
      <c r="B1867" s="120">
        <v>0.21627800640146319</v>
      </c>
      <c r="C1867" s="120">
        <v>0.47903999999999997</v>
      </c>
      <c r="D1867" s="120">
        <v>0.41607663473552681</v>
      </c>
      <c r="E1867" s="120">
        <v>0.84604876716071309</v>
      </c>
      <c r="F1867" s="120">
        <v>0.92171142467000466</v>
      </c>
      <c r="H1867" s="142">
        <v>-0.78482528542935315</v>
      </c>
      <c r="I1867" s="142">
        <v>-5.256312289189833E-2</v>
      </c>
      <c r="J1867" s="142">
        <v>-0.21194073627655174</v>
      </c>
      <c r="K1867" s="142">
        <v>1.0196331738838178</v>
      </c>
      <c r="L1867" s="142">
        <v>1.4166777995462534</v>
      </c>
      <c r="M1867" s="141">
        <f t="array" ref="M1867:Q1867">MMULT(H1867:L1867,TRANSPOSE(chol))</f>
        <v>-4.6243375542808964E-3</v>
      </c>
      <c r="N1867" s="141">
        <v>-2.1448726162819395E-3</v>
      </c>
      <c r="O1867" s="141">
        <v>-2.4285025702081436E-3</v>
      </c>
      <c r="P1867" s="141">
        <v>4.2666960968174034E-3</v>
      </c>
      <c r="Q1867" s="141">
        <v>7.0072077177934112E-3</v>
      </c>
      <c r="R1867" s="6">
        <f t="shared" si="114"/>
        <v>-35439.845570361605</v>
      </c>
      <c r="S1867" s="6">
        <f t="shared" si="115"/>
        <v>-19300.506525548328</v>
      </c>
      <c r="T1867" s="6">
        <f t="shared" si="116"/>
        <v>19300.506525548328</v>
      </c>
      <c r="V1867" s="23">
        <f t="array" aca="1" ref="V1867:Z1867" ca="1">MMULT(H1867:L1867,TRANSPOSE(racar))</f>
        <v>-2.5467531009400169E-3</v>
      </c>
      <c r="W1867" s="23">
        <f ca="1"/>
        <v>1.1736075049833148E-3</v>
      </c>
      <c r="X1867" s="23">
        <f ca="1"/>
        <v>-5.2023603677859274E-4</v>
      </c>
      <c r="Y1867" s="23">
        <f ca="1"/>
        <v>6.5565897324210134E-3</v>
      </c>
      <c r="Z1867" s="23">
        <f ca="1"/>
        <v>8.8832740699291615E-3</v>
      </c>
      <c r="AA1867" s="6">
        <f t="array" aca="1" ref="AA1867" ca="1">SUMPRODUCT($V$9:$Z$9,V1867:Z1867)</f>
        <v>-38096.824869766511</v>
      </c>
      <c r="AB1867" s="6">
        <f t="shared" ca="1" si="117"/>
        <v>-19220.100114557055</v>
      </c>
    </row>
    <row r="1868" spans="1:28" ht="13.8">
      <c r="A1868" s="4">
        <v>1858</v>
      </c>
      <c r="B1868" s="120">
        <v>0.54961133973479648</v>
      </c>
      <c r="C1868" s="120">
        <v>0.67904000000000009</v>
      </c>
      <c r="D1868" s="120">
        <v>0.5589337775926696</v>
      </c>
      <c r="E1868" s="120">
        <v>0.93695785806980403</v>
      </c>
      <c r="F1868" s="120">
        <v>0.99863450159308154</v>
      </c>
      <c r="H1868" s="142">
        <v>0.12467945812212483</v>
      </c>
      <c r="I1868" s="142">
        <v>0.46501599814939931</v>
      </c>
      <c r="J1868" s="142">
        <v>0.148266509412878</v>
      </c>
      <c r="K1868" s="142">
        <v>1.5297271359467921</v>
      </c>
      <c r="L1868" s="142">
        <v>2.9964983886124386</v>
      </c>
      <c r="M1868" s="141">
        <f t="array" ref="M1868:Q1868">MMULT(H1868:L1868,TRANSPOSE(chol))</f>
        <v>7.3463471570760675E-4</v>
      </c>
      <c r="N1868" s="141">
        <v>2.9560544502015493E-3</v>
      </c>
      <c r="O1868" s="141">
        <v>1.2715784477457083E-3</v>
      </c>
      <c r="P1868" s="141">
        <v>8.512494642978468E-3</v>
      </c>
      <c r="Q1868" s="141">
        <v>2.026412786191446E-2</v>
      </c>
      <c r="R1868" s="6">
        <f t="shared" ref="R1868:R1931" si="118">SUMPRODUCT($M$9:$Q$9,M1868:Q1868)</f>
        <v>-81894.518572159417</v>
      </c>
      <c r="S1868" s="6">
        <f t="shared" ref="S1868:S1931" si="119">P1868*$P$9+Q1868*$Q$9</f>
        <v>-73313.126897229668</v>
      </c>
      <c r="T1868" s="6">
        <f t="shared" ref="T1868:T1931" si="120">-S1868</f>
        <v>73313.126897229668</v>
      </c>
      <c r="V1868" s="23">
        <f t="array" aca="1" ref="V1868:Z1868" ca="1">MMULT(H1868:L1868,TRANSPOSE(racar))</f>
        <v>5.4621244900163787E-3</v>
      </c>
      <c r="W1868" s="23">
        <f ca="1"/>
        <v>7.4250238512861876E-3</v>
      </c>
      <c r="X1868" s="23">
        <f ca="1"/>
        <v>3.6869096200957455E-3</v>
      </c>
      <c r="Y1868" s="23">
        <f ca="1"/>
        <v>1.169347345825306E-2</v>
      </c>
      <c r="Z1868" s="23">
        <f ca="1"/>
        <v>2.1412803463810193E-2</v>
      </c>
      <c r="AA1868" s="6">
        <f t="array" aca="1" ref="AA1868" ca="1">SUMPRODUCT($V$9:$Z$9,V1868:Z1868)</f>
        <v>-68917.063927911368</v>
      </c>
      <c r="AB1868" s="6">
        <f t="shared" ref="AB1868:AB1931" ca="1" si="121">Y1868*$Y$9+Z1868*$Z$9</f>
        <v>-65128.813508788364</v>
      </c>
    </row>
    <row r="1869" spans="1:28" ht="13.8">
      <c r="A1869" s="4">
        <v>1859</v>
      </c>
      <c r="B1869" s="120">
        <v>0.88294467306812974</v>
      </c>
      <c r="C1869" s="120">
        <v>0.87904000000000004</v>
      </c>
      <c r="D1869" s="120">
        <v>0.70179092044981251</v>
      </c>
      <c r="E1869" s="120">
        <v>3.613141178881224E-2</v>
      </c>
      <c r="F1869" s="120">
        <v>5.0068274920345929E-3</v>
      </c>
      <c r="H1869" s="142">
        <v>1.1898365168837874</v>
      </c>
      <c r="I1869" s="142">
        <v>1.1702012249603908</v>
      </c>
      <c r="J1869" s="142">
        <v>0.52955837756842261</v>
      </c>
      <c r="K1869" s="142">
        <v>-1.7974587344706792</v>
      </c>
      <c r="L1869" s="142">
        <v>-2.5753574180030059</v>
      </c>
      <c r="M1869" s="141">
        <f t="array" ref="M1869:Q1869">MMULT(H1869:L1869,TRANSPOSE(chol))</f>
        <v>7.0107395755864199E-3</v>
      </c>
      <c r="N1869" s="141">
        <v>9.4970823614526755E-3</v>
      </c>
      <c r="O1869" s="141">
        <v>5.3771538536630543E-3</v>
      </c>
      <c r="P1869" s="141">
        <v>-5.9089053212221382E-3</v>
      </c>
      <c r="Q1869" s="141">
        <v>-1.1556764323494763E-2</v>
      </c>
      <c r="R1869" s="6">
        <f t="shared" si="118"/>
        <v>33838.823181038737</v>
      </c>
      <c r="S1869" s="6">
        <f t="shared" si="119"/>
        <v>36990.183444550799</v>
      </c>
      <c r="T1869" s="6">
        <f t="shared" si="120"/>
        <v>-36990.183444550799</v>
      </c>
      <c r="V1869" s="23">
        <f t="array" aca="1" ref="V1869:Z1869" ca="1">MMULT(H1869:L1869,TRANSPOSE(racar))</f>
        <v>4.5164377457631013E-3</v>
      </c>
      <c r="W1869" s="23">
        <f ca="1"/>
        <v>4.0887906617620637E-3</v>
      </c>
      <c r="X1869" s="23">
        <f ca="1"/>
        <v>2.0699053502937961E-3</v>
      </c>
      <c r="Y1869" s="23">
        <f ca="1"/>
        <v>-1.0733365007021007E-2</v>
      </c>
      <c r="Z1869" s="23">
        <f ca="1"/>
        <v>-1.5143060102315408E-2</v>
      </c>
      <c r="AA1869" s="6">
        <f t="array" aca="1" ref="AA1869" ca="1">SUMPRODUCT($V$9:$Z$9,V1869:Z1869)</f>
        <v>39718.910951878126</v>
      </c>
      <c r="AB1869" s="6">
        <f t="shared" ca="1" si="121"/>
        <v>34791.92142481757</v>
      </c>
    </row>
    <row r="1870" spans="1:28" ht="13.8">
      <c r="A1870" s="4">
        <v>1860</v>
      </c>
      <c r="B1870" s="120">
        <v>0.32738911751257427</v>
      </c>
      <c r="C1870" s="120">
        <v>0.11904000000000001</v>
      </c>
      <c r="D1870" s="120">
        <v>0.8446480633069553</v>
      </c>
      <c r="E1870" s="120">
        <v>0.12704050269790315</v>
      </c>
      <c r="F1870" s="120">
        <v>8.1929904415111526E-2</v>
      </c>
      <c r="H1870" s="142">
        <v>-0.44713410588838637</v>
      </c>
      <c r="I1870" s="142">
        <v>-1.17979942070495</v>
      </c>
      <c r="J1870" s="142">
        <v>1.0137461987466003</v>
      </c>
      <c r="K1870" s="142">
        <v>-1.1404929086495597</v>
      </c>
      <c r="L1870" s="142">
        <v>-1.392206718667079</v>
      </c>
      <c r="M1870" s="141">
        <f t="array" ref="M1870:Q1870">MMULT(H1870:L1870,TRANSPOSE(chol))</f>
        <v>-2.6345978857298196E-3</v>
      </c>
      <c r="N1870" s="141">
        <v>-7.8071684444157609E-3</v>
      </c>
      <c r="O1870" s="141">
        <v>5.5193131828674309E-3</v>
      </c>
      <c r="P1870" s="141">
        <v>-7.2450977426006483E-3</v>
      </c>
      <c r="Q1870" s="141">
        <v>-1.1931128645225416E-2</v>
      </c>
      <c r="R1870" s="6">
        <f t="shared" si="118"/>
        <v>73675.057572799647</v>
      </c>
      <c r="S1870" s="6">
        <f t="shared" si="119"/>
        <v>32953.301197441397</v>
      </c>
      <c r="T1870" s="6">
        <f t="shared" si="120"/>
        <v>-32953.301197441397</v>
      </c>
      <c r="V1870" s="23">
        <f t="array" aca="1" ref="V1870:Z1870" ca="1">MMULT(H1870:L1870,TRANSPOSE(racar))</f>
        <v>-5.2169600536386938E-3</v>
      </c>
      <c r="W1870" s="23">
        <f ca="1"/>
        <v>-9.6401412753235882E-3</v>
      </c>
      <c r="X1870" s="23">
        <f ca="1"/>
        <v>4.6773552154458307E-3</v>
      </c>
      <c r="Y1870" s="23">
        <f ca="1"/>
        <v>-8.093128792022463E-3</v>
      </c>
      <c r="Z1870" s="23">
        <f ca="1"/>
        <v>-1.1277186612932083E-2</v>
      </c>
      <c r="AA1870" s="6">
        <f t="array" aca="1" ref="AA1870" ca="1">SUMPRODUCT($V$9:$Z$9,V1870:Z1870)</f>
        <v>61614.306208600588</v>
      </c>
      <c r="AB1870" s="6">
        <f t="shared" ca="1" si="121"/>
        <v>25453.10740380035</v>
      </c>
    </row>
    <row r="1871" spans="1:28" ht="13.8">
      <c r="A1871" s="4">
        <v>1861</v>
      </c>
      <c r="B1871" s="120">
        <v>0.66072245084590764</v>
      </c>
      <c r="C1871" s="120">
        <v>0.31904000000000005</v>
      </c>
      <c r="D1871" s="120">
        <v>0.9875052061640982</v>
      </c>
      <c r="E1871" s="120">
        <v>0.21794959360699406</v>
      </c>
      <c r="F1871" s="120">
        <v>0.15885298133818845</v>
      </c>
      <c r="H1871" s="142">
        <v>0.41443563179732384</v>
      </c>
      <c r="I1871" s="142">
        <v>-0.47038497054036066</v>
      </c>
      <c r="J1871" s="142">
        <v>2.2415636472748375</v>
      </c>
      <c r="K1871" s="142">
        <v>-0.7791367103287149</v>
      </c>
      <c r="L1871" s="142">
        <v>-0.99918317934458645</v>
      </c>
      <c r="M1871" s="141">
        <f t="array" ref="M1871:Q1871">MMULT(H1871:L1871,TRANSPOSE(chol))</f>
        <v>2.4419323530128663E-3</v>
      </c>
      <c r="N1871" s="141">
        <v>-1.720221756681226E-3</v>
      </c>
      <c r="O1871" s="141">
        <v>1.4786746222969022E-2</v>
      </c>
      <c r="P1871" s="141">
        <v>-2.9678013313256032E-3</v>
      </c>
      <c r="Q1871" s="141">
        <v>-4.4777463155728373E-3</v>
      </c>
      <c r="R1871" s="6">
        <f t="shared" si="118"/>
        <v>66534.617478844419</v>
      </c>
      <c r="S1871" s="6">
        <f t="shared" si="119"/>
        <v>11229.95250375955</v>
      </c>
      <c r="T1871" s="6">
        <f t="shared" si="120"/>
        <v>-11229.95250375955</v>
      </c>
      <c r="V1871" s="23">
        <f t="array" aca="1" ref="V1871:Z1871" ca="1">MMULT(H1871:L1871,TRANSPOSE(racar))</f>
        <v>1.6242102319029266E-3</v>
      </c>
      <c r="W1871" s="23">
        <f ca="1"/>
        <v>-3.4589283144617101E-3</v>
      </c>
      <c r="X1871" s="23">
        <f ca="1"/>
        <v>1.370996628382414E-2</v>
      </c>
      <c r="Y1871" s="23">
        <f ca="1"/>
        <v>-4.6112683345801656E-3</v>
      </c>
      <c r="Z1871" s="23">
        <f ca="1"/>
        <v>-5.6877723608407121E-3</v>
      </c>
      <c r="AA1871" s="6">
        <f t="array" aca="1" ref="AA1871" ca="1">SUMPRODUCT($V$9:$Z$9,V1871:Z1871)</f>
        <v>68213.318215811902</v>
      </c>
      <c r="AB1871" s="6">
        <f t="shared" ca="1" si="121"/>
        <v>10416.542904318205</v>
      </c>
    </row>
    <row r="1872" spans="1:28" ht="13.8">
      <c r="A1872" s="4">
        <v>1862</v>
      </c>
      <c r="B1872" s="120">
        <v>0.9940557841792409</v>
      </c>
      <c r="C1872" s="120">
        <v>0.51903999999999995</v>
      </c>
      <c r="D1872" s="120">
        <v>1.0828821324448148E-2</v>
      </c>
      <c r="E1872" s="120">
        <v>0.30885868451608495</v>
      </c>
      <c r="F1872" s="120">
        <v>0.23577605826126538</v>
      </c>
      <c r="H1872" s="142">
        <v>2.5154387974589407</v>
      </c>
      <c r="I1872" s="142">
        <v>4.7744335188506792E-2</v>
      </c>
      <c r="J1872" s="142">
        <v>-2.2963191026603811</v>
      </c>
      <c r="K1872" s="142">
        <v>-0.49908803112086564</v>
      </c>
      <c r="L1872" s="142">
        <v>-0.71995595188739525</v>
      </c>
      <c r="M1872" s="141">
        <f t="array" ref="M1872:Q1872">MMULT(H1872:L1872,TRANSPOSE(chol))</f>
        <v>1.4821436455402843E-2</v>
      </c>
      <c r="N1872" s="141">
        <v>6.1831265448920808E-3</v>
      </c>
      <c r="O1872" s="141">
        <v>-1.1353909687362612E-2</v>
      </c>
      <c r="P1872" s="141">
        <v>-1.8400657058896921E-3</v>
      </c>
      <c r="Q1872" s="141">
        <v>6.8847524518742811E-4</v>
      </c>
      <c r="R1872" s="6">
        <f t="shared" si="118"/>
        <v>-2784.5523941379379</v>
      </c>
      <c r="S1872" s="6">
        <f t="shared" si="119"/>
        <v>-12228.075442556199</v>
      </c>
      <c r="T1872" s="6">
        <f t="shared" si="120"/>
        <v>12228.075442556199</v>
      </c>
      <c r="V1872" s="23">
        <f t="array" aca="1" ref="V1872:Z1872" ca="1">MMULT(H1872:L1872,TRANSPOSE(racar))</f>
        <v>1.1887532596809478E-2</v>
      </c>
      <c r="W1872" s="23">
        <f ca="1"/>
        <v>1.1005468620591378E-3</v>
      </c>
      <c r="X1872" s="23">
        <f ca="1"/>
        <v>-1.416357409015548E-2</v>
      </c>
      <c r="Y1872" s="23">
        <f ca="1"/>
        <v>-3.7144220288797746E-3</v>
      </c>
      <c r="Z1872" s="23">
        <f ca="1"/>
        <v>-3.2826292996444789E-3</v>
      </c>
      <c r="AA1872" s="6">
        <f t="array" aca="1" ref="AA1872" ca="1">SUMPRODUCT($V$9:$Z$9,V1872:Z1872)</f>
        <v>16240.445977671534</v>
      </c>
      <c r="AB1872" s="6">
        <f t="shared" ca="1" si="121"/>
        <v>1195.9958757589447</v>
      </c>
    </row>
    <row r="1873" spans="1:28" ht="13.8">
      <c r="A1873" s="4">
        <v>1863</v>
      </c>
      <c r="B1873" s="120">
        <v>1.0516689529035207E-2</v>
      </c>
      <c r="C1873" s="120">
        <v>0.71904000000000001</v>
      </c>
      <c r="D1873" s="120">
        <v>0.15368596418159097</v>
      </c>
      <c r="E1873" s="120">
        <v>0.39976777542517589</v>
      </c>
      <c r="F1873" s="120">
        <v>0.31269913518434228</v>
      </c>
      <c r="H1873" s="142">
        <v>-2.3073847781693764</v>
      </c>
      <c r="I1873" s="142">
        <v>0.57999201881589846</v>
      </c>
      <c r="J1873" s="142">
        <v>-1.0207520479133212</v>
      </c>
      <c r="K1873" s="142">
        <v>-0.25394823361563451</v>
      </c>
      <c r="L1873" s="142">
        <v>-0.48821399823689299</v>
      </c>
      <c r="M1873" s="141">
        <f t="array" ref="M1873:Q1873">MMULT(H1873:L1873,TRANSPOSE(chol))</f>
        <v>-1.3595543211923215E-2</v>
      </c>
      <c r="N1873" s="141">
        <v>-2.0992985558458926E-3</v>
      </c>
      <c r="O1873" s="141">
        <v>-9.4502027808096283E-3</v>
      </c>
      <c r="P1873" s="141">
        <v>-2.7283996514107997E-3</v>
      </c>
      <c r="Q1873" s="141">
        <v>-9.8529687296346081E-3</v>
      </c>
      <c r="R1873" s="6">
        <f t="shared" si="118"/>
        <v>-32216.133904053488</v>
      </c>
      <c r="S1873" s="6">
        <f t="shared" si="119"/>
        <v>42097.577531834744</v>
      </c>
      <c r="T1873" s="6">
        <f t="shared" si="120"/>
        <v>-42097.577531834744</v>
      </c>
      <c r="V1873" s="23">
        <f t="array" aca="1" ref="V1873:Z1873" ca="1">MMULT(H1873:L1873,TRANSPOSE(racar))</f>
        <v>-1.3602350269053478E-2</v>
      </c>
      <c r="W1873" s="23">
        <f ca="1"/>
        <v>5.3156838767461252E-6</v>
      </c>
      <c r="X1873" s="23">
        <f ca="1"/>
        <v>-8.1514402804325654E-3</v>
      </c>
      <c r="Y1873" s="23">
        <f ca="1"/>
        <v>-2.1611807451244109E-3</v>
      </c>
      <c r="Z1873" s="23">
        <f ca="1"/>
        <v>-6.4327389798462305E-3</v>
      </c>
      <c r="AA1873" s="6">
        <f t="array" aca="1" ref="AA1873" ca="1">SUMPRODUCT($V$9:$Z$9,V1873:Z1873)</f>
        <v>-56164.673492873255</v>
      </c>
      <c r="AB1873" s="6">
        <f t="shared" ca="1" si="121"/>
        <v>25747.167740116907</v>
      </c>
    </row>
    <row r="1874" spans="1:28" ht="13.8">
      <c r="A1874" s="4">
        <v>1864</v>
      </c>
      <c r="B1874" s="120">
        <v>0.34385002286236854</v>
      </c>
      <c r="C1874" s="120">
        <v>0.91903999999999997</v>
      </c>
      <c r="D1874" s="120">
        <v>0.29654310703873388</v>
      </c>
      <c r="E1874" s="120">
        <v>0.49067686633426683</v>
      </c>
      <c r="F1874" s="120">
        <v>0.38962221210741921</v>
      </c>
      <c r="H1874" s="142">
        <v>-0.40197823305386116</v>
      </c>
      <c r="I1874" s="142">
        <v>1.3986432164180842</v>
      </c>
      <c r="J1874" s="142">
        <v>-0.5343690697099035</v>
      </c>
      <c r="K1874" s="142">
        <v>-2.3371758041607224E-2</v>
      </c>
      <c r="L1874" s="142">
        <v>-0.28030381486948169</v>
      </c>
      <c r="M1874" s="141">
        <f t="array" ref="M1874:Q1874">MMULT(H1874:L1874,TRANSPOSE(chol))</f>
        <v>-2.3685310267463058E-3</v>
      </c>
      <c r="N1874" s="141">
        <v>7.0656031709172666E-3</v>
      </c>
      <c r="O1874" s="141">
        <v>-3.5076361829555853E-3</v>
      </c>
      <c r="P1874" s="141">
        <v>1.4280465754883647E-3</v>
      </c>
      <c r="Q1874" s="141">
        <v>-1.041017506767699E-3</v>
      </c>
      <c r="R1874" s="6">
        <f t="shared" si="118"/>
        <v>-42794.911338682192</v>
      </c>
      <c r="S1874" s="6">
        <f t="shared" si="119"/>
        <v>12296.596324270356</v>
      </c>
      <c r="T1874" s="6">
        <f t="shared" si="120"/>
        <v>-12296.596324270356</v>
      </c>
      <c r="V1874" s="23">
        <f t="array" aca="1" ref="V1874:Z1874" ca="1">MMULT(H1874:L1874,TRANSPOSE(racar))</f>
        <v>-1.455482147650711E-3</v>
      </c>
      <c r="W1874" s="23">
        <f ca="1"/>
        <v>7.4185330912216758E-3</v>
      </c>
      <c r="X1874" s="23">
        <f ca="1"/>
        <v>-3.4961101039413978E-3</v>
      </c>
      <c r="Y1874" s="23">
        <f ca="1"/>
        <v>4.4973708580556959E-4</v>
      </c>
      <c r="Z1874" s="23">
        <f ca="1"/>
        <v>-1.1660746238151846E-3</v>
      </c>
      <c r="AA1874" s="6">
        <f t="array" aca="1" ref="AA1874" ca="1">SUMPRODUCT($V$9:$Z$9,V1874:Z1874)</f>
        <v>-44151.291479343112</v>
      </c>
      <c r="AB1874" s="6">
        <f t="shared" ca="1" si="121"/>
        <v>8515.4355935307321</v>
      </c>
    </row>
    <row r="1875" spans="1:28" ht="13.8">
      <c r="A1875" s="4">
        <v>1865</v>
      </c>
      <c r="B1875" s="120">
        <v>0.6771833561957018</v>
      </c>
      <c r="C1875" s="120">
        <v>0.15903999999999999</v>
      </c>
      <c r="D1875" s="120">
        <v>0.43940024989587673</v>
      </c>
      <c r="E1875" s="120">
        <v>0.5815859572433576</v>
      </c>
      <c r="F1875" s="120">
        <v>0.46654528903049614</v>
      </c>
      <c r="H1875" s="142">
        <v>0.45983691016428319</v>
      </c>
      <c r="I1875" s="142">
        <v>-0.99841120998547905</v>
      </c>
      <c r="J1875" s="142">
        <v>-0.15248997116040233</v>
      </c>
      <c r="K1875" s="142">
        <v>0.20595241014345997</v>
      </c>
      <c r="L1875" s="142">
        <v>-8.3957052796957421E-2</v>
      </c>
      <c r="M1875" s="141">
        <f t="array" ref="M1875:Q1875">MMULT(H1875:L1875,TRANSPOSE(chol))</f>
        <v>2.7094451873500439E-3</v>
      </c>
      <c r="N1875" s="141">
        <v>-4.6375519248864428E-3</v>
      </c>
      <c r="O1875" s="141">
        <v>-6.9150384736671173E-4</v>
      </c>
      <c r="P1875" s="141">
        <v>-2.6026448553537933E-4</v>
      </c>
      <c r="Q1875" s="141">
        <v>-3.7789456051798704E-4</v>
      </c>
      <c r="R1875" s="6">
        <f t="shared" si="118"/>
        <v>35195.367673627457</v>
      </c>
      <c r="S1875" s="6">
        <f t="shared" si="119"/>
        <v>902.92353978644746</v>
      </c>
      <c r="T1875" s="6">
        <f t="shared" si="120"/>
        <v>-902.92353978644746</v>
      </c>
      <c r="V1875" s="23">
        <f t="array" aca="1" ref="V1875:Z1875" ca="1">MMULT(H1875:L1875,TRANSPOSE(racar))</f>
        <v>1.3788945222188704E-3</v>
      </c>
      <c r="W1875" s="23">
        <f ca="1"/>
        <v>-5.4108253932295524E-3</v>
      </c>
      <c r="X1875" s="23">
        <f ca="1"/>
        <v>-9.9299873634260466E-4</v>
      </c>
      <c r="Y1875" s="23">
        <f ca="1"/>
        <v>1.5165632631711511E-4</v>
      </c>
      <c r="Z1875" s="23">
        <f ca="1"/>
        <v>-8.6560298910356005E-4</v>
      </c>
      <c r="AA1875" s="6">
        <f t="array" aca="1" ref="AA1875" ca="1">SUMPRODUCT($V$9:$Z$9,V1875:Z1875)</f>
        <v>36879.160765595312</v>
      </c>
      <c r="AB1875" s="6">
        <f t="shared" ca="1" si="121"/>
        <v>5488.0198150310189</v>
      </c>
    </row>
    <row r="1876" spans="1:28" ht="13.8">
      <c r="A1876" s="4">
        <v>1866</v>
      </c>
      <c r="B1876" s="120">
        <v>0.12162780064014632</v>
      </c>
      <c r="C1876" s="120">
        <v>0.35903999999999997</v>
      </c>
      <c r="D1876" s="120">
        <v>0.58225739275301946</v>
      </c>
      <c r="E1876" s="120">
        <v>0.67249504815244854</v>
      </c>
      <c r="F1876" s="120">
        <v>0.54346836595357317</v>
      </c>
      <c r="H1876" s="142">
        <v>-1.1668880032886655</v>
      </c>
      <c r="I1876" s="142">
        <v>-0.3610260144704977</v>
      </c>
      <c r="J1876" s="142">
        <v>0.2076718300508178</v>
      </c>
      <c r="K1876" s="142">
        <v>0.44681324993001925</v>
      </c>
      <c r="L1876" s="142">
        <v>0.10917553052348357</v>
      </c>
      <c r="M1876" s="141">
        <f t="array" ref="M1876:Q1876">MMULT(H1876:L1876,TRANSPOSE(chol))</f>
        <v>-6.8755226359655305E-3</v>
      </c>
      <c r="N1876" s="141">
        <v>-4.8090393409647766E-3</v>
      </c>
      <c r="O1876" s="141">
        <v>-3.4851359266158274E-4</v>
      </c>
      <c r="P1876" s="141">
        <v>8.9475721642767736E-4</v>
      </c>
      <c r="Q1876" s="141">
        <v>-2.3715409433476857E-3</v>
      </c>
      <c r="R1876" s="6">
        <f t="shared" si="118"/>
        <v>9253.6567045753181</v>
      </c>
      <c r="S1876" s="6">
        <f t="shared" si="119"/>
        <v>17227.487170944438</v>
      </c>
      <c r="T1876" s="6">
        <f t="shared" si="120"/>
        <v>-17227.487170944438</v>
      </c>
      <c r="V1876" s="23">
        <f t="array" aca="1" ref="V1876:Z1876" ca="1">MMULT(H1876:L1876,TRANSPOSE(racar))</f>
        <v>-6.5980325826389616E-3</v>
      </c>
      <c r="W1876" s="23">
        <f ca="1"/>
        <v>-2.8248085146232028E-3</v>
      </c>
      <c r="X1876" s="23">
        <f ca="1"/>
        <v>8.3994316656054737E-4</v>
      </c>
      <c r="Y1876" s="23">
        <f ca="1"/>
        <v>1.9664426638187626E-3</v>
      </c>
      <c r="Z1876" s="23">
        <f ca="1"/>
        <v>-5.7484758116393617E-4</v>
      </c>
      <c r="AA1876" s="6">
        <f t="array" aca="1" ref="AA1876" ca="1">SUMPRODUCT($V$9:$Z$9,V1876:Z1876)</f>
        <v>-1744.8965461627067</v>
      </c>
      <c r="AB1876" s="6">
        <f t="shared" ca="1" si="121"/>
        <v>12176.628659153374</v>
      </c>
    </row>
    <row r="1877" spans="1:28" ht="13.8">
      <c r="A1877" s="4">
        <v>1867</v>
      </c>
      <c r="B1877" s="120">
        <v>0.45496113397347965</v>
      </c>
      <c r="C1877" s="120">
        <v>0.55903999999999998</v>
      </c>
      <c r="D1877" s="120">
        <v>0.72511453561016226</v>
      </c>
      <c r="E1877" s="120">
        <v>0.76340413906153948</v>
      </c>
      <c r="F1877" s="120">
        <v>0.62039144287665005</v>
      </c>
      <c r="H1877" s="142">
        <v>-0.11313658828103679</v>
      </c>
      <c r="I1877" s="142">
        <v>0.14853571761337245</v>
      </c>
      <c r="J1877" s="142">
        <v>0.59810341945761991</v>
      </c>
      <c r="K1877" s="142">
        <v>0.71729559954565447</v>
      </c>
      <c r="L1877" s="142">
        <v>0.30650901856519763</v>
      </c>
      <c r="M1877" s="141">
        <f t="array" ref="M1877:Q1877">MMULT(H1877:L1877,TRANSPOSE(chol))</f>
        <v>-6.6662196499568454E-4</v>
      </c>
      <c r="N1877" s="141">
        <v>5.848610820316137E-4</v>
      </c>
      <c r="O1877" s="141">
        <v>3.7360703618280048E-3</v>
      </c>
      <c r="P1877" s="141">
        <v>4.0641243434540782E-3</v>
      </c>
      <c r="Q1877" s="141">
        <v>3.4050314093481823E-3</v>
      </c>
      <c r="R1877" s="6">
        <f t="shared" si="118"/>
        <v>2641.196094034869</v>
      </c>
      <c r="S1877" s="6">
        <f t="shared" si="119"/>
        <v>-274.76961129365736</v>
      </c>
      <c r="T1877" s="6">
        <f t="shared" si="120"/>
        <v>274.76961129365736</v>
      </c>
      <c r="V1877" s="23">
        <f t="array" aca="1" ref="V1877:Z1877" ca="1">MMULT(H1877:L1877,TRANSPOSE(racar))</f>
        <v>3.7951587919140899E-4</v>
      </c>
      <c r="W1877" s="23">
        <f ca="1"/>
        <v>1.8531511475776115E-3</v>
      </c>
      <c r="X1877" s="23">
        <f ca="1"/>
        <v>4.3249628269956576E-3</v>
      </c>
      <c r="Y1877" s="23">
        <f ca="1"/>
        <v>4.3240771774259038E-3</v>
      </c>
      <c r="Z1877" s="23">
        <f ca="1"/>
        <v>3.1623560120100959E-3</v>
      </c>
      <c r="AA1877" s="6">
        <f t="array" aca="1" ref="AA1877" ca="1">SUMPRODUCT($V$9:$Z$9,V1877:Z1877)</f>
        <v>4948.0719007905973</v>
      </c>
      <c r="AB1877" s="6">
        <f t="shared" ca="1" si="121"/>
        <v>2258.1582379360007</v>
      </c>
    </row>
    <row r="1878" spans="1:28" ht="13.8">
      <c r="A1878" s="4">
        <v>1868</v>
      </c>
      <c r="B1878" s="120">
        <v>0.78829446730681285</v>
      </c>
      <c r="C1878" s="120">
        <v>0.75904000000000005</v>
      </c>
      <c r="D1878" s="120">
        <v>0.86797167846730516</v>
      </c>
      <c r="E1878" s="120">
        <v>0.85431322997063042</v>
      </c>
      <c r="F1878" s="120">
        <v>0.69731451979972692</v>
      </c>
      <c r="H1878" s="142">
        <v>0.80051743627326299</v>
      </c>
      <c r="I1878" s="142">
        <v>0.70321784494003203</v>
      </c>
      <c r="J1878" s="142">
        <v>1.1168542631206093</v>
      </c>
      <c r="K1878" s="142">
        <v>1.0551132341805991</v>
      </c>
      <c r="L1878" s="142">
        <v>0.51669231669159699</v>
      </c>
      <c r="M1878" s="141">
        <f t="array" ref="M1878:Q1878">MMULT(H1878:L1878,TRANSPOSE(chol))</f>
        <v>4.7167986456883096E-3</v>
      </c>
      <c r="N1878" s="141">
        <v>5.9080244375306614E-3</v>
      </c>
      <c r="O1878" s="141">
        <v>8.4714666838375825E-3</v>
      </c>
      <c r="P1878" s="141">
        <v>7.6069076050327656E-3</v>
      </c>
      <c r="Q1878" s="141">
        <v>9.1441713398601136E-3</v>
      </c>
      <c r="R1878" s="6">
        <f t="shared" si="118"/>
        <v>-3925.9354173563916</v>
      </c>
      <c r="S1878" s="6">
        <f t="shared" si="119"/>
        <v>-15862.048176289776</v>
      </c>
      <c r="T1878" s="6">
        <f t="shared" si="120"/>
        <v>15862.048176289776</v>
      </c>
      <c r="V1878" s="23">
        <f t="array" aca="1" ref="V1878:Z1878" ca="1">MMULT(H1878:L1878,TRANSPOSE(racar))</f>
        <v>6.7168771788221919E-3</v>
      </c>
      <c r="W1878" s="23">
        <f ca="1"/>
        <v>6.7572310903582554E-3</v>
      </c>
      <c r="X1878" s="23">
        <f ca="1"/>
        <v>8.6113527670807193E-3</v>
      </c>
      <c r="Y1878" s="23">
        <f ca="1"/>
        <v>7.0981978644331593E-3</v>
      </c>
      <c r="Z1878" s="23">
        <f ca="1"/>
        <v>7.0077418785107239E-3</v>
      </c>
      <c r="AA1878" s="6">
        <f t="array" aca="1" ref="AA1878" ca="1">SUMPRODUCT($V$9:$Z$9,V1878:Z1878)</f>
        <v>10781.136975439709</v>
      </c>
      <c r="AB1878" s="6">
        <f t="shared" ca="1" si="121"/>
        <v>-6354.9189520718828</v>
      </c>
    </row>
    <row r="1879" spans="1:28" ht="13.8">
      <c r="A1879" s="4">
        <v>1869</v>
      </c>
      <c r="B1879" s="120">
        <v>0.23273891175125741</v>
      </c>
      <c r="C1879" s="120">
        <v>0.95904</v>
      </c>
      <c r="D1879" s="120">
        <v>3.1236984589754269E-2</v>
      </c>
      <c r="E1879" s="120">
        <v>0.94522232087972136</v>
      </c>
      <c r="F1879" s="120">
        <v>0.7742375967228039</v>
      </c>
      <c r="H1879" s="142">
        <v>-0.72985663210801199</v>
      </c>
      <c r="I1879" s="142">
        <v>1.7396528111955638</v>
      </c>
      <c r="J1879" s="142">
        <v>-1.8629168256231352</v>
      </c>
      <c r="K1879" s="142">
        <v>1.6001948772662413</v>
      </c>
      <c r="L1879" s="142">
        <v>0.75287537575893071</v>
      </c>
      <c r="M1879" s="141">
        <f t="array" ref="M1879:Q1879">MMULT(H1879:L1879,TRANSPOSE(chol))</f>
        <v>-4.3004519550509171E-3</v>
      </c>
      <c r="N1879" s="141">
        <v>8.2482499645866944E-3</v>
      </c>
      <c r="O1879" s="141">
        <v>-1.2361223238362376E-2</v>
      </c>
      <c r="P1879" s="141">
        <v>8.9999938017128241E-3</v>
      </c>
      <c r="Q1879" s="141">
        <v>6.034065691310605E-3</v>
      </c>
      <c r="R1879" s="6">
        <f t="shared" si="118"/>
        <v>-83398.9565615147</v>
      </c>
      <c r="S1879" s="6">
        <f t="shared" si="119"/>
        <v>7735.151023658771</v>
      </c>
      <c r="T1879" s="6">
        <f t="shared" si="120"/>
        <v>-7735.151023658771</v>
      </c>
      <c r="V1879" s="23">
        <f t="array" aca="1" ref="V1879:Z1879" ca="1">MMULT(H1879:L1879,TRANSPOSE(racar))</f>
        <v>-2.0296280067587718E-3</v>
      </c>
      <c r="W1879" s="23">
        <f ca="1"/>
        <v>1.1188532050121358E-2</v>
      </c>
      <c r="X1879" s="23">
        <f ca="1"/>
        <v>-1.093614995643251E-2</v>
      </c>
      <c r="Y1879" s="23">
        <f ca="1"/>
        <v>9.6393479755956021E-3</v>
      </c>
      <c r="Z1879" s="23">
        <f ca="1"/>
        <v>6.2810305010906047E-3</v>
      </c>
      <c r="AA1879" s="6">
        <f t="array" aca="1" ref="AA1879" ca="1">SUMPRODUCT($V$9:$Z$9,V1879:Z1879)</f>
        <v>-82932.226560556577</v>
      </c>
      <c r="AB1879" s="6">
        <f t="shared" ca="1" si="121"/>
        <v>9291.0236407467892</v>
      </c>
    </row>
    <row r="1880" spans="1:28" ht="13.8">
      <c r="A1880" s="4">
        <v>1870</v>
      </c>
      <c r="B1880" s="120">
        <v>0.56607224508459075</v>
      </c>
      <c r="C1880" s="120">
        <v>0.19903999999999999</v>
      </c>
      <c r="D1880" s="120">
        <v>0.17409412744689709</v>
      </c>
      <c r="E1880" s="120">
        <v>4.4395874598729596E-2</v>
      </c>
      <c r="F1880" s="120">
        <v>0.85116067364588088</v>
      </c>
      <c r="H1880" s="142">
        <v>0.16638305297452949</v>
      </c>
      <c r="I1880" s="142">
        <v>-0.84505523565763863</v>
      </c>
      <c r="J1880" s="142">
        <v>-0.93810927680093226</v>
      </c>
      <c r="K1880" s="142">
        <v>-1.701805958322929</v>
      </c>
      <c r="L1880" s="142">
        <v>1.0414243361758191</v>
      </c>
      <c r="M1880" s="141">
        <f t="array" ref="M1880:Q1880">MMULT(H1880:L1880,TRANSPOSE(chol))</f>
        <v>9.8036010631984637E-4</v>
      </c>
      <c r="N1880" s="141">
        <v>-4.4487172749893547E-3</v>
      </c>
      <c r="O1880" s="141">
        <v>-6.0761791787545044E-3</v>
      </c>
      <c r="P1880" s="141">
        <v>-1.0199917900523233E-2</v>
      </c>
      <c r="Q1880" s="141">
        <v>8.2280580614657334E-4</v>
      </c>
      <c r="R1880" s="6">
        <f t="shared" si="118"/>
        <v>-38681.102843922905</v>
      </c>
      <c r="S1880" s="6">
        <f t="shared" si="119"/>
        <v>-51201.985175250447</v>
      </c>
      <c r="T1880" s="6">
        <f t="shared" si="120"/>
        <v>51201.985175250447</v>
      </c>
      <c r="V1880" s="23">
        <f t="array" aca="1" ref="V1880:Z1880" ca="1">MMULT(H1880:L1880,TRANSPOSE(racar))</f>
        <v>5.8582217700259146E-4</v>
      </c>
      <c r="W1880" s="23">
        <f ca="1"/>
        <v>-5.3949130751938107E-3</v>
      </c>
      <c r="X1880" s="23">
        <f ca="1"/>
        <v>-6.1698161662125661E-3</v>
      </c>
      <c r="Y1880" s="23">
        <f ca="1"/>
        <v>-8.4755718034063426E-3</v>
      </c>
      <c r="Z1880" s="23">
        <f ca="1"/>
        <v>3.300881989610099E-3</v>
      </c>
      <c r="AA1880" s="6">
        <f t="array" aca="1" ref="AA1880" ca="1">SUMPRODUCT($V$9:$Z$9,V1880:Z1880)</f>
        <v>-41755.768890767242</v>
      </c>
      <c r="AB1880" s="6">
        <f t="shared" ca="1" si="121"/>
        <v>-57042.319212507311</v>
      </c>
    </row>
    <row r="1881" spans="1:28" ht="13.8">
      <c r="A1881" s="4">
        <v>1871</v>
      </c>
      <c r="B1881" s="120">
        <v>0.89940557841792401</v>
      </c>
      <c r="C1881" s="120">
        <v>0.39904000000000001</v>
      </c>
      <c r="D1881" s="120">
        <v>0.31695127030404002</v>
      </c>
      <c r="E1881" s="120">
        <v>0.13530496550782051</v>
      </c>
      <c r="F1881" s="120">
        <v>0.92808375056895775</v>
      </c>
      <c r="H1881" s="142">
        <v>1.2781718392073347</v>
      </c>
      <c r="I1881" s="142">
        <v>-0.25583272976445348</v>
      </c>
      <c r="J1881" s="142">
        <v>-0.47624121408059983</v>
      </c>
      <c r="K1881" s="142">
        <v>-1.1016590387052556</v>
      </c>
      <c r="L1881" s="142">
        <v>1.4616669475164308</v>
      </c>
      <c r="M1881" s="141">
        <f t="array" ref="M1881:Q1881">MMULT(H1881:L1881,TRANSPOSE(chol))</f>
        <v>7.5312278370812235E-3</v>
      </c>
      <c r="N1881" s="141">
        <v>1.537749875968614E-3</v>
      </c>
      <c r="O1881" s="141">
        <v>-1.4291761214180901E-3</v>
      </c>
      <c r="P1881" s="141">
        <v>-5.1808344806443408E-3</v>
      </c>
      <c r="Q1881" s="141">
        <v>8.7760426921790931E-3</v>
      </c>
      <c r="R1881" s="6">
        <f t="shared" si="118"/>
        <v>-48982.56985725095</v>
      </c>
      <c r="S1881" s="6">
        <f t="shared" si="119"/>
        <v>-72301.764377988409</v>
      </c>
      <c r="T1881" s="6">
        <f t="shared" si="120"/>
        <v>72301.764377988409</v>
      </c>
      <c r="V1881" s="23">
        <f t="array" aca="1" ref="V1881:Z1881" ca="1">MMULT(H1881:L1881,TRANSPOSE(racar))</f>
        <v>8.3631160385591475E-3</v>
      </c>
      <c r="W1881" s="23">
        <f ca="1"/>
        <v>3.4986172201206074E-4</v>
      </c>
      <c r="X1881" s="23">
        <f ca="1"/>
        <v>-1.9001948751571564E-3</v>
      </c>
      <c r="Y1881" s="23">
        <f ca="1"/>
        <v>-4.081298937910924E-3</v>
      </c>
      <c r="Z1881" s="23">
        <f ca="1"/>
        <v>9.0311700631909419E-3</v>
      </c>
      <c r="AA1881" s="6">
        <f t="array" aca="1" ref="AA1881" ca="1">SUMPRODUCT($V$9:$Z$9,V1881:Z1881)</f>
        <v>-36654.542608983633</v>
      </c>
      <c r="AB1881" s="6">
        <f t="shared" ca="1" si="121"/>
        <v>-68686.679584860365</v>
      </c>
    </row>
    <row r="1882" spans="1:28" ht="13.8">
      <c r="A1882" s="4">
        <v>1872</v>
      </c>
      <c r="B1882" s="120">
        <v>4.7553726566072235E-2</v>
      </c>
      <c r="C1882" s="120">
        <v>0.59904000000000002</v>
      </c>
      <c r="D1882" s="120">
        <v>0.45980841316118287</v>
      </c>
      <c r="E1882" s="120">
        <v>0.22621405641691142</v>
      </c>
      <c r="F1882" s="120">
        <v>1.0923987255348204E-2</v>
      </c>
      <c r="H1882" s="142">
        <v>-1.6690500909177766</v>
      </c>
      <c r="I1882" s="142">
        <v>0.25086304078901772</v>
      </c>
      <c r="J1882" s="142">
        <v>-0.10091639739365653</v>
      </c>
      <c r="K1882" s="142">
        <v>-0.75137315691217699</v>
      </c>
      <c r="L1882" s="142">
        <v>-2.2930005287655493</v>
      </c>
      <c r="M1882" s="141">
        <f t="array" ref="M1882:Q1882">MMULT(H1882:L1882,TRANSPOSE(chol))</f>
        <v>-9.8343556950826402E-3</v>
      </c>
      <c r="N1882" s="141">
        <v>-2.4845287115278832E-3</v>
      </c>
      <c r="O1882" s="141">
        <v>-2.8001341499874137E-3</v>
      </c>
      <c r="P1882" s="141">
        <v>-4.6834077934759704E-3</v>
      </c>
      <c r="Q1882" s="141">
        <v>-1.8392250140381969E-2</v>
      </c>
      <c r="R1882" s="6">
        <f t="shared" si="118"/>
        <v>41256.487234071283</v>
      </c>
      <c r="S1882" s="6">
        <f t="shared" si="119"/>
        <v>80455.512484682462</v>
      </c>
      <c r="T1882" s="6">
        <f t="shared" si="120"/>
        <v>-80455.512484682462</v>
      </c>
      <c r="V1882" s="23">
        <f t="array" aca="1" ref="V1882:Z1882" ca="1">MMULT(H1882:L1882,TRANSPOSE(racar))</f>
        <v>-1.2302585896210373E-2</v>
      </c>
      <c r="W1882" s="23">
        <f ca="1"/>
        <v>-3.3786471069535261E-3</v>
      </c>
      <c r="X1882" s="23">
        <f ca="1"/>
        <v>-3.2861892381693091E-3</v>
      </c>
      <c r="Y1882" s="23">
        <f ca="1"/>
        <v>-6.590587014125477E-3</v>
      </c>
      <c r="Z1882" s="23">
        <f ca="1"/>
        <v>-1.7299412065905566E-2</v>
      </c>
      <c r="AA1882" s="6">
        <f t="array" aca="1" ref="AA1882" ca="1">SUMPRODUCT($V$9:$Z$9,V1882:Z1882)</f>
        <v>18534.376299082593</v>
      </c>
      <c r="AB1882" s="6">
        <f t="shared" ca="1" si="121"/>
        <v>65680.798492856658</v>
      </c>
    </row>
    <row r="1883" spans="1:28" ht="13.8">
      <c r="A1883" s="4">
        <v>1873</v>
      </c>
      <c r="B1883" s="120">
        <v>0.38088705989940558</v>
      </c>
      <c r="C1883" s="120">
        <v>0.79904000000000008</v>
      </c>
      <c r="D1883" s="120">
        <v>0.60266555601832561</v>
      </c>
      <c r="E1883" s="120">
        <v>0.31712314732600227</v>
      </c>
      <c r="F1883" s="120">
        <v>8.7847064178425138E-2</v>
      </c>
      <c r="H1883" s="142">
        <v>-0.3031518784765857</v>
      </c>
      <c r="I1883" s="142">
        <v>0.8381971276322695</v>
      </c>
      <c r="J1883" s="142">
        <v>0.26025265807650461</v>
      </c>
      <c r="K1883" s="142">
        <v>-0.4757587020987819</v>
      </c>
      <c r="L1883" s="142">
        <v>-1.3541324398008785</v>
      </c>
      <c r="M1883" s="141">
        <f t="array" ref="M1883:Q1883">MMULT(H1883:L1883,TRANSPOSE(chol))</f>
        <v>-1.7862276385796506E-3</v>
      </c>
      <c r="N1883" s="141">
        <v>4.0881205023173602E-3</v>
      </c>
      <c r="O1883" s="141">
        <v>1.5402251021469793E-3</v>
      </c>
      <c r="P1883" s="141">
        <v>-1.1469107012854877E-3</v>
      </c>
      <c r="Q1883" s="141">
        <v>-7.5912220868929597E-3</v>
      </c>
      <c r="R1883" s="6">
        <f t="shared" si="118"/>
        <v>11561.098848435679</v>
      </c>
      <c r="S1883" s="6">
        <f t="shared" si="119"/>
        <v>36802.18155395973</v>
      </c>
      <c r="T1883" s="6">
        <f t="shared" si="120"/>
        <v>-36802.18155395973</v>
      </c>
      <c r="V1883" s="23">
        <f t="array" aca="1" ref="V1883:Z1883" ca="1">MMULT(H1883:L1883,TRANSPOSE(racar))</f>
        <v>-2.535476583055348E-3</v>
      </c>
      <c r="W1883" s="23">
        <f ca="1"/>
        <v>2.8828713025493106E-3</v>
      </c>
      <c r="X1883" s="23">
        <f ca="1"/>
        <v>6.9142447674333703E-4</v>
      </c>
      <c r="Y1883" s="23">
        <f ca="1"/>
        <v>-3.244045769144898E-3</v>
      </c>
      <c r="Z1883" s="23">
        <f ca="1"/>
        <v>-8.4085494372591607E-3</v>
      </c>
      <c r="AA1883" s="6">
        <f t="array" aca="1" ref="AA1883" ca="1">SUMPRODUCT($V$9:$Z$9,V1883:Z1883)</f>
        <v>7143.8809790973828</v>
      </c>
      <c r="AB1883" s="6">
        <f t="shared" ca="1" si="121"/>
        <v>31739.013850593292</v>
      </c>
    </row>
    <row r="1884" spans="1:28" ht="13.8">
      <c r="A1884" s="4">
        <v>1874</v>
      </c>
      <c r="B1884" s="120">
        <v>0.71422039323273889</v>
      </c>
      <c r="C1884" s="120">
        <v>0.99904000000000004</v>
      </c>
      <c r="D1884" s="120">
        <v>0.7455226988754684</v>
      </c>
      <c r="E1884" s="120">
        <v>0.40803223823509321</v>
      </c>
      <c r="F1884" s="120">
        <v>0.16477014110150207</v>
      </c>
      <c r="H1884" s="142">
        <v>0.56575665823838206</v>
      </c>
      <c r="I1884" s="142">
        <v>3.1023358444766465</v>
      </c>
      <c r="J1884" s="142">
        <v>0.66046635543420784</v>
      </c>
      <c r="K1884" s="142">
        <v>-0.23260972308391734</v>
      </c>
      <c r="L1884" s="142">
        <v>-0.97504027548707162</v>
      </c>
      <c r="M1884" s="141">
        <f t="array" ref="M1884:Q1884">MMULT(H1884:L1884,TRANSPOSE(chol))</f>
        <v>3.3335441783644178E-3</v>
      </c>
      <c r="N1884" s="141">
        <v>1.9096180122530133E-2</v>
      </c>
      <c r="O1884" s="141">
        <v>6.0174872868822334E-3</v>
      </c>
      <c r="P1884" s="141">
        <v>4.4682902099194548E-3</v>
      </c>
      <c r="Q1884" s="141">
        <v>1.2741216075689019E-3</v>
      </c>
      <c r="R1884" s="6">
        <f t="shared" si="118"/>
        <v>-53792.747366768395</v>
      </c>
      <c r="S1884" s="6">
        <f t="shared" si="119"/>
        <v>13376.395489190945</v>
      </c>
      <c r="T1884" s="6">
        <f t="shared" si="120"/>
        <v>-13376.395489190945</v>
      </c>
      <c r="V1884" s="23">
        <f t="array" aca="1" ref="V1884:Z1884" ca="1">MMULT(H1884:L1884,TRANSPOSE(racar))</f>
        <v>5.4834322122991001E-3</v>
      </c>
      <c r="W1884" s="23">
        <f ca="1"/>
        <v>1.796637869939147E-2</v>
      </c>
      <c r="X1884" s="23">
        <f ca="1"/>
        <v>4.733382451542964E-3</v>
      </c>
      <c r="Y1884" s="23">
        <f ca="1"/>
        <v>6.0713743681361241E-4</v>
      </c>
      <c r="Z1884" s="23">
        <f ca="1"/>
        <v>-1.9045604436727735E-3</v>
      </c>
      <c r="AA1884" s="6">
        <f t="array" aca="1" ref="AA1884" ca="1">SUMPRODUCT($V$9:$Z$9,V1884:Z1884)</f>
        <v>-41326.336935626437</v>
      </c>
      <c r="AB1884" s="6">
        <f t="shared" ca="1" si="121"/>
        <v>13325.633388276046</v>
      </c>
    </row>
    <row r="1885" spans="1:28" ht="13.8">
      <c r="A1885" s="4">
        <v>1875</v>
      </c>
      <c r="B1885" s="120">
        <v>0.15866483767718334</v>
      </c>
      <c r="C1885" s="120">
        <v>9.6000000000000013E-4</v>
      </c>
      <c r="D1885" s="120">
        <v>0.88837984173261131</v>
      </c>
      <c r="E1885" s="120">
        <v>0.49894132914418415</v>
      </c>
      <c r="F1885" s="120">
        <v>0.24169321802457899</v>
      </c>
      <c r="H1885" s="142">
        <v>-0.99996039373787482</v>
      </c>
      <c r="I1885" s="142">
        <v>-3.1023358444766349</v>
      </c>
      <c r="J1885" s="142">
        <v>1.2179569924727049</v>
      </c>
      <c r="K1885" s="142">
        <v>-2.6536974153173487E-3</v>
      </c>
      <c r="L1885" s="142">
        <v>-0.70086633413366706</v>
      </c>
      <c r="M1885" s="141">
        <f t="array" ref="M1885:Q1885">MMULT(H1885:L1885,TRANSPOSE(chol))</f>
        <v>-5.8919539003204225E-3</v>
      </c>
      <c r="N1885" s="141">
        <v>-2.0116285240227901E-2</v>
      </c>
      <c r="O1885" s="141">
        <v>5.4569875164249314E-3</v>
      </c>
      <c r="P1885" s="141">
        <v>-4.8640392845961432E-3</v>
      </c>
      <c r="Q1885" s="141">
        <v>-1.0456864531279598E-2</v>
      </c>
      <c r="R1885" s="6">
        <f t="shared" si="118"/>
        <v>123741.93112545164</v>
      </c>
      <c r="S1885" s="6">
        <f t="shared" si="119"/>
        <v>35676.15067577899</v>
      </c>
      <c r="T1885" s="6">
        <f t="shared" si="120"/>
        <v>-35676.15067577899</v>
      </c>
      <c r="V1885" s="23">
        <f t="array" aca="1" ref="V1885:Z1885" ca="1">MMULT(H1885:L1885,TRANSPOSE(racar))</f>
        <v>-9.1206310347888148E-3</v>
      </c>
      <c r="W1885" s="23">
        <f ca="1"/>
        <v>-1.9899665589038044E-2</v>
      </c>
      <c r="X1885" s="23">
        <f ca="1"/>
        <v>6.0355422101144108E-3</v>
      </c>
      <c r="Y1885" s="23">
        <f ca="1"/>
        <v>-3.1244460521079945E-3</v>
      </c>
      <c r="Z1885" s="23">
        <f ca="1"/>
        <v>-8.2661059382378721E-3</v>
      </c>
      <c r="AA1885" s="6">
        <f t="array" aca="1" ref="AA1885" ca="1">SUMPRODUCT($V$9:$Z$9,V1885:Z1885)</f>
        <v>105041.65736562133</v>
      </c>
      <c r="AB1885" s="6">
        <f t="shared" ca="1" si="121"/>
        <v>31496.966427689396</v>
      </c>
    </row>
    <row r="1886" spans="1:28" ht="13.8">
      <c r="A1886" s="4">
        <v>1876</v>
      </c>
      <c r="B1886" s="120">
        <v>0.49199817101051668</v>
      </c>
      <c r="C1886" s="120">
        <v>0.20096</v>
      </c>
      <c r="D1886" s="120">
        <v>5.1645147855060386E-2</v>
      </c>
      <c r="E1886" s="120">
        <v>0.58985042005327493</v>
      </c>
      <c r="F1886" s="120">
        <v>0.31861629494765586</v>
      </c>
      <c r="H1886" s="142">
        <v>-2.0058955871918509E-2</v>
      </c>
      <c r="I1886" s="142">
        <v>-0.83819712763226917</v>
      </c>
      <c r="J1886" s="142">
        <v>-1.6291073492440611</v>
      </c>
      <c r="K1886" s="142">
        <v>0.2271602188003338</v>
      </c>
      <c r="L1886" s="142">
        <v>-0.47157161691777671</v>
      </c>
      <c r="M1886" s="141">
        <f t="array" ref="M1886:Q1886">MMULT(H1886:L1886,TRANSPOSE(chol))</f>
        <v>-1.1819112439455914E-4</v>
      </c>
      <c r="N1886" s="141">
        <v>-4.8474622565632319E-3</v>
      </c>
      <c r="O1886" s="141">
        <v>-1.0758479140885688E-2</v>
      </c>
      <c r="P1886" s="141">
        <v>-1.1427336451759473E-3</v>
      </c>
      <c r="Q1886" s="141">
        <v>-4.8381119361090991E-3</v>
      </c>
      <c r="R1886" s="6">
        <f t="shared" si="118"/>
        <v>19873.823081157181</v>
      </c>
      <c r="S1886" s="6">
        <f t="shared" si="119"/>
        <v>21572.074264415773</v>
      </c>
      <c r="T1886" s="6">
        <f t="shared" si="120"/>
        <v>-21572.074264415773</v>
      </c>
      <c r="V1886" s="23">
        <f t="array" aca="1" ref="V1886:Z1886" ca="1">MMULT(H1886:L1886,TRANSPOSE(racar))</f>
        <v>-2.4660493636596741E-3</v>
      </c>
      <c r="W1886" s="23">
        <f ca="1"/>
        <v>-5.7710849942612516E-3</v>
      </c>
      <c r="X1886" s="23">
        <f ca="1"/>
        <v>-1.1046459707597931E-2</v>
      </c>
      <c r="Y1886" s="23">
        <f ca="1"/>
        <v>-6.789039262334271E-4</v>
      </c>
      <c r="Z1886" s="23">
        <f ca="1"/>
        <v>-4.7099901088555815E-3</v>
      </c>
      <c r="AA1886" s="6">
        <f t="array" aca="1" ref="AA1886" ca="1">SUMPRODUCT($V$9:$Z$9,V1886:Z1886)</f>
        <v>14513.49496575368</v>
      </c>
      <c r="AB1886" s="6">
        <f t="shared" ca="1" si="121"/>
        <v>22983.527763719361</v>
      </c>
    </row>
    <row r="1887" spans="1:28" ht="13.8">
      <c r="A1887" s="4">
        <v>1877</v>
      </c>
      <c r="B1887" s="120">
        <v>0.82533150434384983</v>
      </c>
      <c r="C1887" s="120">
        <v>0.40096000000000004</v>
      </c>
      <c r="D1887" s="120">
        <v>0.19450229071220321</v>
      </c>
      <c r="E1887" s="120">
        <v>0.68075951096236587</v>
      </c>
      <c r="F1887" s="120">
        <v>0.39553937187073279</v>
      </c>
      <c r="H1887" s="142">
        <v>0.93587608560499813</v>
      </c>
      <c r="I1887" s="142">
        <v>-0.25086304078901756</v>
      </c>
      <c r="J1887" s="142">
        <v>-0.86142396553951706</v>
      </c>
      <c r="K1887" s="142">
        <v>0.46982370329946183</v>
      </c>
      <c r="L1887" s="142">
        <v>-0.26491006600520578</v>
      </c>
      <c r="M1887" s="141">
        <f t="array" ref="M1887:Q1887">MMULT(H1887:L1887,TRANSPOSE(chol))</f>
        <v>5.5143571558719457E-3</v>
      </c>
      <c r="N1887" s="141">
        <v>7.620318884127876E-4</v>
      </c>
      <c r="O1887" s="141">
        <v>-4.3580453526736833E-3</v>
      </c>
      <c r="P1887" s="141">
        <v>2.1561469403157223E-3</v>
      </c>
      <c r="Q1887" s="141">
        <v>1.0870343513300683E-3</v>
      </c>
      <c r="R1887" s="6">
        <f t="shared" si="118"/>
        <v>14835.311620265014</v>
      </c>
      <c r="S1887" s="6">
        <f t="shared" si="119"/>
        <v>3839.1500225855743</v>
      </c>
      <c r="T1887" s="6">
        <f t="shared" si="120"/>
        <v>-3839.1500225855743</v>
      </c>
      <c r="V1887" s="23">
        <f t="array" aca="1" ref="V1887:Z1887" ca="1">MMULT(H1887:L1887,TRANSPOSE(racar))</f>
        <v>4.258645795781414E-3</v>
      </c>
      <c r="W1887" s="23">
        <f ca="1"/>
        <v>-6.4229863099791139E-4</v>
      </c>
      <c r="X1887" s="23">
        <f ca="1"/>
        <v>-5.148662666282262E-3</v>
      </c>
      <c r="Y1887" s="23">
        <f ca="1"/>
        <v>1.7324247875311247E-3</v>
      </c>
      <c r="Z1887" s="23">
        <f ca="1"/>
        <v>-7.4234324328518086E-4</v>
      </c>
      <c r="AA1887" s="6">
        <f t="array" aca="1" ref="AA1887" ca="1">SUMPRODUCT($V$9:$Z$9,V1887:Z1887)</f>
        <v>22502.622147806182</v>
      </c>
      <c r="AB1887" s="6">
        <f t="shared" ca="1" si="121"/>
        <v>12034.199749842055</v>
      </c>
    </row>
    <row r="1888" spans="1:28" ht="13.8">
      <c r="A1888" s="4">
        <v>1878</v>
      </c>
      <c r="B1888" s="120">
        <v>0.26977594878829447</v>
      </c>
      <c r="C1888" s="120">
        <v>0.60096000000000005</v>
      </c>
      <c r="D1888" s="120">
        <v>0.33735943356934611</v>
      </c>
      <c r="E1888" s="120">
        <v>0.77166860187145681</v>
      </c>
      <c r="F1888" s="120">
        <v>0.47246244879380972</v>
      </c>
      <c r="H1888" s="142">
        <v>-0.61349074936258607</v>
      </c>
      <c r="I1888" s="142">
        <v>0.25583272976445354</v>
      </c>
      <c r="J1888" s="142">
        <v>-0.41968050692902248</v>
      </c>
      <c r="K1888" s="142">
        <v>0.74435324609080555</v>
      </c>
      <c r="L1888" s="142">
        <v>-6.9081310445857746E-2</v>
      </c>
      <c r="M1888" s="141">
        <f t="array" ref="M1888:Q1888">MMULT(H1888:L1888,TRANSPOSE(chol))</f>
        <v>-3.6148023823280731E-3</v>
      </c>
      <c r="N1888" s="141">
        <v>2.3831764059432242E-5</v>
      </c>
      <c r="O1888" s="141">
        <v>-3.4308755289354839E-3</v>
      </c>
      <c r="P1888" s="141">
        <v>3.3833894556542922E-3</v>
      </c>
      <c r="Q1888" s="141">
        <v>-7.3357163918917568E-4</v>
      </c>
      <c r="R1888" s="6">
        <f t="shared" si="118"/>
        <v>-5372.099550529294</v>
      </c>
      <c r="S1888" s="6">
        <f t="shared" si="119"/>
        <v>19535.527807773917</v>
      </c>
      <c r="T1888" s="6">
        <f t="shared" si="120"/>
        <v>-19535.527807773917</v>
      </c>
      <c r="V1888" s="23">
        <f t="array" aca="1" ref="V1888:Z1888" ca="1">MMULT(H1888:L1888,TRANSPOSE(racar))</f>
        <v>-3.3662696138085646E-3</v>
      </c>
      <c r="W1888" s="23">
        <f ca="1"/>
        <v>1.3018762195688915E-3</v>
      </c>
      <c r="X1888" s="23">
        <f ca="1"/>
        <v>-2.7655714775856985E-3</v>
      </c>
      <c r="Y1888" s="23">
        <f ca="1"/>
        <v>3.657109536668163E-3</v>
      </c>
      <c r="Z1888" s="23">
        <f ca="1"/>
        <v>-3.8174527036579042E-4</v>
      </c>
      <c r="AA1888" s="6">
        <f t="array" aca="1" ref="AA1888" ca="1">SUMPRODUCT($V$9:$Z$9,V1888:Z1888)</f>
        <v>-9819.6166071868247</v>
      </c>
      <c r="AB1888" s="6">
        <f t="shared" ca="1" si="121"/>
        <v>18838.526303349881</v>
      </c>
    </row>
    <row r="1889" spans="1:28" ht="13.8">
      <c r="A1889" s="4">
        <v>1879</v>
      </c>
      <c r="B1889" s="120">
        <v>0.60310928212162773</v>
      </c>
      <c r="C1889" s="120">
        <v>0.80096000000000001</v>
      </c>
      <c r="D1889" s="120">
        <v>0.48021657642648896</v>
      </c>
      <c r="E1889" s="120">
        <v>0.86257769278054774</v>
      </c>
      <c r="F1889" s="120">
        <v>0.54938552571688681</v>
      </c>
      <c r="H1889" s="142">
        <v>0.26140339946875607</v>
      </c>
      <c r="I1889" s="142">
        <v>0.84505523565763863</v>
      </c>
      <c r="J1889" s="142">
        <v>-4.9610031052171565E-2</v>
      </c>
      <c r="K1889" s="142">
        <v>1.0919738065755726</v>
      </c>
      <c r="L1889" s="142">
        <v>0.12410902995946713</v>
      </c>
      <c r="M1889" s="141">
        <f t="array" ref="M1889:Q1889">MMULT(H1889:L1889,TRANSPOSE(chol))</f>
        <v>1.5402377821182884E-3</v>
      </c>
      <c r="N1889" s="141">
        <v>5.4537458220542297E-3</v>
      </c>
      <c r="O1889" s="141">
        <v>3.097393892649612E-4</v>
      </c>
      <c r="P1889" s="141">
        <v>6.9112698418437642E-3</v>
      </c>
      <c r="Q1889" s="141">
        <v>4.746188266948074E-3</v>
      </c>
      <c r="R1889" s="6">
        <f t="shared" si="118"/>
        <v>-14539.758791209693</v>
      </c>
      <c r="S1889" s="6">
        <f t="shared" si="119"/>
        <v>5316.7786302488093</v>
      </c>
      <c r="T1889" s="6">
        <f t="shared" si="120"/>
        <v>-5316.7786302488093</v>
      </c>
      <c r="V1889" s="23">
        <f t="array" aca="1" ref="V1889:Z1889" ca="1">MMULT(H1889:L1889,TRANSPOSE(racar))</f>
        <v>2.68717104006495E-3</v>
      </c>
      <c r="W1889" s="23">
        <f ca="1"/>
        <v>6.3191386831578204E-3</v>
      </c>
      <c r="X1889" s="23">
        <f ca="1"/>
        <v>5.3617896154819155E-4</v>
      </c>
      <c r="Y1889" s="23">
        <f ca="1"/>
        <v>6.4289357162586949E-3</v>
      </c>
      <c r="Z1889" s="23">
        <f ca="1"/>
        <v>3.2566024740266308E-3</v>
      </c>
      <c r="AA1889" s="6">
        <f t="array" aca="1" ref="AA1889" ca="1">SUMPRODUCT($V$9:$Z$9,V1889:Z1889)</f>
        <v>-7082.4002172708424</v>
      </c>
      <c r="AB1889" s="6">
        <f t="shared" ca="1" si="121"/>
        <v>11361.720261377835</v>
      </c>
    </row>
    <row r="1890" spans="1:28" ht="13.8">
      <c r="A1890" s="4">
        <v>1880</v>
      </c>
      <c r="B1890" s="120">
        <v>0.93644261545496099</v>
      </c>
      <c r="C1890" s="120">
        <v>4.0960000000000003E-2</v>
      </c>
      <c r="D1890" s="120">
        <v>0.62307371928363176</v>
      </c>
      <c r="E1890" s="120">
        <v>0.95348678368963868</v>
      </c>
      <c r="F1890" s="120">
        <v>0.62630860263996369</v>
      </c>
      <c r="H1890" s="142">
        <v>1.525578904609352</v>
      </c>
      <c r="I1890" s="142">
        <v>-1.7396528111955638</v>
      </c>
      <c r="J1890" s="142">
        <v>0.31356353113517638</v>
      </c>
      <c r="K1890" s="142">
        <v>1.6796448670508821</v>
      </c>
      <c r="L1890" s="142">
        <v>0.32209226924869583</v>
      </c>
      <c r="M1890" s="141">
        <f t="array" ref="M1890:Q1890">MMULT(H1890:L1890,TRANSPOSE(chol))</f>
        <v>8.9889965978151246E-3</v>
      </c>
      <c r="N1890" s="141">
        <v>-6.3788041351743961E-3</v>
      </c>
      <c r="O1890" s="141">
        <v>3.4828571304827815E-3</v>
      </c>
      <c r="P1890" s="141">
        <v>7.0112637505590526E-3</v>
      </c>
      <c r="Q1890" s="141">
        <v>6.9687368438180672E-3</v>
      </c>
      <c r="R1890" s="6">
        <f t="shared" si="118"/>
        <v>75373.881577368273</v>
      </c>
      <c r="S1890" s="6">
        <f t="shared" si="119"/>
        <v>-6536.4262868746519</v>
      </c>
      <c r="T1890" s="6">
        <f t="shared" si="120"/>
        <v>6536.4262868746519</v>
      </c>
      <c r="V1890" s="23">
        <f t="array" aca="1" ref="V1890:Z1890" ca="1">MMULT(H1890:L1890,TRANSPOSE(racar))</f>
        <v>7.6416283482071603E-3</v>
      </c>
      <c r="W1890" s="23">
        <f ca="1"/>
        <v>-6.9092970830555529E-3</v>
      </c>
      <c r="X1890" s="23">
        <f ca="1"/>
        <v>3.2195435006008456E-3</v>
      </c>
      <c r="Y1890" s="23">
        <f ca="1"/>
        <v>7.8665678346706847E-3</v>
      </c>
      <c r="Z1890" s="23">
        <f ca="1"/>
        <v>4.2913177250837996E-3</v>
      </c>
      <c r="AA1890" s="6">
        <f t="array" aca="1" ref="AA1890" ca="1">SUMPRODUCT($V$9:$Z$9,V1890:Z1890)</f>
        <v>89996.732904320481</v>
      </c>
      <c r="AB1890" s="6">
        <f t="shared" ca="1" si="121"/>
        <v>12204.869909602548</v>
      </c>
    </row>
    <row r="1891" spans="1:28" ht="13.8">
      <c r="A1891" s="4">
        <v>1881</v>
      </c>
      <c r="B1891" s="120">
        <v>8.4590763603109284E-2</v>
      </c>
      <c r="C1891" s="120">
        <v>0.24096000000000001</v>
      </c>
      <c r="D1891" s="120">
        <v>0.76593086214077455</v>
      </c>
      <c r="E1891" s="120">
        <v>5.2660337408646951E-2</v>
      </c>
      <c r="F1891" s="120">
        <v>0.70323167956304056</v>
      </c>
      <c r="H1891" s="142">
        <v>-1.374838474258107</v>
      </c>
      <c r="I1891" s="142">
        <v>-0.70321784494003159</v>
      </c>
      <c r="J1891" s="142">
        <v>0.7255115272259649</v>
      </c>
      <c r="K1891" s="142">
        <v>-1.6195886244841118</v>
      </c>
      <c r="L1891" s="142">
        <v>0.53371801857417533</v>
      </c>
      <c r="M1891" s="141">
        <f t="array" ref="M1891:Q1891">MMULT(H1891:L1891,TRANSPOSE(chol))</f>
        <v>-8.1008057533517239E-3</v>
      </c>
      <c r="N1891" s="141">
        <v>-7.2573169059059247E-3</v>
      </c>
      <c r="O1891" s="141">
        <v>2.5839581506520337E-3</v>
      </c>
      <c r="P1891" s="141">
        <v>-9.7686062492917548E-3</v>
      </c>
      <c r="Q1891" s="141">
        <v>-4.6646234288196557E-3</v>
      </c>
      <c r="R1891" s="6">
        <f t="shared" si="118"/>
        <v>-12993.975303593597</v>
      </c>
      <c r="S1891" s="6">
        <f t="shared" si="119"/>
        <v>-18835.247182472234</v>
      </c>
      <c r="T1891" s="6">
        <f t="shared" si="120"/>
        <v>18835.247182472234</v>
      </c>
      <c r="V1891" s="23">
        <f t="array" aca="1" ref="V1891:Z1891" ca="1">MMULT(H1891:L1891,TRANSPOSE(racar))</f>
        <v>-7.6570313289497996E-3</v>
      </c>
      <c r="W1891" s="23">
        <f ca="1"/>
        <v>-6.1875405915409864E-3</v>
      </c>
      <c r="X1891" s="23">
        <f ca="1"/>
        <v>3.5169957137886039E-3</v>
      </c>
      <c r="Y1891" s="23">
        <f ca="1"/>
        <v>-8.193504879163465E-3</v>
      </c>
      <c r="Z1891" s="23">
        <f ca="1"/>
        <v>-5.7464283990208299E-4</v>
      </c>
      <c r="AA1891" s="6">
        <f t="array" aca="1" ref="AA1891" ca="1">SUMPRODUCT($V$9:$Z$9,V1891:Z1891)</f>
        <v>-29603.178281649503</v>
      </c>
      <c r="AB1891" s="6">
        <f t="shared" ca="1" si="121"/>
        <v>-34286.2636049926</v>
      </c>
    </row>
    <row r="1892" spans="1:28" ht="13.8">
      <c r="A1892" s="4">
        <v>1882</v>
      </c>
      <c r="B1892" s="120">
        <v>0.41792409693644261</v>
      </c>
      <c r="C1892" s="120">
        <v>0.44096000000000002</v>
      </c>
      <c r="D1892" s="120">
        <v>0.90878800499791745</v>
      </c>
      <c r="E1892" s="120">
        <v>0.14356942831773786</v>
      </c>
      <c r="F1892" s="120">
        <v>0.78015475648611754</v>
      </c>
      <c r="H1892" s="142">
        <v>-0.20720700879160356</v>
      </c>
      <c r="I1892" s="142">
        <v>-0.14853571761337245</v>
      </c>
      <c r="J1892" s="142">
        <v>1.3333286063446221</v>
      </c>
      <c r="K1892" s="142">
        <v>-1.0644191627626649</v>
      </c>
      <c r="L1892" s="142">
        <v>0.7727159804339947</v>
      </c>
      <c r="M1892" s="141">
        <f t="array" ref="M1892:Q1892">MMULT(H1892:L1892,TRANSPOSE(chol))</f>
        <v>-1.2209024990078217E-3</v>
      </c>
      <c r="N1892" s="141">
        <v>-1.337466635780736E-3</v>
      </c>
      <c r="O1892" s="141">
        <v>8.2310878434358539E-3</v>
      </c>
      <c r="P1892" s="141">
        <v>-4.8981621456994735E-3</v>
      </c>
      <c r="Q1892" s="141">
        <v>2.4590801929435095E-3</v>
      </c>
      <c r="R1892" s="6">
        <f t="shared" si="118"/>
        <v>-15140.57595460938</v>
      </c>
      <c r="S1892" s="6">
        <f t="shared" si="119"/>
        <v>-36020.054640380607</v>
      </c>
      <c r="T1892" s="6">
        <f t="shared" si="120"/>
        <v>36020.054640380607</v>
      </c>
      <c r="V1892" s="23">
        <f t="array" aca="1" ref="V1892:Z1892" ca="1">MMULT(H1892:L1892,TRANSPOSE(racar))</f>
        <v>2.3323122631048357E-4</v>
      </c>
      <c r="W1892" s="23">
        <f ca="1"/>
        <v>-7.8115228054534977E-4</v>
      </c>
      <c r="X1892" s="23">
        <f ca="1"/>
        <v>8.6198761070114018E-3</v>
      </c>
      <c r="Y1892" s="23">
        <f ca="1"/>
        <v>-4.2018878683988464E-3</v>
      </c>
      <c r="Z1892" s="23">
        <f ca="1"/>
        <v>4.0928841143527857E-3</v>
      </c>
      <c r="AA1892" s="6">
        <f t="array" aca="1" ref="AA1892" ca="1">SUMPRODUCT($V$9:$Z$9,V1892:Z1892)</f>
        <v>-16228.635933126126</v>
      </c>
      <c r="AB1892" s="6">
        <f t="shared" ca="1" si="121"/>
        <v>-41885.451432674337</v>
      </c>
    </row>
    <row r="1893" spans="1:28" ht="13.8">
      <c r="A1893" s="4">
        <v>1883</v>
      </c>
      <c r="B1893" s="120">
        <v>0.75125743026977587</v>
      </c>
      <c r="C1893" s="120">
        <v>0.64096000000000009</v>
      </c>
      <c r="D1893" s="120">
        <v>7.2053311120366517E-2</v>
      </c>
      <c r="E1893" s="120">
        <v>0.23447851922682877</v>
      </c>
      <c r="F1893" s="120">
        <v>0.85707783340919452</v>
      </c>
      <c r="H1893" s="142">
        <v>0.67845201382372033</v>
      </c>
      <c r="I1893" s="142">
        <v>0.36102601447049787</v>
      </c>
      <c r="J1893" s="142">
        <v>-1.4606678277429357</v>
      </c>
      <c r="K1893" s="142">
        <v>-0.72417706274150195</v>
      </c>
      <c r="L1893" s="142">
        <v>1.0672824000072092</v>
      </c>
      <c r="M1893" s="141">
        <f t="array" ref="M1893:Q1893">MMULT(H1893:L1893,TRANSPOSE(chol))</f>
        <v>3.9975663176883549E-3</v>
      </c>
      <c r="N1893" s="141">
        <v>3.661522606803521E-3</v>
      </c>
      <c r="O1893" s="141">
        <v>-8.3473981450883725E-3</v>
      </c>
      <c r="P1893" s="141">
        <v>-3.3854536813585001E-3</v>
      </c>
      <c r="Q1893" s="141">
        <v>5.7137987389332973E-3</v>
      </c>
      <c r="R1893" s="6">
        <f t="shared" si="118"/>
        <v>-67341.469134570551</v>
      </c>
      <c r="S1893" s="6">
        <f t="shared" si="119"/>
        <v>-47129.960635213727</v>
      </c>
      <c r="T1893" s="6">
        <f t="shared" si="120"/>
        <v>47129.960635213727</v>
      </c>
      <c r="V1893" s="23">
        <f t="array" aca="1" ref="V1893:Z1893" ca="1">MMULT(H1893:L1893,TRANSPOSE(racar))</f>
        <v>4.6507834669298632E-3</v>
      </c>
      <c r="W1893" s="23">
        <f ca="1"/>
        <v>3.0008661971481321E-3</v>
      </c>
      <c r="X1893" s="23">
        <f ca="1"/>
        <v>-8.5722444560352162E-3</v>
      </c>
      <c r="Y1893" s="23">
        <f ca="1"/>
        <v>-2.5701182922336584E-3</v>
      </c>
      <c r="Z1893" s="23">
        <f ca="1"/>
        <v>6.211809573407885E-3</v>
      </c>
      <c r="AA1893" s="6">
        <f t="array" aca="1" ref="AA1893" ca="1">SUMPRODUCT($V$9:$Z$9,V1893:Z1893)</f>
        <v>-60562.864214103494</v>
      </c>
      <c r="AB1893" s="6">
        <f t="shared" ca="1" si="121"/>
        <v>-46159.839901206593</v>
      </c>
    </row>
    <row r="1894" spans="1:28" ht="13.8">
      <c r="A1894" s="4">
        <v>1884</v>
      </c>
      <c r="B1894" s="120">
        <v>0.19570187471422038</v>
      </c>
      <c r="C1894" s="120">
        <v>0.84096000000000004</v>
      </c>
      <c r="D1894" s="120">
        <v>0.21491045397750932</v>
      </c>
      <c r="E1894" s="120">
        <v>0.32538761013591966</v>
      </c>
      <c r="F1894" s="120">
        <v>0.93400091033227139</v>
      </c>
      <c r="H1894" s="142">
        <v>-0.85707443392355021</v>
      </c>
      <c r="I1894" s="142">
        <v>0.99841120998547905</v>
      </c>
      <c r="J1894" s="142">
        <v>-0.78949815455197458</v>
      </c>
      <c r="K1894" s="142">
        <v>-0.45268550261390689</v>
      </c>
      <c r="L1894" s="142">
        <v>1.5062688184211608</v>
      </c>
      <c r="M1894" s="141">
        <f t="array" ref="M1894:Q1894">MMULT(H1894:L1894,TRANSPOSE(chol))</f>
        <v>-5.0500430671502408E-3</v>
      </c>
      <c r="N1894" s="141">
        <v>3.7042941064978296E-3</v>
      </c>
      <c r="O1894" s="141">
        <v>-5.8862055565196908E-3</v>
      </c>
      <c r="P1894" s="141">
        <v>-1.8252533120012447E-3</v>
      </c>
      <c r="Q1894" s="141">
        <v>5.6352144234409953E-3</v>
      </c>
      <c r="R1894" s="6">
        <f t="shared" si="118"/>
        <v>-95591.675410227981</v>
      </c>
      <c r="S1894" s="6">
        <f t="shared" si="119"/>
        <v>-39559.844623250443</v>
      </c>
      <c r="T1894" s="6">
        <f t="shared" si="120"/>
        <v>39559.844623250443</v>
      </c>
      <c r="V1894" s="23">
        <f t="array" aca="1" ref="V1894:Z1894" ca="1">MMULT(H1894:L1894,TRANSPOSE(racar))</f>
        <v>-2.3154460548511805E-3</v>
      </c>
      <c r="W1894" s="23">
        <f ca="1"/>
        <v>6.0585866581300569E-3</v>
      </c>
      <c r="X1894" s="23">
        <f ca="1"/>
        <v>-4.4972387364892782E-3</v>
      </c>
      <c r="Y1894" s="23">
        <f ca="1"/>
        <v>-1.8672510843711172E-4</v>
      </c>
      <c r="Z1894" s="23">
        <f ca="1"/>
        <v>8.4113914433387657E-3</v>
      </c>
      <c r="AA1894" s="6">
        <f t="array" aca="1" ref="AA1894" ca="1">SUMPRODUCT($V$9:$Z$9,V1894:Z1894)</f>
        <v>-99552.159400099568</v>
      </c>
      <c r="AB1894" s="6">
        <f t="shared" ca="1" si="121"/>
        <v>-47443.778086277423</v>
      </c>
    </row>
    <row r="1895" spans="1:28" ht="13.8">
      <c r="A1895" s="4">
        <v>1885</v>
      </c>
      <c r="B1895" s="120">
        <v>0.52903520804755366</v>
      </c>
      <c r="C1895" s="120">
        <v>8.0960000000000004E-2</v>
      </c>
      <c r="D1895" s="120">
        <v>0.35776759683465226</v>
      </c>
      <c r="E1895" s="120">
        <v>0.4162967010450106</v>
      </c>
      <c r="F1895" s="120">
        <v>1.6841147018661812E-2</v>
      </c>
      <c r="H1895" s="142">
        <v>7.2844845842253605E-2</v>
      </c>
      <c r="I1895" s="142">
        <v>-1.3986432164180842</v>
      </c>
      <c r="J1895" s="142">
        <v>-0.36443233453515955</v>
      </c>
      <c r="K1895" s="142">
        <v>-0.21137661618835635</v>
      </c>
      <c r="L1895" s="142">
        <v>-2.1238547157146224</v>
      </c>
      <c r="M1895" s="141">
        <f t="array" ref="M1895:Q1895">MMULT(H1895:L1895,TRANSPOSE(chol))</f>
        <v>4.2921547319904575E-4</v>
      </c>
      <c r="N1895" s="141">
        <v>-7.8388591916503624E-3</v>
      </c>
      <c r="O1895" s="141">
        <v>-2.7016992854454322E-3</v>
      </c>
      <c r="P1895" s="141">
        <v>-3.3765001418074102E-3</v>
      </c>
      <c r="Q1895" s="141">
        <v>-1.4107126291350268E-2</v>
      </c>
      <c r="R1895" s="6">
        <f t="shared" si="118"/>
        <v>97959.467812686227</v>
      </c>
      <c r="S1895" s="6">
        <f t="shared" si="119"/>
        <v>62697.158270769716</v>
      </c>
      <c r="T1895" s="6">
        <f t="shared" si="120"/>
        <v>-62697.158270769716</v>
      </c>
      <c r="V1895" s="23">
        <f t="array" aca="1" ref="V1895:Z1895" ca="1">MMULT(H1895:L1895,TRANSPOSE(racar))</f>
        <v>-4.0738206284972288E-3</v>
      </c>
      <c r="W1895" s="23">
        <f ca="1"/>
        <v>-1.0793572336968517E-2</v>
      </c>
      <c r="X1895" s="23">
        <f ca="1"/>
        <v>-4.1854579991092372E-3</v>
      </c>
      <c r="Y1895" s="23">
        <f ca="1"/>
        <v>-4.7970078530692592E-3</v>
      </c>
      <c r="Z1895" s="23">
        <f ca="1"/>
        <v>-1.5282614350485019E-2</v>
      </c>
      <c r="AA1895" s="6">
        <f t="array" aca="1" ref="AA1895" ca="1">SUMPRODUCT($V$9:$Z$9,V1895:Z1895)</f>
        <v>88759.328262641386</v>
      </c>
      <c r="AB1895" s="6">
        <f t="shared" ca="1" si="121"/>
        <v>62712.045951703316</v>
      </c>
    </row>
    <row r="1896" spans="1:28" ht="13.8">
      <c r="A1896" s="4">
        <v>1886</v>
      </c>
      <c r="B1896" s="120">
        <v>0.86236854138088692</v>
      </c>
      <c r="C1896" s="120">
        <v>0.28096000000000004</v>
      </c>
      <c r="D1896" s="120">
        <v>0.50062473969179511</v>
      </c>
      <c r="E1896" s="120">
        <v>0.50720579195410154</v>
      </c>
      <c r="F1896" s="120">
        <v>9.376422394173875E-2</v>
      </c>
      <c r="H1896" s="142">
        <v>1.0910226477040545</v>
      </c>
      <c r="I1896" s="142">
        <v>-0.57999201881589846</v>
      </c>
      <c r="J1896" s="142">
        <v>1.5659908157912899E-3</v>
      </c>
      <c r="K1896" s="142">
        <v>1.8063224083505885E-2</v>
      </c>
      <c r="L1896" s="142">
        <v>-1.31792591989164</v>
      </c>
      <c r="M1896" s="141">
        <f t="array" ref="M1896:Q1896">MMULT(H1896:L1896,TRANSPOSE(chol))</f>
        <v>6.4285097537201989E-3</v>
      </c>
      <c r="N1896" s="141">
        <v>-7.5838582780898877E-4</v>
      </c>
      <c r="O1896" s="141">
        <v>1.2801520776400614E-3</v>
      </c>
      <c r="P1896" s="141">
        <v>2.5808346680315011E-5</v>
      </c>
      <c r="Q1896" s="141">
        <v>-4.7717687042787005E-3</v>
      </c>
      <c r="R1896" s="6">
        <f t="shared" si="118"/>
        <v>62939.1800842378</v>
      </c>
      <c r="S1896" s="6">
        <f t="shared" si="119"/>
        <v>26548.384677943068</v>
      </c>
      <c r="T1896" s="6">
        <f t="shared" si="120"/>
        <v>-26548.384677943068</v>
      </c>
      <c r="V1896" s="23">
        <f t="array" aca="1" ref="V1896:Z1896" ca="1">MMULT(H1896:L1896,TRANSPOSE(racar))</f>
        <v>3.8029356375368717E-3</v>
      </c>
      <c r="W1896" s="23">
        <f ca="1"/>
        <v>-3.7027331482820751E-3</v>
      </c>
      <c r="X1896" s="23">
        <f ca="1"/>
        <v>-4.0826976164381497E-4</v>
      </c>
      <c r="Y1896" s="23">
        <f ca="1"/>
        <v>-1.7075495700609748E-3</v>
      </c>
      <c r="Z1896" s="23">
        <f ca="1"/>
        <v>-7.4855192640192218E-3</v>
      </c>
      <c r="AA1896" s="6">
        <f t="array" aca="1" ref="AA1896" ca="1">SUMPRODUCT($V$9:$Z$9,V1896:Z1896)</f>
        <v>68896.426125550861</v>
      </c>
      <c r="AB1896" s="6">
        <f t="shared" ca="1" si="121"/>
        <v>33652.884808167633</v>
      </c>
    </row>
    <row r="1897" spans="1:28" ht="13.8">
      <c r="A1897" s="4">
        <v>1887</v>
      </c>
      <c r="B1897" s="120">
        <v>0.30681298582533151</v>
      </c>
      <c r="C1897" s="120">
        <v>0.48096000000000005</v>
      </c>
      <c r="D1897" s="120">
        <v>0.64348188254893779</v>
      </c>
      <c r="E1897" s="120">
        <v>0.59811488286319237</v>
      </c>
      <c r="F1897" s="120">
        <v>0.17068730086481568</v>
      </c>
      <c r="H1897" s="142">
        <v>-0.50490441697317434</v>
      </c>
      <c r="I1897" s="142">
        <v>-4.7744335188506792E-2</v>
      </c>
      <c r="J1897" s="142">
        <v>0.36778140565424505</v>
      </c>
      <c r="K1897" s="142">
        <v>0.24847070402144494</v>
      </c>
      <c r="L1897" s="142">
        <v>-0.95145273364606098</v>
      </c>
      <c r="M1897" s="141">
        <f t="array" ref="M1897:Q1897">MMULT(H1897:L1897,TRANSPOSE(chol))</f>
        <v>-2.9749913771624074E-3</v>
      </c>
      <c r="N1897" s="141">
        <v>-1.4596379077396943E-3</v>
      </c>
      <c r="O1897" s="141">
        <v>1.6686361260501972E-3</v>
      </c>
      <c r="P1897" s="141">
        <v>9.9309376130835795E-4</v>
      </c>
      <c r="Q1897" s="141">
        <v>-5.9148864560725897E-3</v>
      </c>
      <c r="R1897" s="6">
        <f t="shared" si="118"/>
        <v>35055.961261550525</v>
      </c>
      <c r="S1897" s="6">
        <f t="shared" si="119"/>
        <v>37303.429104453644</v>
      </c>
      <c r="T1897" s="6">
        <f t="shared" si="120"/>
        <v>-37303.429104453644</v>
      </c>
      <c r="V1897" s="23">
        <f t="array" aca="1" ref="V1897:Z1897" ca="1">MMULT(H1897:L1897,TRANSPOSE(racar))</f>
        <v>-3.8832938408657845E-3</v>
      </c>
      <c r="W1897" s="23">
        <f ca="1"/>
        <v>-1.5295281183503981E-3</v>
      </c>
      <c r="X1897" s="23">
        <f ca="1"/>
        <v>1.5618842310769058E-3</v>
      </c>
      <c r="Y1897" s="23">
        <f ca="1"/>
        <v>1.7407968273385811E-4</v>
      </c>
      <c r="Z1897" s="23">
        <f ca="1"/>
        <v>-6.1827529110430324E-3</v>
      </c>
      <c r="AA1897" s="6">
        <f t="array" aca="1" ref="AA1897" ca="1">SUMPRODUCT($V$9:$Z$9,V1897:Z1897)</f>
        <v>28727.837413236477</v>
      </c>
      <c r="AB1897" s="6">
        <f t="shared" ca="1" si="121"/>
        <v>35041.738295898569</v>
      </c>
    </row>
    <row r="1898" spans="1:28" ht="13.8">
      <c r="A1898" s="4">
        <v>1888</v>
      </c>
      <c r="B1898" s="120">
        <v>0.64014631915866482</v>
      </c>
      <c r="C1898" s="120">
        <v>0.68096000000000001</v>
      </c>
      <c r="D1898" s="120">
        <v>0.78633902540608058</v>
      </c>
      <c r="E1898" s="120">
        <v>0.68902397377228319</v>
      </c>
      <c r="F1898" s="120">
        <v>0.2476103777878926</v>
      </c>
      <c r="H1898" s="142">
        <v>0.35884992531715987</v>
      </c>
      <c r="I1898" s="142">
        <v>0.47038497054036094</v>
      </c>
      <c r="J1898" s="142">
        <v>0.7937826940197904</v>
      </c>
      <c r="K1898" s="142">
        <v>0.49308567463352976</v>
      </c>
      <c r="L1898" s="142">
        <v>-0.68202877554039887</v>
      </c>
      <c r="M1898" s="141">
        <f t="array" ref="M1898:Q1898">MMULT(H1898:L1898,TRANSPOSE(chol))</f>
        <v>2.1144109610168947E-3</v>
      </c>
      <c r="N1898" s="141">
        <v>3.5369554458717645E-3</v>
      </c>
      <c r="O1898" s="141">
        <v>5.7299073414490325E-3</v>
      </c>
      <c r="P1898" s="141">
        <v>3.9228921773924817E-3</v>
      </c>
      <c r="Q1898" s="141">
        <v>-3.1182762443072998E-4</v>
      </c>
      <c r="R1898" s="6">
        <f t="shared" si="118"/>
        <v>25134.337196135202</v>
      </c>
      <c r="S1898" s="6">
        <f t="shared" si="119"/>
        <v>19666.691606995595</v>
      </c>
      <c r="T1898" s="6">
        <f t="shared" si="120"/>
        <v>-19666.691606995595</v>
      </c>
      <c r="V1898" s="23">
        <f t="array" aca="1" ref="V1898:Z1898" ca="1">MMULT(H1898:L1898,TRANSPOSE(racar))</f>
        <v>2.1448641912685269E-3</v>
      </c>
      <c r="W1898" s="23">
        <f ca="1"/>
        <v>3.0658502555825033E-3</v>
      </c>
      <c r="X1898" s="23">
        <f ca="1"/>
        <v>5.2133943647152958E-3</v>
      </c>
      <c r="Y1898" s="23">
        <f ca="1"/>
        <v>2.4688967760458824E-3</v>
      </c>
      <c r="Z1898" s="23">
        <f ca="1"/>
        <v>-2.2365292645583684E-3</v>
      </c>
      <c r="AA1898" s="6">
        <f t="array" aca="1" ref="AA1898" ca="1">SUMPRODUCT($V$9:$Z$9,V1898:Z1898)</f>
        <v>30439.10561036236</v>
      </c>
      <c r="AB1898" s="6">
        <f t="shared" ca="1" si="121"/>
        <v>23678.260118582693</v>
      </c>
    </row>
    <row r="1899" spans="1:28" ht="13.8">
      <c r="A1899" s="4">
        <v>1889</v>
      </c>
      <c r="B1899" s="120">
        <v>0.97347965249199808</v>
      </c>
      <c r="C1899" s="120">
        <v>0.88095999999999997</v>
      </c>
      <c r="D1899" s="120">
        <v>0.92919616826322349</v>
      </c>
      <c r="E1899" s="120">
        <v>0.77993306468137424</v>
      </c>
      <c r="F1899" s="120">
        <v>0.3245334547109695</v>
      </c>
      <c r="H1899" s="142">
        <v>1.9345894553901597</v>
      </c>
      <c r="I1899" s="142">
        <v>1.17979942070495</v>
      </c>
      <c r="J1899" s="142">
        <v>1.4698305108973122</v>
      </c>
      <c r="K1899" s="142">
        <v>0.77196717255412639</v>
      </c>
      <c r="L1899" s="142">
        <v>-0.45505883867922797</v>
      </c>
      <c r="M1899" s="141">
        <f t="array" ref="M1899:Q1899">MMULT(H1899:L1899,TRANSPOSE(chol))</f>
        <v>1.1398963357535508E-2</v>
      </c>
      <c r="N1899" s="141">
        <v>1.130175103391896E-2</v>
      </c>
      <c r="O1899" s="141">
        <v>1.2412361088645128E-2</v>
      </c>
      <c r="P1899" s="141">
        <v>8.0103915796939078E-3</v>
      </c>
      <c r="Q1899" s="141">
        <v>7.7192272538706471E-3</v>
      </c>
      <c r="R1899" s="6">
        <f t="shared" si="118"/>
        <v>18529.093075435543</v>
      </c>
      <c r="S1899" s="6">
        <f t="shared" si="119"/>
        <v>-6124.2767592957098</v>
      </c>
      <c r="T1899" s="6">
        <f t="shared" si="120"/>
        <v>6124.2767592957098</v>
      </c>
      <c r="V1899" s="23">
        <f t="array" aca="1" ref="V1899:Z1899" ca="1">MMULT(H1899:L1899,TRANSPOSE(racar))</f>
        <v>1.2462848899190249E-2</v>
      </c>
      <c r="W1899" s="23">
        <f ca="1"/>
        <v>9.5970465668630874E-3</v>
      </c>
      <c r="X1899" s="23">
        <f ca="1"/>
        <v>1.0918262697656387E-2</v>
      </c>
      <c r="Y1899" s="23">
        <f ca="1"/>
        <v>5.2670437254307648E-3</v>
      </c>
      <c r="Z1899" s="23">
        <f ca="1"/>
        <v>2.7820598472095047E-3</v>
      </c>
      <c r="AA1899" s="6">
        <f t="array" aca="1" ref="AA1899" ca="1">SUMPRODUCT($V$9:$Z$9,V1899:Z1899)</f>
        <v>43280.348567902889</v>
      </c>
      <c r="AB1899" s="6">
        <f t="shared" ca="1" si="121"/>
        <v>8676.7972196056362</v>
      </c>
    </row>
    <row r="1900" spans="1:28" ht="13.8">
      <c r="A1900" s="4">
        <v>1890</v>
      </c>
      <c r="B1900" s="120">
        <v>2.2862368541380882E-2</v>
      </c>
      <c r="C1900" s="120">
        <v>0.12096</v>
      </c>
      <c r="D1900" s="120">
        <v>9.2461474385672635E-2</v>
      </c>
      <c r="E1900" s="120">
        <v>0.87084215559046507</v>
      </c>
      <c r="F1900" s="120">
        <v>0.40145653163404643</v>
      </c>
      <c r="H1900" s="142">
        <v>-1.9979255048096842</v>
      </c>
      <c r="I1900" s="142">
        <v>-1.1702012249603908</v>
      </c>
      <c r="J1900" s="142">
        <v>-1.3257487049925782</v>
      </c>
      <c r="K1900" s="142">
        <v>1.130381066071477</v>
      </c>
      <c r="L1900" s="142">
        <v>-0.24957884102346264</v>
      </c>
      <c r="M1900" s="141">
        <f t="array" ref="M1900:Q1900">MMULT(H1900:L1900,TRANSPOSE(chol))</f>
        <v>-1.1772151221520125E-2</v>
      </c>
      <c r="N1900" s="141">
        <v>-1.1395582177881438E-2</v>
      </c>
      <c r="O1900" s="141">
        <v>-1.1569283186912067E-2</v>
      </c>
      <c r="P1900" s="141">
        <v>1.5044189123838104E-3</v>
      </c>
      <c r="Q1900" s="141">
        <v>-7.9953747011645617E-3</v>
      </c>
      <c r="R1900" s="6">
        <f t="shared" si="118"/>
        <v>27293.730147379214</v>
      </c>
      <c r="S1900" s="6">
        <f t="shared" si="119"/>
        <v>51165.356874886929</v>
      </c>
      <c r="T1900" s="6">
        <f t="shared" si="120"/>
        <v>-51165.356874886929</v>
      </c>
      <c r="V1900" s="23">
        <f t="array" aca="1" ref="V1900:Z1900" ca="1">MMULT(H1900:L1900,TRANSPOSE(racar))</f>
        <v>-1.3308089568095661E-2</v>
      </c>
      <c r="W1900" s="23">
        <f ca="1"/>
        <v>-8.7489347214471623E-3</v>
      </c>
      <c r="X1900" s="23">
        <f ca="1"/>
        <v>-9.7835238065578749E-3</v>
      </c>
      <c r="Y1900" s="23">
        <f ca="1"/>
        <v>3.6531945787474213E-3</v>
      </c>
      <c r="Z1900" s="23">
        <f ca="1"/>
        <v>-5.0144826279617388E-3</v>
      </c>
      <c r="AA1900" s="6">
        <f t="array" aca="1" ref="AA1900" ca="1">SUMPRODUCT($V$9:$Z$9,V1900:Z1900)</f>
        <v>4414.6282847413531</v>
      </c>
      <c r="AB1900" s="6">
        <f t="shared" ca="1" si="121"/>
        <v>44480.904284746961</v>
      </c>
    </row>
    <row r="1901" spans="1:28" ht="13.8">
      <c r="A1901" s="4">
        <v>1891</v>
      </c>
      <c r="B1901" s="120">
        <v>0.35619570187471422</v>
      </c>
      <c r="C1901" s="120">
        <v>0.32096000000000002</v>
      </c>
      <c r="D1901" s="120">
        <v>0.23531861724281544</v>
      </c>
      <c r="E1901" s="120">
        <v>0.96175124649955612</v>
      </c>
      <c r="F1901" s="120">
        <v>0.47837960855712336</v>
      </c>
      <c r="H1901" s="142">
        <v>-0.36864626820911212</v>
      </c>
      <c r="I1901" s="142">
        <v>-0.46501599814939892</v>
      </c>
      <c r="J1901" s="142">
        <v>-0.7214426163317319</v>
      </c>
      <c r="K1901" s="142">
        <v>1.7713801512782532</v>
      </c>
      <c r="L1901" s="142">
        <v>-5.4220840091070803E-2</v>
      </c>
      <c r="M1901" s="141">
        <f t="array" ref="M1901:Q1901">MMULT(H1901:L1901,TRANSPOSE(chol))</f>
        <v>-2.1721328478761905E-3</v>
      </c>
      <c r="N1901" s="141">
        <v>-3.5292226916766186E-3</v>
      </c>
      <c r="O1901" s="141">
        <v>-5.276972682652958E-3</v>
      </c>
      <c r="P1901" s="141">
        <v>7.385407797180347E-3</v>
      </c>
      <c r="Q1901" s="141">
        <v>6.3623968983816579E-4</v>
      </c>
      <c r="R1901" s="6">
        <f t="shared" si="118"/>
        <v>25561.813410057046</v>
      </c>
      <c r="S1901" s="6">
        <f t="shared" si="119"/>
        <v>30249.631392473071</v>
      </c>
      <c r="T1901" s="6">
        <f t="shared" si="120"/>
        <v>-30249.631392473071</v>
      </c>
      <c r="V1901" s="23">
        <f t="array" aca="1" ref="V1901:Z1901" ca="1">MMULT(H1901:L1901,TRANSPOSE(racar))</f>
        <v>-2.7094462434221088E-3</v>
      </c>
      <c r="W1901" s="23">
        <f ca="1"/>
        <v>-1.9405996580142155E-3</v>
      </c>
      <c r="X1901" s="23">
        <f ca="1"/>
        <v>-4.4046490878913696E-3</v>
      </c>
      <c r="Y1901" s="23">
        <f ca="1"/>
        <v>8.2378306336578899E-3</v>
      </c>
      <c r="Z1901" s="23">
        <f ca="1"/>
        <v>2.3960541549679956E-4</v>
      </c>
      <c r="AA1901" s="6">
        <f t="array" aca="1" ref="AA1901" ca="1">SUMPRODUCT($V$9:$Z$9,V1901:Z1901)</f>
        <v>23222.578478473773</v>
      </c>
      <c r="AB1901" s="6">
        <f t="shared" ca="1" si="121"/>
        <v>36344.706344562939</v>
      </c>
    </row>
    <row r="1902" spans="1:28" ht="13.8">
      <c r="A1902" s="4">
        <v>1892</v>
      </c>
      <c r="B1902" s="120">
        <v>0.68952903520804742</v>
      </c>
      <c r="C1902" s="120">
        <v>0.52095999999999998</v>
      </c>
      <c r="D1902" s="120">
        <v>0.37817576009995835</v>
      </c>
      <c r="E1902" s="120">
        <v>6.0924800218564307E-2</v>
      </c>
      <c r="F1902" s="120">
        <v>0.55530268548020034</v>
      </c>
      <c r="H1902" s="142">
        <v>0.49451582985802439</v>
      </c>
      <c r="I1902" s="142">
        <v>5.2563122891898191E-2</v>
      </c>
      <c r="J1902" s="142">
        <v>-0.31027542159703686</v>
      </c>
      <c r="K1902" s="142">
        <v>-1.5470565897700301</v>
      </c>
      <c r="L1902" s="142">
        <v>0.13907025982834756</v>
      </c>
      <c r="M1902" s="141">
        <f t="array" ref="M1902:Q1902">MMULT(H1902:L1902,TRANSPOSE(chol))</f>
        <v>2.9137798764317384E-3</v>
      </c>
      <c r="N1902" s="141">
        <v>1.4628283657788697E-3</v>
      </c>
      <c r="O1902" s="141">
        <v>-1.311882301360688E-3</v>
      </c>
      <c r="P1902" s="141">
        <v>-7.4196761374758701E-3</v>
      </c>
      <c r="Q1902" s="141">
        <v>-8.8972360248847332E-4</v>
      </c>
      <c r="R1902" s="6">
        <f t="shared" si="118"/>
        <v>-26198.125466266403</v>
      </c>
      <c r="S1902" s="6">
        <f t="shared" si="119"/>
        <v>-29002.318871180851</v>
      </c>
      <c r="T1902" s="6">
        <f t="shared" si="120"/>
        <v>29002.318871180851</v>
      </c>
      <c r="V1902" s="23">
        <f t="array" aca="1" ref="V1902:Z1902" ca="1">MMULT(H1902:L1902,TRANSPOSE(racar))</f>
        <v>2.5663017591358887E-3</v>
      </c>
      <c r="W1902" s="23">
        <f ca="1"/>
        <v>-3.8629817249023464E-4</v>
      </c>
      <c r="X1902" s="23">
        <f ca="1"/>
        <v>-2.2006507204967102E-3</v>
      </c>
      <c r="Y1902" s="23">
        <f ca="1"/>
        <v>-7.6942160018066887E-3</v>
      </c>
      <c r="Z1902" s="23">
        <f ca="1"/>
        <v>-4.0351948081335546E-4</v>
      </c>
      <c r="AA1902" s="6">
        <f t="array" aca="1" ref="AA1902" ca="1">SUMPRODUCT($V$9:$Z$9,V1902:Z1902)</f>
        <v>-24488.077283426719</v>
      </c>
      <c r="AB1902" s="6">
        <f t="shared" ca="1" si="121"/>
        <v>-32950.835562482265</v>
      </c>
    </row>
    <row r="1903" spans="1:28" ht="13.8">
      <c r="A1903" s="4">
        <v>1893</v>
      </c>
      <c r="B1903" s="120">
        <v>0.13397347965249198</v>
      </c>
      <c r="C1903" s="120">
        <v>0.72096000000000005</v>
      </c>
      <c r="D1903" s="120">
        <v>0.52103290295710114</v>
      </c>
      <c r="E1903" s="120">
        <v>0.15183389112765522</v>
      </c>
      <c r="F1903" s="120">
        <v>0.63222576240327721</v>
      </c>
      <c r="H1903" s="142">
        <v>-1.1078028724254931</v>
      </c>
      <c r="I1903" s="142">
        <v>0.58569573604082203</v>
      </c>
      <c r="J1903" s="142">
        <v>5.2746117006392514E-2</v>
      </c>
      <c r="K1903" s="142">
        <v>-1.0285997781628646</v>
      </c>
      <c r="L1903" s="142">
        <v>0.33775413563265383</v>
      </c>
      <c r="M1903" s="141">
        <f t="array" ref="M1903:Q1903">MMULT(H1903:L1903,TRANSPOSE(chol))</f>
        <v>-6.5273819801752496E-3</v>
      </c>
      <c r="N1903" s="141">
        <v>7.5162793759483938E-4</v>
      </c>
      <c r="O1903" s="141">
        <v>-9.5216459382726788E-4</v>
      </c>
      <c r="P1903" s="141">
        <v>-5.024845451994611E-3</v>
      </c>
      <c r="Q1903" s="141">
        <v>-2.417165056541111E-3</v>
      </c>
      <c r="R1903" s="6">
        <f t="shared" si="118"/>
        <v>-45615.488985677257</v>
      </c>
      <c r="S1903" s="6">
        <f t="shared" si="119"/>
        <v>-9590.3336533626953</v>
      </c>
      <c r="T1903" s="6">
        <f t="shared" si="120"/>
        <v>9590.3336533626953</v>
      </c>
      <c r="V1903" s="23">
        <f t="array" aca="1" ref="V1903:Z1903" ca="1">MMULT(H1903:L1903,TRANSPOSE(racar))</f>
        <v>-5.3241750999622325E-3</v>
      </c>
      <c r="W1903" s="23">
        <f ca="1"/>
        <v>1.8426605889513494E-3</v>
      </c>
      <c r="X1903" s="23">
        <f ca="1"/>
        <v>-2.5957657165090041E-4</v>
      </c>
      <c r="Y1903" s="23">
        <f ca="1"/>
        <v>-4.5412010062779911E-3</v>
      </c>
      <c r="Z1903" s="23">
        <f ca="1"/>
        <v>1.6316045192928293E-4</v>
      </c>
      <c r="AA1903" s="6">
        <f t="array" aca="1" ref="AA1903" ca="1">SUMPRODUCT($V$9:$Z$9,V1903:Z1903)</f>
        <v>-56054.510292050007</v>
      </c>
      <c r="AB1903" s="6">
        <f t="shared" ca="1" si="121"/>
        <v>-21670.784245663304</v>
      </c>
    </row>
    <row r="1904" spans="1:28" ht="13.8">
      <c r="A1904" s="4">
        <v>1894</v>
      </c>
      <c r="B1904" s="120">
        <v>0.46730681298582533</v>
      </c>
      <c r="C1904" s="120">
        <v>0.92096</v>
      </c>
      <c r="D1904" s="120">
        <v>0.66389004581424393</v>
      </c>
      <c r="E1904" s="120">
        <v>0.24274298203674613</v>
      </c>
      <c r="F1904" s="120">
        <v>0.70914883932635409</v>
      </c>
      <c r="H1904" s="142">
        <v>-8.2041608737822375E-2</v>
      </c>
      <c r="I1904" s="142">
        <v>1.411558497063734</v>
      </c>
      <c r="J1904" s="142">
        <v>0.42310328139765263</v>
      </c>
      <c r="K1904" s="142">
        <v>-0.69750635442708986</v>
      </c>
      <c r="L1904" s="142">
        <v>0.55089986307298078</v>
      </c>
      <c r="M1904" s="141">
        <f t="array" ref="M1904:Q1904">MMULT(H1904:L1904,TRANSPOSE(chol))</f>
        <v>-4.8340452243760272E-4</v>
      </c>
      <c r="N1904" s="141">
        <v>7.8912181208886413E-3</v>
      </c>
      <c r="O1904" s="141">
        <v>3.0701903973669189E-3</v>
      </c>
      <c r="P1904" s="141">
        <v>-1.0973219622996046E-3</v>
      </c>
      <c r="Q1904" s="141">
        <v>3.9451866951726181E-3</v>
      </c>
      <c r="R1904" s="6">
        <f t="shared" si="118"/>
        <v>-61764.768030549778</v>
      </c>
      <c r="S1904" s="6">
        <f t="shared" si="119"/>
        <v>-26870.092714207356</v>
      </c>
      <c r="T1904" s="6">
        <f t="shared" si="120"/>
        <v>26870.092714207356</v>
      </c>
      <c r="V1904" s="23">
        <f t="array" aca="1" ref="V1904:Z1904" ca="1">MMULT(H1904:L1904,TRANSPOSE(racar))</f>
        <v>1.8486517096282331E-3</v>
      </c>
      <c r="W1904" s="23">
        <f ca="1"/>
        <v>8.4320449225458553E-3</v>
      </c>
      <c r="X1904" s="23">
        <f ca="1"/>
        <v>3.1997954599222566E-3</v>
      </c>
      <c r="Y1904" s="23">
        <f ca="1"/>
        <v>-1.6072919508808498E-3</v>
      </c>
      <c r="Z1904" s="23">
        <f ca="1"/>
        <v>4.3602516254493285E-3</v>
      </c>
      <c r="AA1904" s="6">
        <f t="array" aca="1" ref="AA1904" ca="1">SUMPRODUCT($V$9:$Z$9,V1904:Z1904)</f>
        <v>-58133.993240328084</v>
      </c>
      <c r="AB1904" s="6">
        <f t="shared" ca="1" si="121"/>
        <v>-31501.205679582748</v>
      </c>
    </row>
    <row r="1905" spans="1:28" ht="13.8">
      <c r="A1905" s="4">
        <v>1895</v>
      </c>
      <c r="B1905" s="120">
        <v>0.80064014631915859</v>
      </c>
      <c r="C1905" s="120">
        <v>0.16095999999999999</v>
      </c>
      <c r="D1905" s="120">
        <v>0.80674718867138673</v>
      </c>
      <c r="E1905" s="120">
        <v>0.33365207294583704</v>
      </c>
      <c r="F1905" s="120">
        <v>0.78607191624943107</v>
      </c>
      <c r="H1905" s="142">
        <v>0.84390998634466374</v>
      </c>
      <c r="I1905" s="142">
        <v>-0.9905200378263298</v>
      </c>
      <c r="J1905" s="142">
        <v>0.86597180712219057</v>
      </c>
      <c r="K1905" s="142">
        <v>-0.42985084250153904</v>
      </c>
      <c r="L1905" s="142">
        <v>0.792865538069082</v>
      </c>
      <c r="M1905" s="141">
        <f t="array" ref="M1905:Q1905">MMULT(H1905:L1905,TRANSPOSE(chol))</f>
        <v>4.9724756767378598E-3</v>
      </c>
      <c r="N1905" s="141">
        <v>-3.6900296934278144E-3</v>
      </c>
      <c r="O1905" s="141">
        <v>6.3619897720772044E-3</v>
      </c>
      <c r="P1905" s="141">
        <v>-2.5178309345072081E-3</v>
      </c>
      <c r="Q1905" s="141">
        <v>5.1586185856100268E-3</v>
      </c>
      <c r="R1905" s="6">
        <f t="shared" si="118"/>
        <v>16654.985922328895</v>
      </c>
      <c r="S1905" s="6">
        <f t="shared" si="119"/>
        <v>-40087.205828526916</v>
      </c>
      <c r="T1905" s="6">
        <f t="shared" si="120"/>
        <v>40087.205828526916</v>
      </c>
      <c r="V1905" s="23">
        <f t="array" aca="1" ref="V1905:Z1905" ca="1">MMULT(H1905:L1905,TRANSPOSE(racar))</f>
        <v>5.1382617179271126E-3</v>
      </c>
      <c r="W1905" s="23">
        <f ca="1"/>
        <v>-4.2621214879682845E-3</v>
      </c>
      <c r="X1905" s="23">
        <f ca="1"/>
        <v>6.1767790266730963E-3</v>
      </c>
      <c r="Y1905" s="23">
        <f ca="1"/>
        <v>-1.6281851041471404E-3</v>
      </c>
      <c r="Z1905" s="23">
        <f ca="1"/>
        <v>5.110925247348061E-3</v>
      </c>
      <c r="AA1905" s="6">
        <f t="array" aca="1" ref="AA1905" ca="1">SUMPRODUCT($V$9:$Z$9,V1905:Z1905)</f>
        <v>24206.295352146961</v>
      </c>
      <c r="AB1905" s="6">
        <f t="shared" ca="1" si="121"/>
        <v>-35754.65883398203</v>
      </c>
    </row>
    <row r="1906" spans="1:28" ht="13.8">
      <c r="A1906" s="4">
        <v>1896</v>
      </c>
      <c r="B1906" s="120">
        <v>0.24508459076360309</v>
      </c>
      <c r="C1906" s="120">
        <v>0.36096</v>
      </c>
      <c r="D1906" s="120">
        <v>0.94960433152852963</v>
      </c>
      <c r="E1906" s="120">
        <v>0.42456116385492798</v>
      </c>
      <c r="F1906" s="120">
        <v>0.86299499317250805</v>
      </c>
      <c r="H1906" s="142">
        <v>-0.69003976406940426</v>
      </c>
      <c r="I1906" s="142">
        <v>-0.35589393233130112</v>
      </c>
      <c r="J1906" s="142">
        <v>1.6410292820023895</v>
      </c>
      <c r="K1906" s="142">
        <v>-0.19023839229959216</v>
      </c>
      <c r="L1906" s="142">
        <v>1.0938745235445895</v>
      </c>
      <c r="M1906" s="141">
        <f t="array" ref="M1906:Q1906">MMULT(H1906:L1906,TRANSPOSE(chol))</f>
        <v>-4.0658435121488125E-3</v>
      </c>
      <c r="N1906" s="141">
        <v>-3.6593551960552909E-3</v>
      </c>
      <c r="O1906" s="141">
        <v>9.4911480810914214E-3</v>
      </c>
      <c r="P1906" s="141">
        <v>-1.0581062212419948E-3</v>
      </c>
      <c r="Q1906" s="141">
        <v>4.3629296010454927E-3</v>
      </c>
      <c r="R1906" s="6">
        <f t="shared" si="118"/>
        <v>-6380.4879967465786</v>
      </c>
      <c r="S1906" s="6">
        <f t="shared" si="119"/>
        <v>-29004.595189042069</v>
      </c>
      <c r="T1906" s="6">
        <f t="shared" si="120"/>
        <v>29004.595189042069</v>
      </c>
      <c r="V1906" s="23">
        <f t="array" aca="1" ref="V1906:Z1906" ca="1">MMULT(H1906:L1906,TRANSPOSE(racar))</f>
        <v>-1.9508221282817195E-3</v>
      </c>
      <c r="W1906" s="23">
        <f ca="1"/>
        <v>-1.3651969347394741E-3</v>
      </c>
      <c r="X1906" s="23">
        <f ca="1"/>
        <v>1.0824071059571234E-2</v>
      </c>
      <c r="Y1906" s="23">
        <f ca="1"/>
        <v>4.7018826143859784E-4</v>
      </c>
      <c r="Z1906" s="23">
        <f ca="1"/>
        <v>6.4712379524251139E-3</v>
      </c>
      <c r="AA1906" s="6">
        <f t="array" aca="1" ref="AA1906" ca="1">SUMPRODUCT($V$9:$Z$9,V1906:Z1906)</f>
        <v>-9816.2938519421041</v>
      </c>
      <c r="AB1906" s="6">
        <f t="shared" ca="1" si="121"/>
        <v>-33693.371374093986</v>
      </c>
    </row>
    <row r="1907" spans="1:28" ht="13.8">
      <c r="A1907" s="4">
        <v>1897</v>
      </c>
      <c r="B1907" s="120">
        <v>0.57841792409693649</v>
      </c>
      <c r="C1907" s="120">
        <v>0.56096000000000001</v>
      </c>
      <c r="D1907" s="120">
        <v>0.11286963765097875</v>
      </c>
      <c r="E1907" s="120">
        <v>0.51547025476401886</v>
      </c>
      <c r="F1907" s="120">
        <v>0.93991807009558492</v>
      </c>
      <c r="H1907" s="142">
        <v>0.1978477929691968</v>
      </c>
      <c r="I1907" s="142">
        <v>0.15340360773648934</v>
      </c>
      <c r="J1907" s="142">
        <v>-1.2114074766917264</v>
      </c>
      <c r="K1907" s="142">
        <v>3.8787901887708531E-2</v>
      </c>
      <c r="L1907" s="142">
        <v>1.5540861861140052</v>
      </c>
      <c r="M1907" s="141">
        <f t="array" ref="M1907:Q1907">MMULT(H1907:L1907,TRANSPOSE(chol))</f>
        <v>1.1657562467021275E-3</v>
      </c>
      <c r="N1907" s="141">
        <v>1.3433566760558571E-3</v>
      </c>
      <c r="O1907" s="141">
        <v>-7.4595165477166518E-3</v>
      </c>
      <c r="P1907" s="141">
        <v>-1.3177730242287103E-4</v>
      </c>
      <c r="Q1907" s="141">
        <v>8.2598223505444945E-3</v>
      </c>
      <c r="R1907" s="6">
        <f t="shared" si="118"/>
        <v>-65669.047726876539</v>
      </c>
      <c r="S1907" s="6">
        <f t="shared" si="119"/>
        <v>-46352.973599881814</v>
      </c>
      <c r="T1907" s="6">
        <f t="shared" si="120"/>
        <v>46352.973599881814</v>
      </c>
      <c r="V1907" s="23">
        <f t="array" aca="1" ref="V1907:Z1907" ca="1">MMULT(H1907:L1907,TRANSPOSE(racar))</f>
        <v>2.6432680307075904E-3</v>
      </c>
      <c r="W1907" s="23">
        <f ca="1"/>
        <v>2.4874772134084082E-3</v>
      </c>
      <c r="X1907" s="23">
        <f ca="1"/>
        <v>-6.6780859113996817E-3</v>
      </c>
      <c r="Y1907" s="23">
        <f ca="1"/>
        <v>1.7053242734510318E-3</v>
      </c>
      <c r="Z1907" s="23">
        <f ca="1"/>
        <v>9.4708644149532409E-3</v>
      </c>
      <c r="AA1907" s="6">
        <f t="array" aca="1" ref="AA1907" ca="1">SUMPRODUCT($V$9:$Z$9,V1907:Z1907)</f>
        <v>-61133.056351904626</v>
      </c>
      <c r="AB1907" s="6">
        <f t="shared" ca="1" si="121"/>
        <v>-44659.694668257071</v>
      </c>
    </row>
    <row r="1908" spans="1:28" ht="13.8">
      <c r="A1908" s="4">
        <v>1898</v>
      </c>
      <c r="B1908" s="120">
        <v>0.91175125743026975</v>
      </c>
      <c r="C1908" s="120">
        <v>0.76096000000000008</v>
      </c>
      <c r="D1908" s="120">
        <v>0.25572678050812164</v>
      </c>
      <c r="E1908" s="120">
        <v>0.60637934567310969</v>
      </c>
      <c r="F1908" s="120">
        <v>2.2758306781975421E-2</v>
      </c>
      <c r="H1908" s="142">
        <v>1.3516181997336219</v>
      </c>
      <c r="I1908" s="142">
        <v>0.70939401624491838</v>
      </c>
      <c r="J1908" s="142">
        <v>-0.65657603726910641</v>
      </c>
      <c r="K1908" s="142">
        <v>0.26989464288413345</v>
      </c>
      <c r="L1908" s="142">
        <v>-1.9998486117800027</v>
      </c>
      <c r="M1908" s="141">
        <f t="array" ref="M1908:Q1908">MMULT(H1908:L1908,TRANSPOSE(chol))</f>
        <v>7.9639875474429474E-3</v>
      </c>
      <c r="N1908" s="141">
        <v>7.2381346915861428E-3</v>
      </c>
      <c r="O1908" s="141">
        <v>-2.1705846178678729E-3</v>
      </c>
      <c r="P1908" s="141">
        <v>3.0868135319540536E-3</v>
      </c>
      <c r="Q1908" s="141">
        <v>-5.7925019993398733E-3</v>
      </c>
      <c r="R1908" s="6">
        <f t="shared" si="118"/>
        <v>40817.870690254967</v>
      </c>
      <c r="S1908" s="6">
        <f t="shared" si="119"/>
        <v>46200.199578844353</v>
      </c>
      <c r="T1908" s="6">
        <f t="shared" si="120"/>
        <v>-46200.199578844353</v>
      </c>
      <c r="V1908" s="23">
        <f t="array" aca="1" ref="V1908:Z1908" ca="1">MMULT(H1908:L1908,TRANSPOSE(racar))</f>
        <v>5.4119933354248966E-3</v>
      </c>
      <c r="W1908" s="23">
        <f ca="1"/>
        <v>3.5238968981435299E-3</v>
      </c>
      <c r="X1908" s="23">
        <f ca="1"/>
        <v>-4.5363625410541177E-3</v>
      </c>
      <c r="Y1908" s="23">
        <f ca="1"/>
        <v>-3.3568691381152902E-4</v>
      </c>
      <c r="Z1908" s="23">
        <f ca="1"/>
        <v>-1.0200057010333465E-2</v>
      </c>
      <c r="AA1908" s="6">
        <f t="array" aca="1" ref="AA1908" ca="1">SUMPRODUCT($V$9:$Z$9,V1908:Z1908)</f>
        <v>51053.982986201547</v>
      </c>
      <c r="AB1908" s="6">
        <f t="shared" ca="1" si="121"/>
        <v>54962.015992996094</v>
      </c>
    </row>
    <row r="1909" spans="1:28" ht="13.8">
      <c r="A1909" s="4">
        <v>1899</v>
      </c>
      <c r="B1909" s="120">
        <v>5.9899405578417914E-2</v>
      </c>
      <c r="C1909" s="120">
        <v>0.96096000000000004</v>
      </c>
      <c r="D1909" s="120">
        <v>0.39858392336526449</v>
      </c>
      <c r="E1909" s="120">
        <v>0.69728843658220063</v>
      </c>
      <c r="F1909" s="120">
        <v>9.9681383705052362E-2</v>
      </c>
      <c r="H1909" s="142">
        <v>-1.5556186082227725</v>
      </c>
      <c r="I1909" s="142">
        <v>1.7619366587566183</v>
      </c>
      <c r="J1909" s="142">
        <v>-0.25701415395676858</v>
      </c>
      <c r="K1909" s="142">
        <v>0.5166176005012163</v>
      </c>
      <c r="L1909" s="142">
        <v>-1.283369176557891</v>
      </c>
      <c r="M1909" s="141">
        <f t="array" ref="M1909:Q1909">MMULT(H1909:L1909,TRANSPOSE(chol))</f>
        <v>-9.1659961569756226E-3</v>
      </c>
      <c r="N1909" s="141">
        <v>6.4358488650336438E-3</v>
      </c>
      <c r="O1909" s="141">
        <v>-3.1528098153710202E-3</v>
      </c>
      <c r="P1909" s="141">
        <v>3.9591859796238573E-3</v>
      </c>
      <c r="Q1909" s="141">
        <v>-8.0345849478169369E-3</v>
      </c>
      <c r="R1909" s="6">
        <f t="shared" si="118"/>
        <v>-19613.371154499939</v>
      </c>
      <c r="S1909" s="6">
        <f t="shared" si="119"/>
        <v>62608.265271103242</v>
      </c>
      <c r="T1909" s="6">
        <f t="shared" si="120"/>
        <v>-62608.265271103242</v>
      </c>
      <c r="V1909" s="23">
        <f t="array" aca="1" ref="V1909:Z1909" ca="1">MMULT(H1909:L1909,TRANSPOSE(racar))</f>
        <v>-8.617288608684763E-3</v>
      </c>
      <c r="W1909" s="23">
        <f ca="1"/>
        <v>7.8108599272517301E-3</v>
      </c>
      <c r="X1909" s="23">
        <f ca="1"/>
        <v>-2.6925063722429031E-3</v>
      </c>
      <c r="Y1909" s="23">
        <f ca="1"/>
        <v>2.2388327908415473E-3</v>
      </c>
      <c r="Z1909" s="23">
        <f ca="1"/>
        <v>-7.8041080480685688E-3</v>
      </c>
      <c r="AA1909" s="6">
        <f t="array" aca="1" ref="AA1909" ca="1">SUMPRODUCT($V$9:$Z$9,V1909:Z1909)</f>
        <v>-32113.427906679695</v>
      </c>
      <c r="AB1909" s="6">
        <f t="shared" ca="1" si="121"/>
        <v>53464.447164731937</v>
      </c>
    </row>
    <row r="1910" spans="1:28" ht="13.8">
      <c r="A1910" s="4">
        <v>1900</v>
      </c>
      <c r="B1910" s="120">
        <v>0.39323273891175126</v>
      </c>
      <c r="C1910" s="120">
        <v>8.9600000000000009E-3</v>
      </c>
      <c r="D1910" s="120">
        <v>0.54144106622240717</v>
      </c>
      <c r="E1910" s="120">
        <v>0.78819752749129157</v>
      </c>
      <c r="F1910" s="120">
        <v>0.17660446062812929</v>
      </c>
      <c r="H1910" s="142">
        <v>-0.27090320775106347</v>
      </c>
      <c r="I1910" s="142">
        <v>-2.3672669922082474</v>
      </c>
      <c r="J1910" s="142">
        <v>0.10406487198374191</v>
      </c>
      <c r="K1910" s="142">
        <v>0.80018271137922703</v>
      </c>
      <c r="L1910" s="142">
        <v>-0.92838302387950933</v>
      </c>
      <c r="M1910" s="141">
        <f t="array" ref="M1910:Q1910">MMULT(H1910:L1910,TRANSPOSE(chol))</f>
        <v>-1.5962124315261625E-3</v>
      </c>
      <c r="N1910" s="141">
        <v>-1.4193737340137864E-2</v>
      </c>
      <c r="O1910" s="141">
        <v>-4.7391035365534971E-4</v>
      </c>
      <c r="P1910" s="141">
        <v>1.6894797703092103E-4</v>
      </c>
      <c r="Q1910" s="141">
        <v>-7.8479509396394021E-3</v>
      </c>
      <c r="R1910" s="6">
        <f t="shared" si="118"/>
        <v>107777.5931221529</v>
      </c>
      <c r="S1910" s="6">
        <f t="shared" si="119"/>
        <v>44241.640611153103</v>
      </c>
      <c r="T1910" s="6">
        <f t="shared" si="120"/>
        <v>-44241.640611153103</v>
      </c>
      <c r="V1910" s="23">
        <f t="array" aca="1" ref="V1910:Z1910" ca="1">MMULT(H1910:L1910,TRANSPOSE(racar))</f>
        <v>-5.0194395511497956E-3</v>
      </c>
      <c r="W1910" s="23">
        <f ca="1"/>
        <v>-1.4655488307070802E-2</v>
      </c>
      <c r="X1910" s="23">
        <f ca="1"/>
        <v>-4.4701277690131102E-4</v>
      </c>
      <c r="Y1910" s="23">
        <f ca="1"/>
        <v>1.0330383674500884E-3</v>
      </c>
      <c r="Z1910" s="23">
        <f ca="1"/>
        <v>-7.7652447404159761E-3</v>
      </c>
      <c r="AA1910" s="6">
        <f t="array" aca="1" ref="AA1910" ca="1">SUMPRODUCT($V$9:$Z$9,V1910:Z1910)</f>
        <v>97978.399528704933</v>
      </c>
      <c r="AB1910" s="6">
        <f t="shared" ca="1" si="121"/>
        <v>47735.05143553875</v>
      </c>
    </row>
    <row r="1911" spans="1:28" ht="13.8">
      <c r="A1911" s="4">
        <v>1901</v>
      </c>
      <c r="B1911" s="120">
        <v>0.72656607224508463</v>
      </c>
      <c r="C1911" s="120">
        <v>0.20896000000000001</v>
      </c>
      <c r="D1911" s="120">
        <v>0.68429820907955008</v>
      </c>
      <c r="E1911" s="120">
        <v>0.87910661840038251</v>
      </c>
      <c r="F1911" s="120">
        <v>0.25352753755120622</v>
      </c>
      <c r="H1911" s="142">
        <v>0.60246018923025868</v>
      </c>
      <c r="I1911" s="142">
        <v>-0.81003510475605878</v>
      </c>
      <c r="J1911" s="142">
        <v>0.47975223317215565</v>
      </c>
      <c r="K1911" s="142">
        <v>1.1705324501980183</v>
      </c>
      <c r="L1911" s="142">
        <v>-0.66343019121578928</v>
      </c>
      <c r="M1911" s="141">
        <f t="array" ref="M1911:Q1911">MMULT(H1911:L1911,TRANSPOSE(chol))</f>
        <v>3.5498082563592977E-3</v>
      </c>
      <c r="N1911" s="141">
        <v>-3.2236513335713668E-3</v>
      </c>
      <c r="O1911" s="141">
        <v>3.6192679144921394E-3</v>
      </c>
      <c r="P1911" s="141">
        <v>5.3111371667633788E-3</v>
      </c>
      <c r="Q1911" s="141">
        <v>-4.5213976932247405E-4</v>
      </c>
      <c r="R1911" s="6">
        <f t="shared" si="118"/>
        <v>68082.069621298433</v>
      </c>
      <c r="S1911" s="6">
        <f t="shared" si="119"/>
        <v>26792.354719924915</v>
      </c>
      <c r="T1911" s="6">
        <f t="shared" si="120"/>
        <v>-26792.354719924915</v>
      </c>
      <c r="V1911" s="23">
        <f t="array" aca="1" ref="V1911:Z1911" ca="1">MMULT(H1911:L1911,TRANSPOSE(racar))</f>
        <v>2.1425774968384711E-3</v>
      </c>
      <c r="W1911" s="23">
        <f ca="1"/>
        <v>-3.7912783079371865E-3</v>
      </c>
      <c r="X1911" s="23">
        <f ca="1"/>
        <v>3.2138666123665846E-3</v>
      </c>
      <c r="Y1911" s="23">
        <f ca="1"/>
        <v>4.8066324035605807E-3</v>
      </c>
      <c r="Z1911" s="23">
        <f ca="1"/>
        <v>-2.6053074557135531E-3</v>
      </c>
      <c r="AA1911" s="6">
        <f t="array" aca="1" ref="AA1911" ca="1">SUMPRODUCT($V$9:$Z$9,V1911:Z1911)</f>
        <v>73156.526634561596</v>
      </c>
      <c r="AB1911" s="6">
        <f t="shared" ca="1" si="121"/>
        <v>36411.424836403079</v>
      </c>
    </row>
    <row r="1912" spans="1:28" ht="13.8">
      <c r="A1912" s="4">
        <v>1902</v>
      </c>
      <c r="B1912" s="120">
        <v>0.17101051668952902</v>
      </c>
      <c r="C1912" s="120">
        <v>0.40896000000000005</v>
      </c>
      <c r="D1912" s="120">
        <v>0.82715535193669287</v>
      </c>
      <c r="E1912" s="120">
        <v>0.97001570930947345</v>
      </c>
      <c r="F1912" s="120">
        <v>0.33045061447428309</v>
      </c>
      <c r="H1912" s="142">
        <v>-0.95017953900001573</v>
      </c>
      <c r="I1912" s="142">
        <v>-0.23022105720218988</v>
      </c>
      <c r="J1912" s="142">
        <v>0.94298359099301077</v>
      </c>
      <c r="K1912" s="142">
        <v>1.8810245351163568</v>
      </c>
      <c r="L1912" s="142">
        <v>-0.43866922558414667</v>
      </c>
      <c r="M1912" s="141">
        <f t="array" ref="M1912:Q1912">MMULT(H1912:L1912,TRANSPOSE(chol))</f>
        <v>-5.5986357818521232E-3</v>
      </c>
      <c r="N1912" s="141">
        <v>-3.5507939442399744E-3</v>
      </c>
      <c r="O1912" s="141">
        <v>4.7040291452611791E-3</v>
      </c>
      <c r="P1912" s="141">
        <v>8.8305181618459263E-3</v>
      </c>
      <c r="Q1912" s="141">
        <v>-1.1756466419826496E-3</v>
      </c>
      <c r="R1912" s="6">
        <f t="shared" si="118"/>
        <v>50483.723218064828</v>
      </c>
      <c r="S1912" s="6">
        <f t="shared" si="119"/>
        <v>46894.028333446964</v>
      </c>
      <c r="T1912" s="6">
        <f t="shared" si="120"/>
        <v>-46894.028333446964</v>
      </c>
      <c r="V1912" s="23">
        <f t="array" aca="1" ref="V1912:Z1912" ca="1">MMULT(H1912:L1912,TRANSPOSE(racar))</f>
        <v>-5.295902098028338E-3</v>
      </c>
      <c r="W1912" s="23">
        <f ca="1"/>
        <v>-1.0179714935776504E-3</v>
      </c>
      <c r="X1912" s="23">
        <f ca="1"/>
        <v>5.9330620182580975E-3</v>
      </c>
      <c r="Y1912" s="23">
        <f ca="1"/>
        <v>9.0511419767041659E-3</v>
      </c>
      <c r="Z1912" s="23">
        <f ca="1"/>
        <v>-1.4723574042940688E-3</v>
      </c>
      <c r="AA1912" s="6">
        <f t="array" aca="1" ref="AA1912" ca="1">SUMPRODUCT($V$9:$Z$9,V1912:Z1912)</f>
        <v>44618.818433202483</v>
      </c>
      <c r="AB1912" s="6">
        <f t="shared" ca="1" si="121"/>
        <v>49546.399972886727</v>
      </c>
    </row>
    <row r="1913" spans="1:28" ht="13.8">
      <c r="A1913" s="4">
        <v>1903</v>
      </c>
      <c r="B1913" s="120">
        <v>0.50434385002286231</v>
      </c>
      <c r="C1913" s="120">
        <v>0.60896000000000006</v>
      </c>
      <c r="D1913" s="120">
        <v>0.97001249479383578</v>
      </c>
      <c r="E1913" s="120">
        <v>6.9189263028481662E-2</v>
      </c>
      <c r="F1913" s="120">
        <v>0.40737369139736002</v>
      </c>
      <c r="H1913" s="142">
        <v>1.0888632447817926E-2</v>
      </c>
      <c r="I1913" s="142">
        <v>0.27660946000569819</v>
      </c>
      <c r="J1913" s="142">
        <v>1.8809772735495869</v>
      </c>
      <c r="K1913" s="142">
        <v>-1.4818563333002344</v>
      </c>
      <c r="L1913" s="142">
        <v>-0.23430605853530828</v>
      </c>
      <c r="M1913" s="141">
        <f t="array" ref="M1913:Q1913">MMULT(H1913:L1913,TRANSPOSE(chol))</f>
        <v>6.4157861473155238E-5</v>
      </c>
      <c r="N1913" s="141">
        <v>1.6097176638245122E-3</v>
      </c>
      <c r="O1913" s="141">
        <v>1.2177912271316394E-2</v>
      </c>
      <c r="P1913" s="141">
        <v>-5.8272835051960169E-3</v>
      </c>
      <c r="Q1913" s="141">
        <v>-2.0105171920477933E-3</v>
      </c>
      <c r="R1913" s="6">
        <f t="shared" si="118"/>
        <v>5756.2457191655594</v>
      </c>
      <c r="S1913" s="6">
        <f t="shared" si="119"/>
        <v>-15512.290927491169</v>
      </c>
      <c r="T1913" s="6">
        <f t="shared" si="120"/>
        <v>15512.290927491169</v>
      </c>
      <c r="V1913" s="23">
        <f t="array" aca="1" ref="V1913:Z1913" ca="1">MMULT(H1913:L1913,TRANSPOSE(racar))</f>
        <v>8.1552747622483097E-4</v>
      </c>
      <c r="W1913" s="23">
        <f ca="1"/>
        <v>6.9624324698202406E-4</v>
      </c>
      <c r="X1913" s="23">
        <f ca="1"/>
        <v>1.1599339402761418E-2</v>
      </c>
      <c r="Y1913" s="23">
        <f ca="1"/>
        <v>-6.8933302808128942E-3</v>
      </c>
      <c r="Z1913" s="23">
        <f ca="1"/>
        <v>-1.6343142860299131E-3</v>
      </c>
      <c r="AA1913" s="6">
        <f t="array" aca="1" ref="AA1913" ca="1">SUMPRODUCT($V$9:$Z$9,V1913:Z1913)</f>
        <v>5491.945202555502</v>
      </c>
      <c r="AB1913" s="6">
        <f t="shared" ca="1" si="121"/>
        <v>-22471.107481774226</v>
      </c>
    </row>
    <row r="1914" spans="1:28" ht="13.8">
      <c r="A1914" s="4">
        <v>1904</v>
      </c>
      <c r="B1914" s="120">
        <v>0.83767718335619556</v>
      </c>
      <c r="C1914" s="120">
        <v>0.80896000000000001</v>
      </c>
      <c r="D1914" s="120">
        <v>0.13327780091628486</v>
      </c>
      <c r="E1914" s="120">
        <v>0.16009835393757257</v>
      </c>
      <c r="F1914" s="120">
        <v>0.48429676832043694</v>
      </c>
      <c r="H1914" s="142">
        <v>0.98495610371213527</v>
      </c>
      <c r="I1914" s="142">
        <v>0.87407024583976889</v>
      </c>
      <c r="J1914" s="142">
        <v>-1.1110296155991843</v>
      </c>
      <c r="K1914" s="142">
        <v>-0.99405373429122657</v>
      </c>
      <c r="L1914" s="142">
        <v>-3.9372334538521313E-2</v>
      </c>
      <c r="M1914" s="141">
        <f t="array" ref="M1914:Q1914">MMULT(H1914:L1914,TRANSPOSE(chol))</f>
        <v>5.8035458136678738E-3</v>
      </c>
      <c r="N1914" s="141">
        <v>7.3198069711135124E-3</v>
      </c>
      <c r="O1914" s="141">
        <v>-5.5241115672682566E-3</v>
      </c>
      <c r="P1914" s="141">
        <v>-3.4934826028580807E-3</v>
      </c>
      <c r="Q1914" s="141">
        <v>1.2109907093051525E-3</v>
      </c>
      <c r="R1914" s="6">
        <f t="shared" si="118"/>
        <v>-46411.899938254144</v>
      </c>
      <c r="S1914" s="6">
        <f t="shared" si="119"/>
        <v>-22683.364967500234</v>
      </c>
      <c r="T1914" s="6">
        <f t="shared" si="120"/>
        <v>22683.364967500234</v>
      </c>
      <c r="V1914" s="23">
        <f t="array" aca="1" ref="V1914:Z1914" ca="1">MMULT(H1914:L1914,TRANSPOSE(racar))</f>
        <v>5.609284881772517E-3</v>
      </c>
      <c r="W1914" s="23">
        <f ca="1"/>
        <v>5.0534922440437762E-3</v>
      </c>
      <c r="X1914" s="23">
        <f ca="1"/>
        <v>-6.8168093768807879E-3</v>
      </c>
      <c r="Y1914" s="23">
        <f ca="1"/>
        <v>-4.6087638815598096E-3</v>
      </c>
      <c r="Z1914" s="23">
        <f ca="1"/>
        <v>1.0619223007299529E-4</v>
      </c>
      <c r="AA1914" s="6">
        <f t="array" aca="1" ref="AA1914" ca="1">SUMPRODUCT($V$9:$Z$9,V1914:Z1914)</f>
        <v>-37882.064024898311</v>
      </c>
      <c r="AB1914" s="6">
        <f t="shared" ca="1" si="121"/>
        <v>-21664.209954964877</v>
      </c>
    </row>
    <row r="1915" spans="1:28" ht="13.8">
      <c r="A1915" s="4">
        <v>1905</v>
      </c>
      <c r="B1915" s="120">
        <v>0.28212162780064015</v>
      </c>
      <c r="C1915" s="120">
        <v>4.8960000000000004E-2</v>
      </c>
      <c r="D1915" s="120">
        <v>0.27613494377342773</v>
      </c>
      <c r="E1915" s="120">
        <v>0.25100744484666349</v>
      </c>
      <c r="F1915" s="120">
        <v>0.56121984524351398</v>
      </c>
      <c r="H1915" s="142">
        <v>-0.57655033808206102</v>
      </c>
      <c r="I1915" s="142">
        <v>-1.6550221743129756</v>
      </c>
      <c r="J1915" s="142">
        <v>-0.59436219609201835</v>
      </c>
      <c r="K1915" s="142">
        <v>-0.6713228366389562</v>
      </c>
      <c r="L1915" s="142">
        <v>0.15406268563035713</v>
      </c>
      <c r="M1915" s="141">
        <f t="array" ref="M1915:Q1915">MMULT(H1915:L1915,TRANSPOSE(chol))</f>
        <v>-3.3971425613124177E-3</v>
      </c>
      <c r="N1915" s="141">
        <v>-1.0832805190342853E-2</v>
      </c>
      <c r="O1915" s="141">
        <v>-5.1313795118693578E-3</v>
      </c>
      <c r="P1915" s="141">
        <v>-6.6929570117836464E-3</v>
      </c>
      <c r="Q1915" s="141">
        <v>-5.1630157639361044E-3</v>
      </c>
      <c r="R1915" s="6">
        <f t="shared" si="118"/>
        <v>25076.50417336699</v>
      </c>
      <c r="S1915" s="6">
        <f t="shared" si="119"/>
        <v>-2009.6602971618559</v>
      </c>
      <c r="T1915" s="6">
        <f t="shared" si="120"/>
        <v>2009.6602971618559</v>
      </c>
      <c r="V1915" s="23">
        <f t="array" aca="1" ref="V1915:Z1915" ca="1">MMULT(H1915:L1915,TRANSPOSE(racar))</f>
        <v>-5.2239145901276131E-3</v>
      </c>
      <c r="W1915" s="23">
        <f ca="1"/>
        <v>-1.0992702105701635E-2</v>
      </c>
      <c r="X1915" s="23">
        <f ca="1"/>
        <v>-4.7786601376004273E-3</v>
      </c>
      <c r="Y1915" s="23">
        <f ca="1"/>
        <v>-4.9308177730122468E-3</v>
      </c>
      <c r="Z1915" s="23">
        <f ca="1"/>
        <v>-2.725144836668753E-3</v>
      </c>
      <c r="AA1915" s="6">
        <f t="array" aca="1" ref="AA1915" ca="1">SUMPRODUCT($V$9:$Z$9,V1915:Z1915)</f>
        <v>12909.062415890683</v>
      </c>
      <c r="AB1915" s="6">
        <f t="shared" ca="1" si="121"/>
        <v>-7454.4721144149407</v>
      </c>
    </row>
    <row r="1916" spans="1:28" ht="13.8">
      <c r="A1916" s="4">
        <v>1906</v>
      </c>
      <c r="B1916" s="120">
        <v>0.61545496113397347</v>
      </c>
      <c r="C1916" s="120">
        <v>0.24896000000000001</v>
      </c>
      <c r="D1916" s="120">
        <v>0.41899208663057058</v>
      </c>
      <c r="E1916" s="120">
        <v>0.34191653575575437</v>
      </c>
      <c r="F1916" s="120">
        <v>0.63814292216659085</v>
      </c>
      <c r="H1916" s="142">
        <v>0.29356532201232233</v>
      </c>
      <c r="I1916" s="142">
        <v>-0.67776611324022185</v>
      </c>
      <c r="J1916" s="142">
        <v>-0.20447263639457619</v>
      </c>
      <c r="K1916" s="142">
        <v>-0.40723816747262992</v>
      </c>
      <c r="L1916" s="142">
        <v>0.35349929704871003</v>
      </c>
      <c r="M1916" s="141">
        <f t="array" ref="M1916:Q1916">MMULT(H1916:L1916,TRANSPOSE(chol))</f>
        <v>1.7297418526385478E-3</v>
      </c>
      <c r="N1916" s="141">
        <v>-3.1918580081086306E-3</v>
      </c>
      <c r="O1916" s="141">
        <v>-1.1422640683386924E-3</v>
      </c>
      <c r="P1916" s="141">
        <v>-2.9716887361610493E-3</v>
      </c>
      <c r="Q1916" s="141">
        <v>7.914999126650312E-4</v>
      </c>
      <c r="R1916" s="6">
        <f t="shared" si="118"/>
        <v>3414.7819238527118</v>
      </c>
      <c r="S1916" s="6">
        <f t="shared" si="119"/>
        <v>-17973.666594385933</v>
      </c>
      <c r="T1916" s="6">
        <f t="shared" si="120"/>
        <v>17973.666594385933</v>
      </c>
      <c r="V1916" s="23">
        <f t="array" aca="1" ref="V1916:Z1916" ca="1">MMULT(H1916:L1916,TRANSPOSE(racar))</f>
        <v>1.2140900671879168E-3</v>
      </c>
      <c r="W1916" s="23">
        <f ca="1"/>
        <v>-3.7321181466827007E-3</v>
      </c>
      <c r="X1916" s="23">
        <f ca="1"/>
        <v>-1.2698096176325588E-3</v>
      </c>
      <c r="Y1916" s="23">
        <f ca="1"/>
        <v>-2.2491699034642553E-3</v>
      </c>
      <c r="Z1916" s="23">
        <f ca="1"/>
        <v>1.2806881393220937E-3</v>
      </c>
      <c r="AA1916" s="6">
        <f t="array" aca="1" ref="AA1916" ca="1">SUMPRODUCT($V$9:$Z$9,V1916:Z1916)</f>
        <v>4079.5295017064609</v>
      </c>
      <c r="AB1916" s="6">
        <f t="shared" ca="1" si="121"/>
        <v>-17379.13131323066</v>
      </c>
    </row>
    <row r="1917" spans="1:28" ht="13.8">
      <c r="A1917" s="4">
        <v>1907</v>
      </c>
      <c r="B1917" s="120">
        <v>0.94878829446730673</v>
      </c>
      <c r="C1917" s="120">
        <v>0.44896000000000003</v>
      </c>
      <c r="D1917" s="120">
        <v>0.56184922948771332</v>
      </c>
      <c r="E1917" s="120">
        <v>0.43282562666484531</v>
      </c>
      <c r="F1917" s="120">
        <v>0.71506599908966773</v>
      </c>
      <c r="H1917" s="142">
        <v>1.6332167847245118</v>
      </c>
      <c r="I1917" s="142">
        <v>-0.12828934106782439</v>
      </c>
      <c r="J1917" s="142">
        <v>0.15565934934922898</v>
      </c>
      <c r="K1917" s="142">
        <v>-0.16918484062838049</v>
      </c>
      <c r="L1917" s="142">
        <v>0.56824590962737631</v>
      </c>
      <c r="M1917" s="141">
        <f t="array" ref="M1917:Q1917">MMULT(H1917:L1917,TRANSPOSE(chol))</f>
        <v>9.6232191445662953E-3</v>
      </c>
      <c r="N1917" s="141">
        <v>3.1023198849510604E-3</v>
      </c>
      <c r="O1917" s="141">
        <v>3.1438340347232606E-3</v>
      </c>
      <c r="P1917" s="141">
        <v>2.9867267133584449E-4</v>
      </c>
      <c r="Q1917" s="141">
        <v>7.4754178437507982E-3</v>
      </c>
      <c r="R1917" s="6">
        <f t="shared" si="118"/>
        <v>-4120.0474531899381</v>
      </c>
      <c r="S1917" s="6">
        <f t="shared" si="119"/>
        <v>-40039.772194553487</v>
      </c>
      <c r="T1917" s="6">
        <f t="shared" si="120"/>
        <v>40039.772194553487</v>
      </c>
      <c r="V1917" s="23">
        <f t="array" aca="1" ref="V1917:Z1917" ca="1">MMULT(H1917:L1917,TRANSPOSE(racar))</f>
        <v>9.8401936366052274E-3</v>
      </c>
      <c r="W1917" s="23">
        <f ca="1"/>
        <v>1.466590889533965E-3</v>
      </c>
      <c r="X1917" s="23">
        <f ca="1"/>
        <v>2.1867321219510814E-3</v>
      </c>
      <c r="Y1917" s="23">
        <f ca="1"/>
        <v>3.6872272118012878E-5</v>
      </c>
      <c r="Z1917" s="23">
        <f ca="1"/>
        <v>5.4870984222397268E-3</v>
      </c>
      <c r="AA1917" s="6">
        <f t="array" aca="1" ref="AA1917" ca="1">SUMPRODUCT($V$9:$Z$9,V1917:Z1917)</f>
        <v>12697.137985017685</v>
      </c>
      <c r="AB1917" s="6">
        <f t="shared" ca="1" si="121"/>
        <v>-30223.885912966463</v>
      </c>
    </row>
    <row r="1918" spans="1:28" ht="13.8">
      <c r="A1918" s="4">
        <v>1908</v>
      </c>
      <c r="B1918" s="120">
        <v>9.6936442615454962E-2</v>
      </c>
      <c r="C1918" s="120">
        <v>0.64896000000000009</v>
      </c>
      <c r="D1918" s="120">
        <v>0.70470637234485622</v>
      </c>
      <c r="E1918" s="120">
        <v>0.52373471757393619</v>
      </c>
      <c r="F1918" s="120">
        <v>0.79198907601274471</v>
      </c>
      <c r="H1918" s="142">
        <v>-1.2992070426750346</v>
      </c>
      <c r="I1918" s="142">
        <v>0.3825141975705032</v>
      </c>
      <c r="J1918" s="142">
        <v>0.53798521585183545</v>
      </c>
      <c r="K1918" s="142">
        <v>5.9529254769056093E-2</v>
      </c>
      <c r="L1918" s="142">
        <v>0.81334227054561192</v>
      </c>
      <c r="M1918" s="141">
        <f t="array" ref="M1918:Q1918">MMULT(H1918:L1918,TRANSPOSE(chol))</f>
        <v>-7.6551711951298989E-3</v>
      </c>
      <c r="N1918" s="141">
        <v>-8.6166739109326323E-4</v>
      </c>
      <c r="O1918" s="141">
        <v>1.8389771923734339E-3</v>
      </c>
      <c r="P1918" s="141">
        <v>2.131113500003928E-4</v>
      </c>
      <c r="Q1918" s="141">
        <v>1.7340691976343026E-3</v>
      </c>
      <c r="R1918" s="6">
        <f t="shared" si="118"/>
        <v>-34966.389585613797</v>
      </c>
      <c r="S1918" s="6">
        <f t="shared" si="119"/>
        <v>-8630.275590427791</v>
      </c>
      <c r="T1918" s="6">
        <f t="shared" si="120"/>
        <v>8630.275590427791</v>
      </c>
      <c r="V1918" s="23">
        <f t="array" aca="1" ref="V1918:Z1918" ca="1">MMULT(H1918:L1918,TRANSPOSE(racar))</f>
        <v>-5.5281754540491557E-3</v>
      </c>
      <c r="W1918" s="23">
        <f ca="1"/>
        <v>1.9818603676224926E-3</v>
      </c>
      <c r="X1918" s="23">
        <f ca="1"/>
        <v>3.4385575535323268E-3</v>
      </c>
      <c r="Y1918" s="23">
        <f ca="1"/>
        <v>1.5180246344084628E-3</v>
      </c>
      <c r="Z1918" s="23">
        <f ca="1"/>
        <v>4.2632954654004372E-3</v>
      </c>
      <c r="AA1918" s="6">
        <f t="array" aca="1" ref="AA1918" ca="1">SUMPRODUCT($V$9:$Z$9,V1918:Z1918)</f>
        <v>-43848.571326896854</v>
      </c>
      <c r="AB1918" s="6">
        <f t="shared" ca="1" si="121"/>
        <v>-16672.004349920739</v>
      </c>
    </row>
    <row r="1919" spans="1:28" ht="13.8">
      <c r="A1919" s="4">
        <v>1909</v>
      </c>
      <c r="B1919" s="120">
        <v>0.43026977594878829</v>
      </c>
      <c r="C1919" s="120">
        <v>0.84896000000000005</v>
      </c>
      <c r="D1919" s="120">
        <v>0.84756351520199902</v>
      </c>
      <c r="E1919" s="120">
        <v>0.61464380848302702</v>
      </c>
      <c r="F1919" s="120">
        <v>0.86891215293582169</v>
      </c>
      <c r="H1919" s="142">
        <v>-0.17568737808083715</v>
      </c>
      <c r="I1919" s="142">
        <v>1.0319831737630032</v>
      </c>
      <c r="J1919" s="142">
        <v>1.0260394916330089</v>
      </c>
      <c r="K1919" s="142">
        <v>0.29144319464993429</v>
      </c>
      <c r="L1919" s="142">
        <v>1.1212635544142389</v>
      </c>
      <c r="M1919" s="141">
        <f t="array" ref="M1919:Q1919">MMULT(H1919:L1919,TRANSPOSE(chol))</f>
        <v>-1.0351829322470191E-3</v>
      </c>
      <c r="N1919" s="141">
        <v>5.4973901292207847E-3</v>
      </c>
      <c r="O1919" s="141">
        <v>6.6895812299795051E-3</v>
      </c>
      <c r="P1919" s="141">
        <v>3.5180545824601778E-3</v>
      </c>
      <c r="Q1919" s="141">
        <v>8.5369605066559252E-3</v>
      </c>
      <c r="R1919" s="6">
        <f t="shared" si="118"/>
        <v>-47820.632424664371</v>
      </c>
      <c r="S1919" s="6">
        <f t="shared" si="119"/>
        <v>-31197.21938009208</v>
      </c>
      <c r="T1919" s="6">
        <f t="shared" si="120"/>
        <v>31197.21938009208</v>
      </c>
      <c r="V1919" s="23">
        <f t="array" aca="1" ref="V1919:Z1919" ca="1">MMULT(H1919:L1919,TRANSPOSE(racar))</f>
        <v>2.1796743610547472E-3</v>
      </c>
      <c r="W1919" s="23">
        <f ca="1"/>
        <v>7.6783049886916628E-3</v>
      </c>
      <c r="X1919" s="23">
        <f ca="1"/>
        <v>7.6931235725182521E-3</v>
      </c>
      <c r="Y1919" s="23">
        <f ca="1"/>
        <v>3.9706396237829331E-3</v>
      </c>
      <c r="Z1919" s="23">
        <f ca="1"/>
        <v>8.9592054083839807E-3</v>
      </c>
      <c r="AA1919" s="6">
        <f t="array" aca="1" ref="AA1919" ca="1">SUMPRODUCT($V$9:$Z$9,V1919:Z1919)</f>
        <v>-42006.653093852015</v>
      </c>
      <c r="AB1919" s="6">
        <f t="shared" ca="1" si="121"/>
        <v>-31466.307218965721</v>
      </c>
    </row>
    <row r="1920" spans="1:28" ht="13.8">
      <c r="A1920" s="4">
        <v>1910</v>
      </c>
      <c r="B1920" s="120">
        <v>0.76360310928212161</v>
      </c>
      <c r="C1920" s="120">
        <v>8.8959999999999997E-2</v>
      </c>
      <c r="D1920" s="120">
        <v>0.99042065805914192</v>
      </c>
      <c r="E1920" s="120">
        <v>0.70555289939211796</v>
      </c>
      <c r="F1920" s="120">
        <v>0.94583522985889856</v>
      </c>
      <c r="H1920" s="142">
        <v>0.71794081329415482</v>
      </c>
      <c r="I1920" s="142">
        <v>-1.347187042697763</v>
      </c>
      <c r="J1920" s="142">
        <v>2.3424289018305835</v>
      </c>
      <c r="K1920" s="142">
        <v>0.54043916955316962</v>
      </c>
      <c r="L1920" s="142">
        <v>1.6057468620559792</v>
      </c>
      <c r="M1920" s="141">
        <f t="array" ref="M1920:Q1920">MMULT(H1920:L1920,TRANSPOSE(chol))</f>
        <v>4.2302417191500928E-3</v>
      </c>
      <c r="N1920" s="141">
        <v>-6.0286018803283239E-3</v>
      </c>
      <c r="O1920" s="141">
        <v>1.5551980832635396E-2</v>
      </c>
      <c r="P1920" s="141">
        <v>2.5299296981512306E-3</v>
      </c>
      <c r="Q1920" s="141">
        <v>1.1701864034432409E-2</v>
      </c>
      <c r="R1920" s="6">
        <f t="shared" si="118"/>
        <v>33942.802283647623</v>
      </c>
      <c r="S1920" s="6">
        <f t="shared" si="119"/>
        <v>-53246.037937446119</v>
      </c>
      <c r="T1920" s="6">
        <f t="shared" si="120"/>
        <v>53246.037937446119</v>
      </c>
      <c r="V1920" s="23">
        <f t="array" aca="1" ref="V1920:Z1920" ca="1">MMULT(H1920:L1920,TRANSPOSE(racar))</f>
        <v>6.1067936332775772E-3</v>
      </c>
      <c r="W1920" s="23">
        <f ca="1"/>
        <v>-4.4263687394948334E-3</v>
      </c>
      <c r="X1920" s="23">
        <f ca="1"/>
        <v>1.6482175933289232E-2</v>
      </c>
      <c r="Y1920" s="23">
        <f ca="1"/>
        <v>4.4657726832807556E-3</v>
      </c>
      <c r="Z1920" s="23">
        <f ca="1"/>
        <v>1.1773687322075746E-2</v>
      </c>
      <c r="AA1920" s="6">
        <f t="array" aca="1" ref="AA1920" ca="1">SUMPRODUCT($V$9:$Z$9,V1920:Z1920)</f>
        <v>45102.789870590248</v>
      </c>
      <c r="AB1920" s="6">
        <f t="shared" ca="1" si="121"/>
        <v>-44791.189553110489</v>
      </c>
    </row>
    <row r="1921" spans="1:28" ht="13.8">
      <c r="A1921" s="4">
        <v>1911</v>
      </c>
      <c r="B1921" s="120">
        <v>0.20804755372656605</v>
      </c>
      <c r="C1921" s="120">
        <v>0.28896000000000005</v>
      </c>
      <c r="D1921" s="120">
        <v>1.3744273219491879E-2</v>
      </c>
      <c r="E1921" s="120">
        <v>0.7964619903012089</v>
      </c>
      <c r="F1921" s="120">
        <v>2.8675466545289033E-2</v>
      </c>
      <c r="H1921" s="142">
        <v>-0.81321446501134598</v>
      </c>
      <c r="I1921" s="142">
        <v>-0.55642551566064014</v>
      </c>
      <c r="J1921" s="142">
        <v>-2.2045093028272684</v>
      </c>
      <c r="K1921" s="142">
        <v>0.82905016879251836</v>
      </c>
      <c r="L1921" s="142">
        <v>-1.9006266437702346</v>
      </c>
      <c r="M1921" s="141">
        <f t="array" ref="M1921:Q1921">MMULT(H1921:L1921,TRANSPOSE(chol))</f>
        <v>-4.7916119167581627E-3</v>
      </c>
      <c r="N1921" s="141">
        <v>-5.0971780397971169E-3</v>
      </c>
      <c r="O1921" s="141">
        <v>-1.5420840673371237E-2</v>
      </c>
      <c r="P1921" s="141">
        <v>1.343207609526133E-3</v>
      </c>
      <c r="Q1921" s="141">
        <v>-1.3802483322254788E-2</v>
      </c>
      <c r="R1921" s="6">
        <f t="shared" si="118"/>
        <v>49573.211716633108</v>
      </c>
      <c r="S1921" s="6">
        <f t="shared" si="119"/>
        <v>82593.141844268233</v>
      </c>
      <c r="T1921" s="6">
        <f t="shared" si="120"/>
        <v>-82593.141844268233</v>
      </c>
      <c r="V1921" s="23">
        <f t="array" aca="1" ref="V1921:Z1921" ca="1">MMULT(H1921:L1921,TRANSPOSE(racar))</f>
        <v>-8.7035957037602703E-3</v>
      </c>
      <c r="W1921" s="23">
        <f ca="1"/>
        <v>-6.1277760031923671E-3</v>
      </c>
      <c r="X1921" s="23">
        <f ca="1"/>
        <v>-1.5860219577489423E-2</v>
      </c>
      <c r="Y1921" s="23">
        <f ca="1"/>
        <v>6.2125338382966857E-4</v>
      </c>
      <c r="Z1921" s="23">
        <f ca="1"/>
        <v>-1.413936413844274E-2</v>
      </c>
      <c r="AA1921" s="6">
        <f t="array" aca="1" ref="AA1921" ca="1">SUMPRODUCT($V$9:$Z$9,V1921:Z1921)</f>
        <v>34373.083579893791</v>
      </c>
      <c r="AB1921" s="6">
        <f t="shared" ca="1" si="121"/>
        <v>81157.572609805298</v>
      </c>
    </row>
    <row r="1922" spans="1:28" ht="13.8">
      <c r="A1922" s="4">
        <v>1912</v>
      </c>
      <c r="B1922" s="120">
        <v>0.54138088705989929</v>
      </c>
      <c r="C1922" s="120">
        <v>0.48896000000000006</v>
      </c>
      <c r="D1922" s="120">
        <v>0.15660141607663472</v>
      </c>
      <c r="E1922" s="120">
        <v>0.88737108121029984</v>
      </c>
      <c r="F1922" s="120">
        <v>0.10559854346836597</v>
      </c>
      <c r="H1922" s="142">
        <v>0.10391320737689035</v>
      </c>
      <c r="I1922" s="142">
        <v>-2.7676709140231789E-2</v>
      </c>
      <c r="J1922" s="142">
        <v>-1.0085242914318679</v>
      </c>
      <c r="K1922" s="142">
        <v>1.2126652324486462</v>
      </c>
      <c r="L1922" s="142">
        <v>-1.2502805334718383</v>
      </c>
      <c r="M1922" s="141">
        <f t="array" ref="M1922:Q1922">MMULT(H1922:L1922,TRANSPOSE(chol))</f>
        <v>6.1227607746589105E-4</v>
      </c>
      <c r="N1922" s="141">
        <v>8.5626645948183502E-5</v>
      </c>
      <c r="O1922" s="141">
        <v>-6.3427701279820054E-3</v>
      </c>
      <c r="P1922" s="141">
        <v>5.4751311235498841E-3</v>
      </c>
      <c r="Q1922" s="141">
        <v>-5.058728410864838E-3</v>
      </c>
      <c r="R1922" s="6">
        <f t="shared" si="118"/>
        <v>40254.673499027813</v>
      </c>
      <c r="S1922" s="6">
        <f t="shared" si="119"/>
        <v>53057.750232980579</v>
      </c>
      <c r="T1922" s="6">
        <f t="shared" si="120"/>
        <v>-53057.750232980579</v>
      </c>
      <c r="V1922" s="23">
        <f t="array" aca="1" ref="V1922:Z1922" ca="1">MMULT(H1922:L1922,TRANSPOSE(racar))</f>
        <v>-1.4171225980876422E-3</v>
      </c>
      <c r="W1922" s="23">
        <f ca="1"/>
        <v>-6.7515408348039823E-4</v>
      </c>
      <c r="X1922" s="23">
        <f ca="1"/>
        <v>-6.8765180569122508E-3</v>
      </c>
      <c r="Y1922" s="23">
        <f ca="1"/>
        <v>4.361098735318784E-3</v>
      </c>
      <c r="Z1922" s="23">
        <f ca="1"/>
        <v>-7.0445838357896433E-3</v>
      </c>
      <c r="AA1922" s="6">
        <f t="array" aca="1" ref="AA1922" ca="1">SUMPRODUCT($V$9:$Z$9,V1922:Z1922)</f>
        <v>39434.315284706267</v>
      </c>
      <c r="AB1922" s="6">
        <f t="shared" ca="1" si="121"/>
        <v>58962.705108197901</v>
      </c>
    </row>
    <row r="1923" spans="1:28" ht="13.8">
      <c r="A1923" s="4">
        <v>1913</v>
      </c>
      <c r="B1923" s="120">
        <v>0.87471422039323254</v>
      </c>
      <c r="C1923" s="120">
        <v>0.68896000000000002</v>
      </c>
      <c r="D1923" s="120">
        <v>0.2994585589337776</v>
      </c>
      <c r="E1923" s="120">
        <v>0.97828017211939078</v>
      </c>
      <c r="F1923" s="120">
        <v>0.1825216203914429</v>
      </c>
      <c r="H1923" s="142">
        <v>1.1489622205498529</v>
      </c>
      <c r="I1923" s="142">
        <v>0.49290459555620708</v>
      </c>
      <c r="J1923" s="142">
        <v>-0.52595839015173096</v>
      </c>
      <c r="K1923" s="142">
        <v>2.0194578331647359</v>
      </c>
      <c r="L1923" s="142">
        <v>-0.90579712924690547</v>
      </c>
      <c r="M1923" s="141">
        <f t="array" ref="M1923:Q1923">MMULT(H1923:L1923,TRANSPOSE(chol))</f>
        <v>6.7699005671459428E-3</v>
      </c>
      <c r="N1923" s="141">
        <v>5.5221907572557977E-3</v>
      </c>
      <c r="O1923" s="141">
        <v>-1.674885681928272E-3</v>
      </c>
      <c r="P1923" s="141">
        <v>1.1377117267305645E-2</v>
      </c>
      <c r="Q1923" s="141">
        <v>2.590477492963348E-3</v>
      </c>
      <c r="R1923" s="6">
        <f t="shared" si="118"/>
        <v>36710.382738692075</v>
      </c>
      <c r="S1923" s="6">
        <f t="shared" si="119"/>
        <v>37679.510841922674</v>
      </c>
      <c r="T1923" s="6">
        <f t="shared" si="120"/>
        <v>-37679.510841922674</v>
      </c>
      <c r="V1923" s="23">
        <f t="array" aca="1" ref="V1923:Z1923" ca="1">MMULT(H1923:L1923,TRANSPOSE(racar))</f>
        <v>5.8626657873446057E-3</v>
      </c>
      <c r="W1923" s="23">
        <f ca="1"/>
        <v>4.6871547327845143E-3</v>
      </c>
      <c r="X1923" s="23">
        <f ca="1"/>
        <v>-2.5026453112197062E-3</v>
      </c>
      <c r="Y1923" s="23">
        <f ca="1"/>
        <v>9.658607100363736E-3</v>
      </c>
      <c r="Z1923" s="23">
        <f ca="1"/>
        <v>-1.7017423280575282E-3</v>
      </c>
      <c r="AA1923" s="6">
        <f t="array" aca="1" ref="AA1923" ca="1">SUMPRODUCT($V$9:$Z$9,V1923:Z1923)</f>
        <v>50719.83255165485</v>
      </c>
      <c r="AB1923" s="6">
        <f t="shared" ca="1" si="121"/>
        <v>53594.897764231224</v>
      </c>
    </row>
    <row r="1924" spans="1:28" ht="13.8">
      <c r="A1924" s="4">
        <v>1914</v>
      </c>
      <c r="B1924" s="120">
        <v>0.31915866483767719</v>
      </c>
      <c r="C1924" s="120">
        <v>0.88895999999999997</v>
      </c>
      <c r="D1924" s="120">
        <v>0.44231570179092045</v>
      </c>
      <c r="E1924" s="120">
        <v>7.7453725838399018E-2</v>
      </c>
      <c r="F1924" s="120">
        <v>0.2594446973145198</v>
      </c>
      <c r="H1924" s="142">
        <v>-0.47005275151888348</v>
      </c>
      <c r="I1924" s="142">
        <v>1.2210158992850395</v>
      </c>
      <c r="J1924" s="142">
        <v>-0.1451006519169718</v>
      </c>
      <c r="K1924" s="142">
        <v>-1.4224093455382598</v>
      </c>
      <c r="L1924" s="142">
        <v>-0.64505831712387007</v>
      </c>
      <c r="M1924" s="141">
        <f t="array" ref="M1924:Q1924">MMULT(H1924:L1924,TRANSPOSE(chol))</f>
        <v>-2.7696388377098304E-3</v>
      </c>
      <c r="N1924" s="141">
        <v>5.8884032529430011E-3</v>
      </c>
      <c r="O1924" s="141">
        <v>-1.1588853846943277E-3</v>
      </c>
      <c r="P1924" s="141">
        <v>-5.6294694427488114E-3</v>
      </c>
      <c r="Q1924" s="141">
        <v>-5.7867035511208241E-3</v>
      </c>
      <c r="R1924" s="6">
        <f t="shared" si="118"/>
        <v>-39032.045070206252</v>
      </c>
      <c r="S1924" s="6">
        <f t="shared" si="119"/>
        <v>6308.2475883437546</v>
      </c>
      <c r="T1924" s="6">
        <f t="shared" si="120"/>
        <v>-6308.2475883437546</v>
      </c>
      <c r="V1924" s="23">
        <f t="array" aca="1" ref="V1924:Z1924" ca="1">MMULT(H1924:L1924,TRANSPOSE(racar))</f>
        <v>-2.5382699970918922E-3</v>
      </c>
      <c r="W1924" s="23">
        <f ca="1"/>
        <v>4.8484222342222456E-3</v>
      </c>
      <c r="X1924" s="23">
        <f ca="1"/>
        <v>-1.8059616233374307E-3</v>
      </c>
      <c r="Y1924" s="23">
        <f ca="1"/>
        <v>-7.1071406566687355E-3</v>
      </c>
      <c r="Z1924" s="23">
        <f ca="1"/>
        <v>-5.0993435016167101E-3</v>
      </c>
      <c r="AA1924" s="6">
        <f t="array" aca="1" ref="AA1924" ca="1">SUMPRODUCT($V$9:$Z$9,V1924:Z1924)</f>
        <v>-44809.188671888929</v>
      </c>
      <c r="AB1924" s="6">
        <f t="shared" ca="1" si="121"/>
        <v>-4256.4095355348145</v>
      </c>
    </row>
    <row r="1925" spans="1:28" ht="13.8">
      <c r="A1925" s="4">
        <v>1915</v>
      </c>
      <c r="B1925" s="120">
        <v>0.65249199817101045</v>
      </c>
      <c r="C1925" s="120">
        <v>0.12895999999999999</v>
      </c>
      <c r="D1925" s="120">
        <v>0.58517284464806318</v>
      </c>
      <c r="E1925" s="120">
        <v>0.16836281674748993</v>
      </c>
      <c r="F1925" s="120">
        <v>0.33636777423759673</v>
      </c>
      <c r="H1925" s="142">
        <v>0.39205712804357357</v>
      </c>
      <c r="I1925" s="142">
        <v>-1.1313210205766946</v>
      </c>
      <c r="J1925" s="142">
        <v>0.21514494824883315</v>
      </c>
      <c r="K1925" s="142">
        <v>-0.96065506162754699</v>
      </c>
      <c r="L1925" s="142">
        <v>-0.42239661466126416</v>
      </c>
      <c r="M1925" s="141">
        <f t="array" ref="M1925:Q1925">MMULT(H1925:L1925,TRANSPOSE(chol))</f>
        <v>2.310074018121847E-3</v>
      </c>
      <c r="N1925" s="141">
        <v>-5.5579632304085559E-3</v>
      </c>
      <c r="O1925" s="141">
        <v>1.5335117950987113E-3</v>
      </c>
      <c r="P1925" s="141">
        <v>-6.1047915355843356E-3</v>
      </c>
      <c r="Q1925" s="141">
        <v>-4.4929787604933791E-3</v>
      </c>
      <c r="R1925" s="6">
        <f t="shared" si="118"/>
        <v>39421.901792781406</v>
      </c>
      <c r="S1925" s="6">
        <f t="shared" si="119"/>
        <v>-3031.2308900749558</v>
      </c>
      <c r="T1925" s="6">
        <f t="shared" si="120"/>
        <v>3031.2308900749558</v>
      </c>
      <c r="V1925" s="23">
        <f t="array" aca="1" ref="V1925:Z1925" ca="1">MMULT(H1925:L1925,TRANSPOSE(racar))</f>
        <v>4.089803680023251E-4</v>
      </c>
      <c r="W1925" s="23">
        <f ca="1"/>
        <v>-7.5001264794894006E-3</v>
      </c>
      <c r="X1925" s="23">
        <f ca="1"/>
        <v>6.713839711332681E-4</v>
      </c>
      <c r="Y1925" s="23">
        <f ca="1"/>
        <v>-6.1628613648272088E-3</v>
      </c>
      <c r="Z1925" s="23">
        <f ca="1"/>
        <v>-4.3313392366101378E-3</v>
      </c>
      <c r="AA1925" s="6">
        <f t="array" aca="1" ref="AA1925" ca="1">SUMPRODUCT($V$9:$Z$9,V1925:Z1925)</f>
        <v>37330.335252855046</v>
      </c>
      <c r="AB1925" s="6">
        <f t="shared" ca="1" si="121"/>
        <v>-4192.0916238471582</v>
      </c>
    </row>
    <row r="1926" spans="1:28" ht="13.8">
      <c r="A1926" s="4">
        <v>1916</v>
      </c>
      <c r="B1926" s="120">
        <v>0.9858253315043437</v>
      </c>
      <c r="C1926" s="120">
        <v>0.32896000000000003</v>
      </c>
      <c r="D1926" s="120">
        <v>0.72802998750520598</v>
      </c>
      <c r="E1926" s="120">
        <v>0.25927190765658087</v>
      </c>
      <c r="F1926" s="120">
        <v>0.41329085116067366</v>
      </c>
      <c r="H1926" s="142">
        <v>2.1924180151439896</v>
      </c>
      <c r="I1926" s="142">
        <v>-0.44278673352724723</v>
      </c>
      <c r="J1926" s="142">
        <v>0.60686572651702431</v>
      </c>
      <c r="K1926" s="142">
        <v>-0.6455916979835542</v>
      </c>
      <c r="L1926" s="142">
        <v>-0.2190877381124495</v>
      </c>
      <c r="M1926" s="141">
        <f t="array" ref="M1926:Q1926">MMULT(H1926:L1926,TRANSPOSE(chol))</f>
        <v>1.291813751460096E-2</v>
      </c>
      <c r="N1926" s="141">
        <v>2.6149707461803331E-3</v>
      </c>
      <c r="O1926" s="141">
        <v>6.6850414868528801E-3</v>
      </c>
      <c r="P1926" s="141">
        <v>-1.8655309305370873E-3</v>
      </c>
      <c r="Q1926" s="141">
        <v>3.8654406275193645E-3</v>
      </c>
      <c r="R1926" s="6">
        <f t="shared" si="118"/>
        <v>32033.87186585569</v>
      </c>
      <c r="S1926" s="6">
        <f t="shared" si="119"/>
        <v>-29941.430673492287</v>
      </c>
      <c r="T1926" s="6">
        <f t="shared" si="120"/>
        <v>29941.430673492287</v>
      </c>
      <c r="V1926" s="23">
        <f t="array" aca="1" ref="V1926:Z1926" ca="1">MMULT(H1926:L1926,TRANSPOSE(racar))</f>
        <v>1.1786026334502006E-2</v>
      </c>
      <c r="W1926" s="23">
        <f ca="1"/>
        <v>-9.3139896599456727E-4</v>
      </c>
      <c r="X1926" s="23">
        <f ca="1"/>
        <v>4.6460409094603878E-3</v>
      </c>
      <c r="Y1926" s="23">
        <f ca="1"/>
        <v>-3.2884817683476631E-3</v>
      </c>
      <c r="Z1926" s="23">
        <f ca="1"/>
        <v>6.6403929243253387E-4</v>
      </c>
      <c r="AA1926" s="6">
        <f t="array" aca="1" ref="AA1926" ca="1">SUMPRODUCT($V$9:$Z$9,V1926:Z1926)</f>
        <v>51175.291469910619</v>
      </c>
      <c r="AB1926" s="6">
        <f t="shared" ca="1" si="121"/>
        <v>-18716.379082751053</v>
      </c>
    </row>
    <row r="1927" spans="1:28" ht="13.8">
      <c r="A1927" s="4">
        <v>1917</v>
      </c>
      <c r="B1927" s="120">
        <v>3.5208047553726557E-2</v>
      </c>
      <c r="C1927" s="120">
        <v>0.52895999999999999</v>
      </c>
      <c r="D1927" s="120">
        <v>0.87088713036234888</v>
      </c>
      <c r="E1927" s="120">
        <v>0.3501809985656717</v>
      </c>
      <c r="F1927" s="120">
        <v>0.49021392808375058</v>
      </c>
      <c r="H1927" s="142">
        <v>-1.8092247431602009</v>
      </c>
      <c r="I1927" s="142">
        <v>7.2655827684917504E-2</v>
      </c>
      <c r="J1927" s="142">
        <v>1.1305946525154322</v>
      </c>
      <c r="K1927" s="142">
        <v>-0.38483185403888898</v>
      </c>
      <c r="L1927" s="142">
        <v>-2.4532505130091826E-2</v>
      </c>
      <c r="M1927" s="141">
        <f t="array" ref="M1927:Q1927">MMULT(H1927:L1927,TRANSPOSE(chol))</f>
        <v>-1.0660290996298491E-2</v>
      </c>
      <c r="N1927" s="141">
        <v>-3.8344395534950304E-3</v>
      </c>
      <c r="O1927" s="141">
        <v>4.8574757252428189E-3</v>
      </c>
      <c r="P1927" s="141">
        <v>-2.5177972898503139E-3</v>
      </c>
      <c r="Q1927" s="141">
        <v>-5.0984724728500444E-3</v>
      </c>
      <c r="R1927" s="6">
        <f t="shared" si="118"/>
        <v>-1091.3215658103873</v>
      </c>
      <c r="S1927" s="6">
        <f t="shared" si="119"/>
        <v>16725.97682982307</v>
      </c>
      <c r="T1927" s="6">
        <f t="shared" si="120"/>
        <v>-16725.97682982307</v>
      </c>
      <c r="V1927" s="23">
        <f t="array" aca="1" ref="V1927:Z1927" ca="1">MMULT(H1927:L1927,TRANSPOSE(racar))</f>
        <v>-9.5675995938595167E-3</v>
      </c>
      <c r="W1927" s="23">
        <f ca="1"/>
        <v>-1.4996801001844248E-3</v>
      </c>
      <c r="X1927" s="23">
        <f ca="1"/>
        <v>6.206344370914281E-3</v>
      </c>
      <c r="Y1927" s="23">
        <f ca="1"/>
        <v>-1.8392104245616866E-3</v>
      </c>
      <c r="Z1927" s="23">
        <f ca="1"/>
        <v>-2.1412040730326492E-3</v>
      </c>
      <c r="AA1927" s="6">
        <f t="array" aca="1" ref="AA1927" ca="1">SUMPRODUCT($V$9:$Z$9,V1927:Z1927)</f>
        <v>-17971.361806065455</v>
      </c>
      <c r="AB1927" s="6">
        <f t="shared" ca="1" si="121"/>
        <v>3449.1540477392027</v>
      </c>
    </row>
    <row r="1928" spans="1:28" ht="13.8">
      <c r="A1928" s="4">
        <v>1918</v>
      </c>
      <c r="B1928" s="120">
        <v>0.3685413808870599</v>
      </c>
      <c r="C1928" s="120">
        <v>0.72896000000000005</v>
      </c>
      <c r="D1928" s="120">
        <v>3.4152436484798002E-2</v>
      </c>
      <c r="E1928" s="120">
        <v>0.44109008947476264</v>
      </c>
      <c r="F1928" s="120">
        <v>0.56713700500682762</v>
      </c>
      <c r="H1928" s="142">
        <v>-0.3357190197303288</v>
      </c>
      <c r="I1928" s="142">
        <v>0.60967065088904249</v>
      </c>
      <c r="J1928" s="142">
        <v>-1.8229902145970578</v>
      </c>
      <c r="K1928" s="142">
        <v>-0.14820602261613025</v>
      </c>
      <c r="L1928" s="142">
        <v>0.16908982268404288</v>
      </c>
      <c r="M1928" s="141">
        <f t="array" ref="M1928:Q1928">MMULT(H1928:L1928,TRANSPOSE(chol))</f>
        <v>-1.9781193336247021E-3</v>
      </c>
      <c r="N1928" s="141">
        <v>2.7028421841812878E-3</v>
      </c>
      <c r="O1928" s="141">
        <v>-1.194905383916622E-2</v>
      </c>
      <c r="P1928" s="141">
        <v>-1.1230609420863681E-3</v>
      </c>
      <c r="Q1928" s="141">
        <v>-9.5195612682363862E-4</v>
      </c>
      <c r="R1928" s="6">
        <f t="shared" si="118"/>
        <v>-51234.533997959748</v>
      </c>
      <c r="S1928" s="6">
        <f t="shared" si="119"/>
        <v>136.99945817450771</v>
      </c>
      <c r="T1928" s="6">
        <f t="shared" si="120"/>
        <v>-136.99945817450771</v>
      </c>
      <c r="V1928" s="23">
        <f t="array" aca="1" ref="V1928:Z1928" ca="1">MMULT(H1928:L1928,TRANSPOSE(racar))</f>
        <v>-2.0567465370823026E-3</v>
      </c>
      <c r="W1928" s="23">
        <f ca="1"/>
        <v>2.8239439427597364E-3</v>
      </c>
      <c r="X1928" s="23">
        <f ca="1"/>
        <v>-1.1794383539900082E-2</v>
      </c>
      <c r="Y1928" s="23">
        <f ca="1"/>
        <v>-7.8067275042909576E-4</v>
      </c>
      <c r="Z1928" s="23">
        <f ca="1"/>
        <v>-8.4863340947498225E-5</v>
      </c>
      <c r="AA1928" s="6">
        <f t="array" aca="1" ref="AA1928" ca="1">SUMPRODUCT($V$9:$Z$9,V1928:Z1928)</f>
        <v>-55076.245694402132</v>
      </c>
      <c r="AB1928" s="6">
        <f t="shared" ca="1" si="121"/>
        <v>-3099.9911469004987</v>
      </c>
    </row>
    <row r="1929" spans="1:28" ht="13.8">
      <c r="A1929" s="4">
        <v>1919</v>
      </c>
      <c r="B1929" s="120">
        <v>0.70187471422039316</v>
      </c>
      <c r="C1929" s="120">
        <v>0.92896000000000001</v>
      </c>
      <c r="D1929" s="120">
        <v>0.17700957934194084</v>
      </c>
      <c r="E1929" s="120">
        <v>0.53199918038385352</v>
      </c>
      <c r="F1929" s="120">
        <v>0.64406008192990449</v>
      </c>
      <c r="H1929" s="142">
        <v>0.52980004855398244</v>
      </c>
      <c r="I1929" s="142">
        <v>1.4680891809598484</v>
      </c>
      <c r="J1929" s="142">
        <v>-0.92682161827187981</v>
      </c>
      <c r="K1929" s="142">
        <v>8.0296251785095155E-2</v>
      </c>
      <c r="L1929" s="142">
        <v>0.36933259077108171</v>
      </c>
      <c r="M1929" s="141">
        <f t="array" ref="M1929:Q1929">MMULT(H1929:L1929,TRANSPOSE(chol))</f>
        <v>3.1216811005875273E-3</v>
      </c>
      <c r="N1929" s="141">
        <v>9.6524103693430841E-3</v>
      </c>
      <c r="O1929" s="141">
        <v>-4.7558521305279249E-3</v>
      </c>
      <c r="P1929" s="141">
        <v>2.5317991211391733E-3</v>
      </c>
      <c r="Q1929" s="141">
        <v>5.1710213241107205E-3</v>
      </c>
      <c r="R1929" s="6">
        <f t="shared" si="118"/>
        <v>-63084.005125681666</v>
      </c>
      <c r="S1929" s="6">
        <f t="shared" si="119"/>
        <v>-17063.787041127427</v>
      </c>
      <c r="T1929" s="6">
        <f t="shared" si="120"/>
        <v>17063.787041127427</v>
      </c>
      <c r="V1929" s="23">
        <f t="array" aca="1" ref="V1929:Z1929" ca="1">MMULT(H1929:L1929,TRANSPOSE(racar))</f>
        <v>4.5043750406010387E-3</v>
      </c>
      <c r="W1929" s="23">
        <f ca="1"/>
        <v>9.4852824770632962E-3</v>
      </c>
      <c r="X1929" s="23">
        <f ca="1"/>
        <v>-5.0465888516449241E-3</v>
      </c>
      <c r="Y1929" s="23">
        <f ca="1"/>
        <v>1.8063779320823699E-3</v>
      </c>
      <c r="Z1929" s="23">
        <f ca="1"/>
        <v>4.0838584840911969E-3</v>
      </c>
      <c r="AA1929" s="6">
        <f t="array" aca="1" ref="AA1929" ca="1">SUMPRODUCT($V$9:$Z$9,V1929:Z1929)</f>
        <v>-53886.637994493663</v>
      </c>
      <c r="AB1929" s="6">
        <f t="shared" ca="1" si="121"/>
        <v>-14359.471720810636</v>
      </c>
    </row>
    <row r="1930" spans="1:28" ht="13.8">
      <c r="A1930" s="4">
        <v>1920</v>
      </c>
      <c r="B1930" s="120">
        <v>0.14631915866483766</v>
      </c>
      <c r="C1930" s="120">
        <v>0.16896</v>
      </c>
      <c r="D1930" s="120">
        <v>0.31986672219908374</v>
      </c>
      <c r="E1930" s="120">
        <v>0.62290827129294435</v>
      </c>
      <c r="F1930" s="120">
        <v>0.72098315885298137</v>
      </c>
      <c r="H1930" s="142">
        <v>-1.0523514876016586</v>
      </c>
      <c r="I1930" s="142">
        <v>-0.9582831463198036</v>
      </c>
      <c r="J1930" s="142">
        <v>-0.46807152098194016</v>
      </c>
      <c r="K1930" s="142">
        <v>0.31312794689702567</v>
      </c>
      <c r="L1930" s="142">
        <v>0.58576464978156761</v>
      </c>
      <c r="M1930" s="141">
        <f t="array" ref="M1930:Q1930">MMULT(H1930:L1930,TRANSPOSE(chol))</f>
        <v>-6.2006520365324976E-3</v>
      </c>
      <c r="N1930" s="141">
        <v>-7.9604290593101555E-3</v>
      </c>
      <c r="O1930" s="141">
        <v>-4.7286805314368085E-3</v>
      </c>
      <c r="P1930" s="141">
        <v>-1.0056877644114301E-3</v>
      </c>
      <c r="Q1930" s="141">
        <v>-1.1996701192301018E-3</v>
      </c>
      <c r="R1930" s="6">
        <f t="shared" si="118"/>
        <v>2670.0270810426828</v>
      </c>
      <c r="S1930" s="6">
        <f t="shared" si="119"/>
        <v>2045.8143625410048</v>
      </c>
      <c r="T1930" s="6">
        <f t="shared" si="120"/>
        <v>-2045.8143625410048</v>
      </c>
      <c r="V1930" s="23">
        <f t="array" aca="1" ref="V1930:Z1930" ca="1">MMULT(H1930:L1930,TRANSPOSE(racar))</f>
        <v>-6.3550246774679298E-3</v>
      </c>
      <c r="W1930" s="23">
        <f ca="1"/>
        <v>-6.0380828889295629E-3</v>
      </c>
      <c r="X1930" s="23">
        <f ca="1"/>
        <v>-3.3850927537260817E-3</v>
      </c>
      <c r="Y1930" s="23">
        <f ca="1"/>
        <v>1.1134784801218158E-3</v>
      </c>
      <c r="Z1930" s="23">
        <f ca="1"/>
        <v>1.3395812406405893E-3</v>
      </c>
      <c r="AA1930" s="6">
        <f t="array" aca="1" ref="AA1930" ca="1">SUMPRODUCT($V$9:$Z$9,V1930:Z1930)</f>
        <v>-8946.7790229156344</v>
      </c>
      <c r="AB1930" s="6">
        <f t="shared" ca="1" si="121"/>
        <v>-2327.8381252029212</v>
      </c>
    </row>
    <row r="1931" spans="1:28" ht="13.8">
      <c r="A1931" s="4">
        <v>1921</v>
      </c>
      <c r="B1931" s="120">
        <v>0.479652491998171</v>
      </c>
      <c r="C1931" s="120">
        <v>0.36896000000000001</v>
      </c>
      <c r="D1931" s="120">
        <v>0.46272386505622659</v>
      </c>
      <c r="E1931" s="120">
        <v>0.71381736220203529</v>
      </c>
      <c r="F1931" s="120">
        <v>0.79790623577605835</v>
      </c>
      <c r="H1931" s="142">
        <v>-5.1025772264667521E-2</v>
      </c>
      <c r="I1931" s="142">
        <v>-0.33460907276310825</v>
      </c>
      <c r="J1931" s="142">
        <v>-9.3573790851288155E-2</v>
      </c>
      <c r="K1931" s="142">
        <v>0.564571469467955</v>
      </c>
      <c r="L1931" s="142">
        <v>0.83416585647845032</v>
      </c>
      <c r="M1931" s="141">
        <f t="array" ref="M1931:Q1931">MMULT(H1931:L1931,TRANSPOSE(chol))</f>
        <v>-3.0065340566926322E-4</v>
      </c>
      <c r="N1931" s="141">
        <v>-2.0361771410138839E-3</v>
      </c>
      <c r="O1931" s="141">
        <v>-7.7901076845492134E-4</v>
      </c>
      <c r="P1931" s="141">
        <v>2.1962659465905292E-3</v>
      </c>
      <c r="Q1931" s="141">
        <v>4.8247736425295912E-3</v>
      </c>
      <c r="R1931" s="6">
        <f t="shared" si="118"/>
        <v>-9595.7179509784401</v>
      </c>
      <c r="S1931" s="6">
        <f t="shared" si="119"/>
        <v>-16680.358554332503</v>
      </c>
      <c r="T1931" s="6">
        <f t="shared" si="120"/>
        <v>16680.358554332503</v>
      </c>
      <c r="V1931" s="23">
        <f t="array" aca="1" ref="V1931:Z1931" ca="1">MMULT(H1931:L1931,TRANSPOSE(racar))</f>
        <v>5.0228670264300759E-4</v>
      </c>
      <c r="W1931" s="23">
        <f ca="1"/>
        <v>-7.0246101178979259E-4</v>
      </c>
      <c r="X1931" s="23">
        <f ca="1"/>
        <v>2.5783541216456126E-5</v>
      </c>
      <c r="Y1931" s="23">
        <f ca="1"/>
        <v>3.5122281161099949E-3</v>
      </c>
      <c r="Z1931" s="23">
        <f ca="1"/>
        <v>5.4206272235178925E-3</v>
      </c>
      <c r="AA1931" s="6">
        <f t="array" aca="1" ref="AA1931" ca="1">SUMPRODUCT($V$9:$Z$9,V1931:Z1931)</f>
        <v>-8034.7545249068244</v>
      </c>
      <c r="AB1931" s="6">
        <f t="shared" ca="1" si="121"/>
        <v>-13962.79732646728</v>
      </c>
    </row>
    <row r="1932" spans="1:28" ht="13.8">
      <c r="A1932" s="4">
        <v>1922</v>
      </c>
      <c r="B1932" s="120">
        <v>0.81298582533150421</v>
      </c>
      <c r="C1932" s="120">
        <v>0.56896000000000002</v>
      </c>
      <c r="D1932" s="120">
        <v>0.60558100791336933</v>
      </c>
      <c r="E1932" s="120">
        <v>0.80472645311112623</v>
      </c>
      <c r="F1932" s="120">
        <v>0.87482931269913533</v>
      </c>
      <c r="H1932" s="142">
        <v>0.88895298200565165</v>
      </c>
      <c r="I1932" s="142">
        <v>0.1737270219415584</v>
      </c>
      <c r="J1932" s="142">
        <v>0.2678198583756618</v>
      </c>
      <c r="K1932" s="142">
        <v>0.85862562871670345</v>
      </c>
      <c r="L1932" s="142">
        <v>1.1495206067896302</v>
      </c>
      <c r="M1932" s="141">
        <f t="array" ref="M1932:Q1932">MMULT(H1932:L1932,TRANSPOSE(chol))</f>
        <v>5.2378774422766278E-3</v>
      </c>
      <c r="N1932" s="141">
        <v>3.0834100373935526E-3</v>
      </c>
      <c r="O1932" s="141">
        <v>2.9664501881299836E-3</v>
      </c>
      <c r="P1932" s="141">
        <v>5.3770056731115888E-3</v>
      </c>
      <c r="Q1932" s="141">
        <v>1.0922955802427824E-2</v>
      </c>
      <c r="R1932" s="6">
        <f t="shared" ref="R1932:R1995" si="122">SUMPRODUCT($M$9:$Q$9,M1932:Q1932)</f>
        <v>-20431.988799698476</v>
      </c>
      <c r="S1932" s="6">
        <f t="shared" ref="S1932:S1995" si="123">P1932*$P$9+Q1932*$Q$9</f>
        <v>-35911.973494982318</v>
      </c>
      <c r="T1932" s="6">
        <f t="shared" ref="T1932:T1995" si="124">-S1932</f>
        <v>35911.973494982318</v>
      </c>
      <c r="V1932" s="23">
        <f t="array" aca="1" ref="V1932:Z1932" ca="1">MMULT(H1932:L1932,TRANSPOSE(racar))</f>
        <v>6.9817724790243417E-3</v>
      </c>
      <c r="W1932" s="23">
        <f ca="1"/>
        <v>3.9872202638162975E-3</v>
      </c>
      <c r="X1932" s="23">
        <f ca="1"/>
        <v>3.3453706272319013E-3</v>
      </c>
      <c r="Y1932" s="23">
        <f ca="1"/>
        <v>6.0934961866100723E-3</v>
      </c>
      <c r="Z1932" s="23">
        <f ca="1"/>
        <v>9.7599598164115377E-3</v>
      </c>
      <c r="AA1932" s="6">
        <f t="array" aca="1" ref="AA1932" ca="1">SUMPRODUCT($V$9:$Z$9,V1932:Z1932)</f>
        <v>-6393.6474116556055</v>
      </c>
      <c r="AB1932" s="6">
        <f t="shared" ref="AB1932:AB1995" ca="1" si="125">Y1932*$Y$9+Z1932*$Z$9</f>
        <v>-26193.718399605747</v>
      </c>
    </row>
    <row r="1933" spans="1:28" ht="13.8">
      <c r="A1933" s="4">
        <v>1923</v>
      </c>
      <c r="B1933" s="120">
        <v>0.25743026977594879</v>
      </c>
      <c r="C1933" s="120">
        <v>0.76896000000000009</v>
      </c>
      <c r="D1933" s="120">
        <v>0.74843815077051212</v>
      </c>
      <c r="E1933" s="120">
        <v>0.89563554402021717</v>
      </c>
      <c r="F1933" s="120">
        <v>0.9517523896222122</v>
      </c>
      <c r="H1933" s="142">
        <v>-0.65128808314105313</v>
      </c>
      <c r="I1933" s="142">
        <v>0.73542615133853373</v>
      </c>
      <c r="J1933" s="142">
        <v>0.66958293042534567</v>
      </c>
      <c r="K1933" s="142">
        <v>1.2570682800721273</v>
      </c>
      <c r="L1933" s="142">
        <v>1.6620875537056858</v>
      </c>
      <c r="M1933" s="141">
        <f t="array" ref="M1933:Q1933">MMULT(H1933:L1933,TRANSPOSE(chol))</f>
        <v>-3.8375113511756225E-3</v>
      </c>
      <c r="N1933" s="141">
        <v>2.6816527362418497E-3</v>
      </c>
      <c r="O1933" s="141">
        <v>3.6673431641306622E-3</v>
      </c>
      <c r="P1933" s="141">
        <v>7.289274854122456E-3</v>
      </c>
      <c r="Q1933" s="141">
        <v>1.1123408466439805E-2</v>
      </c>
      <c r="R1933" s="6">
        <f t="shared" si="122"/>
        <v>-50702.45671798737</v>
      </c>
      <c r="S1933" s="6">
        <f t="shared" si="123"/>
        <v>-28277.394448053004</v>
      </c>
      <c r="T1933" s="6">
        <f t="shared" si="124"/>
        <v>28277.394448053004</v>
      </c>
      <c r="V1933" s="23">
        <f t="array" aca="1" ref="V1933:Z1933" ca="1">MMULT(H1933:L1933,TRANSPOSE(racar))</f>
        <v>-1.1988352696364318E-4</v>
      </c>
      <c r="W1933" s="23">
        <f ca="1"/>
        <v>6.7000334626330562E-3</v>
      </c>
      <c r="X1933" s="23">
        <f ca="1"/>
        <v>5.7424657027237251E-3</v>
      </c>
      <c r="Y1933" s="23">
        <f ca="1"/>
        <v>9.0457242723070066E-3</v>
      </c>
      <c r="Z1933" s="23">
        <f ca="1"/>
        <v>1.2304928894612583E-2</v>
      </c>
      <c r="AA1933" s="6">
        <f t="array" aca="1" ref="AA1933" ca="1">SUMPRODUCT($V$9:$Z$9,V1933:Z1933)</f>
        <v>-47581.244514771068</v>
      </c>
      <c r="AB1933" s="6">
        <f t="shared" ca="1" si="125"/>
        <v>-26789.422889711386</v>
      </c>
    </row>
    <row r="1934" spans="1:28" ht="13.8">
      <c r="A1934" s="4">
        <v>1924</v>
      </c>
      <c r="B1934" s="120">
        <v>0.59076360310928211</v>
      </c>
      <c r="C1934" s="120">
        <v>0.96896000000000004</v>
      </c>
      <c r="D1934" s="120">
        <v>0.89129529362765503</v>
      </c>
      <c r="E1934" s="120">
        <v>0.98654463492930811</v>
      </c>
      <c r="F1934" s="120">
        <v>3.4592626308602645E-2</v>
      </c>
      <c r="H1934" s="142">
        <v>0.22950968524451029</v>
      </c>
      <c r="I1934" s="142">
        <v>1.8657239291468009</v>
      </c>
      <c r="J1934" s="142">
        <v>1.23344599752927</v>
      </c>
      <c r="K1934" s="142">
        <v>2.2128102526106375</v>
      </c>
      <c r="L1934" s="142">
        <v>-1.8172081167246987</v>
      </c>
      <c r="M1934" s="141">
        <f t="array" ref="M1934:Q1934">MMULT(H1934:L1934,TRANSPOSE(chol))</f>
        <v>1.3523140452422564E-3</v>
      </c>
      <c r="N1934" s="141">
        <v>1.1224162656625515E-2</v>
      </c>
      <c r="O1934" s="141">
        <v>8.8377070498614849E-3</v>
      </c>
      <c r="P1934" s="141">
        <v>1.4798896302279953E-2</v>
      </c>
      <c r="Q1934" s="141">
        <v>-1.0744044522644682E-3</v>
      </c>
      <c r="R1934" s="6">
        <f t="shared" si="122"/>
        <v>44046.448509050977</v>
      </c>
      <c r="S1934" s="6">
        <f t="shared" si="123"/>
        <v>73626.83780721642</v>
      </c>
      <c r="T1934" s="6">
        <f t="shared" si="124"/>
        <v>-73626.83780721642</v>
      </c>
      <c r="V1934" s="23">
        <f t="array" aca="1" ref="V1934:Z1934" ca="1">MMULT(H1934:L1934,TRANSPOSE(racar))</f>
        <v>1.9508106367374226E-3</v>
      </c>
      <c r="W1934" s="23">
        <f ca="1"/>
        <v>1.1544859444727971E-2</v>
      </c>
      <c r="X1934" s="23">
        <f ca="1"/>
        <v>8.2649758898947125E-3</v>
      </c>
      <c r="Y1934" s="23">
        <f ca="1"/>
        <v>1.1208310739518283E-2</v>
      </c>
      <c r="Z1934" s="23">
        <f ca="1"/>
        <v>-5.7949871983773759E-3</v>
      </c>
      <c r="AA1934" s="6">
        <f t="array" aca="1" ref="AA1934" ca="1">SUMPRODUCT($V$9:$Z$9,V1934:Z1934)</f>
        <v>53521.179550084693</v>
      </c>
      <c r="AB1934" s="6">
        <f t="shared" ca="1" si="125"/>
        <v>83353.825868807748</v>
      </c>
    </row>
    <row r="1935" spans="1:28" ht="13.8">
      <c r="A1935" s="4">
        <v>1925</v>
      </c>
      <c r="B1935" s="120">
        <v>0.92409693644261537</v>
      </c>
      <c r="C1935" s="120">
        <v>1.6959999999999999E-2</v>
      </c>
      <c r="D1935" s="120">
        <v>5.4560599750104119E-2</v>
      </c>
      <c r="E1935" s="120">
        <v>8.5718188648316374E-2</v>
      </c>
      <c r="F1935" s="120">
        <v>0.11151570323167957</v>
      </c>
      <c r="H1935" s="142">
        <v>1.43318096809252</v>
      </c>
      <c r="I1935" s="142">
        <v>-2.1210214187607037</v>
      </c>
      <c r="J1935" s="142">
        <v>-1.6021556274482653</v>
      </c>
      <c r="K1935" s="142">
        <v>-1.3676029987686265</v>
      </c>
      <c r="L1935" s="142">
        <v>-1.2185068942962007</v>
      </c>
      <c r="M1935" s="141">
        <f t="array" ref="M1935:Q1935">MMULT(H1935:L1935,TRANSPOSE(chol))</f>
        <v>8.4445706526965272E-3</v>
      </c>
      <c r="N1935" s="141">
        <v>-8.7799706053524364E-3</v>
      </c>
      <c r="O1935" s="141">
        <v>-9.0616552382880352E-3</v>
      </c>
      <c r="P1935" s="141">
        <v>-9.9369865535866922E-3</v>
      </c>
      <c r="Q1935" s="141">
        <v>-9.5550787498740776E-3</v>
      </c>
      <c r="R1935" s="6">
        <f t="shared" si="122"/>
        <v>69058.775495798182</v>
      </c>
      <c r="S1935" s="6">
        <f t="shared" si="123"/>
        <v>7482.5003301714314</v>
      </c>
      <c r="T1935" s="6">
        <f t="shared" si="124"/>
        <v>-7482.5003301714314</v>
      </c>
      <c r="V1935" s="23">
        <f t="array" aca="1" ref="V1935:Z1935" ca="1">MMULT(H1935:L1935,TRANSPOSE(racar))</f>
        <v>3.1045412953746108E-3</v>
      </c>
      <c r="W1935" s="23">
        <f ca="1"/>
        <v>-1.398373040577049E-2</v>
      </c>
      <c r="X1935" s="23">
        <f ca="1"/>
        <v>-1.1498600975968668E-2</v>
      </c>
      <c r="Y1935" s="23">
        <f ca="1"/>
        <v>-1.0445527307449675E-2</v>
      </c>
      <c r="Z1935" s="23">
        <f ca="1"/>
        <v>-1.0716459272500922E-2</v>
      </c>
      <c r="AA1935" s="6">
        <f t="array" aca="1" ref="AA1935" ca="1">SUMPRODUCT($V$9:$Z$9,V1935:Z1935)</f>
        <v>69238.836634140927</v>
      </c>
      <c r="AB1935" s="6">
        <f t="shared" ca="1" si="125"/>
        <v>11589.70118970755</v>
      </c>
    </row>
    <row r="1936" spans="1:28" ht="13.8">
      <c r="A1936" s="4">
        <v>1926</v>
      </c>
      <c r="B1936" s="120">
        <v>7.2245084590763606E-2</v>
      </c>
      <c r="C1936" s="120">
        <v>0.21696000000000001</v>
      </c>
      <c r="D1936" s="120">
        <v>0.19741774260724695</v>
      </c>
      <c r="E1936" s="120">
        <v>0.17662727955740729</v>
      </c>
      <c r="F1936" s="120">
        <v>0.18843878015475651</v>
      </c>
      <c r="H1936" s="142">
        <v>-1.4592723256014162</v>
      </c>
      <c r="I1936" s="142">
        <v>-0.78250133686779133</v>
      </c>
      <c r="J1936" s="142">
        <v>-0.85088095513654749</v>
      </c>
      <c r="K1936" s="142">
        <v>-0.92829501518385815</v>
      </c>
      <c r="L1936" s="142">
        <v>-0.88366410929046146</v>
      </c>
      <c r="M1936" s="141">
        <f t="array" ref="M1936:Q1936">MMULT(H1936:L1936,TRANSPOSE(chol))</f>
        <v>-8.598305817210947E-3</v>
      </c>
      <c r="N1936" s="141">
        <v>-7.9097380405663987E-3</v>
      </c>
      <c r="O1936" s="141">
        <v>-7.6726432574403137E-3</v>
      </c>
      <c r="P1936" s="141">
        <v>-7.4452847009826451E-3</v>
      </c>
      <c r="Q1936" s="141">
        <v>-1.2717044855170993E-2</v>
      </c>
      <c r="R1936" s="6">
        <f t="shared" si="122"/>
        <v>18718.225580761617</v>
      </c>
      <c r="S1936" s="6">
        <f t="shared" si="123"/>
        <v>36390.953343422014</v>
      </c>
      <c r="T1936" s="6">
        <f t="shared" si="124"/>
        <v>-36390.953343422014</v>
      </c>
      <c r="V1936" s="23">
        <f t="array" aca="1" ref="V1936:Z1936" ca="1">MMULT(H1936:L1936,TRANSPOSE(racar))</f>
        <v>-1.0811789469751375E-2</v>
      </c>
      <c r="W1936" s="23">
        <f ca="1"/>
        <v>-8.135865246142078E-3</v>
      </c>
      <c r="X1936" s="23">
        <f ca="1"/>
        <v>-7.4644177298925675E-3</v>
      </c>
      <c r="Y1936" s="23">
        <f ca="1"/>
        <v>-6.9619285137194915E-3</v>
      </c>
      <c r="Z1936" s="23">
        <f ca="1"/>
        <v>-9.9471999828230906E-3</v>
      </c>
      <c r="AA1936" s="6">
        <f t="array" aca="1" ref="AA1936" ca="1">SUMPRODUCT($V$9:$Z$9,V1936:Z1936)</f>
        <v>-2919.1856568023431</v>
      </c>
      <c r="AB1936" s="6">
        <f t="shared" ca="1" si="125"/>
        <v>23259.455230207073</v>
      </c>
    </row>
    <row r="1937" spans="1:28" ht="13.8">
      <c r="A1937" s="4">
        <v>1927</v>
      </c>
      <c r="B1937" s="120">
        <v>0.40557841792409693</v>
      </c>
      <c r="C1937" s="120">
        <v>0.41696000000000005</v>
      </c>
      <c r="D1937" s="120">
        <v>0.34027488546438983</v>
      </c>
      <c r="E1937" s="120">
        <v>0.2675363704664982</v>
      </c>
      <c r="F1937" s="120">
        <v>0.26536185707783339</v>
      </c>
      <c r="H1937" s="142">
        <v>-0.23893390320874494</v>
      </c>
      <c r="I1937" s="142">
        <v>-0.20967671536722593</v>
      </c>
      <c r="J1937" s="142">
        <v>-0.41171303331725134</v>
      </c>
      <c r="K1937" s="142">
        <v>-0.62028109226842654</v>
      </c>
      <c r="L1937" s="142">
        <v>-0.62690163701467516</v>
      </c>
      <c r="M1937" s="141">
        <f t="array" ref="M1937:Q1937">MMULT(H1937:L1937,TRANSPOSE(chol))</f>
        <v>-1.4078433023404107E-3</v>
      </c>
      <c r="N1937" s="141">
        <v>-1.762157979087681E-3</v>
      </c>
      <c r="O1937" s="141">
        <v>-3.0313712399746224E-3</v>
      </c>
      <c r="P1937" s="141">
        <v>-3.8353148246494679E-3</v>
      </c>
      <c r="Q1937" s="141">
        <v>-5.9221172505596002E-3</v>
      </c>
      <c r="R1937" s="6">
        <f t="shared" si="122"/>
        <v>10490.915578672728</v>
      </c>
      <c r="S1937" s="6">
        <f t="shared" si="123"/>
        <v>15263.016130008295</v>
      </c>
      <c r="T1937" s="6">
        <f t="shared" si="124"/>
        <v>-15263.016130008295</v>
      </c>
      <c r="V1937" s="23">
        <f t="array" aca="1" ref="V1937:Z1937" ca="1">MMULT(H1937:L1937,TRANSPOSE(racar))</f>
        <v>-2.7205152696686665E-3</v>
      </c>
      <c r="W1937" s="23">
        <f ca="1"/>
        <v>-2.7986675424200944E-3</v>
      </c>
      <c r="X1937" s="23">
        <f ca="1"/>
        <v>-3.5009173120801457E-3</v>
      </c>
      <c r="Y1937" s="23">
        <f ca="1"/>
        <v>-4.2447791760978956E-3</v>
      </c>
      <c r="Z1937" s="23">
        <f ca="1"/>
        <v>-5.4743269492001584E-3</v>
      </c>
      <c r="AA1937" s="6">
        <f t="array" aca="1" ref="AA1937" ca="1">SUMPRODUCT($V$9:$Z$9,V1937:Z1937)</f>
        <v>4251.8634422935284</v>
      </c>
      <c r="AB1937" s="6">
        <f t="shared" ca="1" si="125"/>
        <v>10910.255945605186</v>
      </c>
    </row>
    <row r="1938" spans="1:28" ht="13.8">
      <c r="A1938" s="4">
        <v>1928</v>
      </c>
      <c r="B1938" s="120">
        <v>0.73891175125743025</v>
      </c>
      <c r="C1938" s="120">
        <v>0.61696000000000006</v>
      </c>
      <c r="D1938" s="120">
        <v>0.48313202832153268</v>
      </c>
      <c r="E1938" s="120">
        <v>0.35844546137558908</v>
      </c>
      <c r="F1938" s="120">
        <v>0.34228493400091031</v>
      </c>
      <c r="H1938" s="142">
        <v>0.6399940040841896</v>
      </c>
      <c r="I1938" s="142">
        <v>0.29750629858575378</v>
      </c>
      <c r="J1938" s="142">
        <v>-4.2294340794454745E-2</v>
      </c>
      <c r="K1938" s="142">
        <v>-0.36261711582462125</v>
      </c>
      <c r="L1938" s="142">
        <v>-0.40623509759589777</v>
      </c>
      <c r="M1938" s="141">
        <f t="array" ref="M1938:Q1938">MMULT(H1938:L1938,TRANSPOSE(chol))</f>
        <v>3.7709645223548624E-3</v>
      </c>
      <c r="N1938" s="141">
        <v>3.2073945188754198E-3</v>
      </c>
      <c r="O1938" s="141">
        <v>6.834635318526981E-4</v>
      </c>
      <c r="P1938" s="141">
        <v>-8.7928769561487167E-4</v>
      </c>
      <c r="Q1938" s="141">
        <v>-5.7781803352815152E-4</v>
      </c>
      <c r="R1938" s="6">
        <f t="shared" si="122"/>
        <v>1840.7081930011032</v>
      </c>
      <c r="S1938" s="6">
        <f t="shared" si="123"/>
        <v>-820.53232795515214</v>
      </c>
      <c r="T1938" s="6">
        <f t="shared" si="124"/>
        <v>820.53232795515214</v>
      </c>
      <c r="V1938" s="23">
        <f t="array" aca="1" ref="V1938:Z1938" ca="1">MMULT(H1938:L1938,TRANSPOSE(racar))</f>
        <v>3.2888416354792081E-3</v>
      </c>
      <c r="W1938" s="23">
        <f ca="1"/>
        <v>1.6902973471214816E-3</v>
      </c>
      <c r="X1938" s="23">
        <f ca="1"/>
        <v>-2.386841557130837E-4</v>
      </c>
      <c r="Y1938" s="23">
        <f ca="1"/>
        <v>-1.9666264393336419E-3</v>
      </c>
      <c r="Z1938" s="23">
        <f ca="1"/>
        <v>-1.8496184330095808E-3</v>
      </c>
      <c r="AA1938" s="6">
        <f t="array" aca="1" ref="AA1938" ca="1">SUMPRODUCT($V$9:$Z$9,V1938:Z1938)</f>
        <v>7189.8256188315563</v>
      </c>
      <c r="AB1938" s="6">
        <f t="shared" ca="1" si="125"/>
        <v>1251.4121498343793</v>
      </c>
    </row>
    <row r="1939" spans="1:28" ht="13.8">
      <c r="A1939" s="4">
        <v>1929</v>
      </c>
      <c r="B1939" s="120">
        <v>0.1833561957018747</v>
      </c>
      <c r="C1939" s="120">
        <v>0.81696000000000002</v>
      </c>
      <c r="D1939" s="120">
        <v>0.62598917117867547</v>
      </c>
      <c r="E1939" s="120">
        <v>0.44935455228468002</v>
      </c>
      <c r="F1939" s="120">
        <v>0.41920801092398724</v>
      </c>
      <c r="H1939" s="142">
        <v>-0.90264866171355274</v>
      </c>
      <c r="I1939" s="142">
        <v>0.90384046791014694</v>
      </c>
      <c r="J1939" s="142">
        <v>0.32124905818409316</v>
      </c>
      <c r="K1939" s="142">
        <v>-0.12729223666409681</v>
      </c>
      <c r="L1939" s="142">
        <v>-0.20391999215546366</v>
      </c>
      <c r="M1939" s="141">
        <f t="array" ref="M1939:Q1939">MMULT(H1939:L1939,TRANSPOSE(chol))</f>
        <v>-5.3185749518758528E-3</v>
      </c>
      <c r="N1939" s="141">
        <v>3.0556188531559001E-3</v>
      </c>
      <c r="O1939" s="141">
        <v>1.1505318487183747E-3</v>
      </c>
      <c r="P1939" s="141">
        <v>2.663139224996883E-4</v>
      </c>
      <c r="Q1939" s="141">
        <v>-2.3304572754194483E-3</v>
      </c>
      <c r="R1939" s="6">
        <f t="shared" si="122"/>
        <v>-23010.04669929689</v>
      </c>
      <c r="S1939" s="6">
        <f t="shared" si="123"/>
        <v>14126.037874258658</v>
      </c>
      <c r="T1939" s="6">
        <f t="shared" si="124"/>
        <v>-14126.037874258658</v>
      </c>
      <c r="V1939" s="23">
        <f t="array" aca="1" ref="V1939:Z1939" ca="1">MMULT(H1939:L1939,TRANSPOSE(racar))</f>
        <v>-4.2353675935660759E-3</v>
      </c>
      <c r="W1939" s="23">
        <f ca="1"/>
        <v>4.1863357780159271E-3</v>
      </c>
      <c r="X1939" s="23">
        <f ca="1"/>
        <v>1.6579670666463163E-3</v>
      </c>
      <c r="Y1939" s="23">
        <f ca="1"/>
        <v>-1.7881430027744981E-4</v>
      </c>
      <c r="Z1939" s="23">
        <f ca="1"/>
        <v>-1.4286164423216638E-3</v>
      </c>
      <c r="AA1939" s="6">
        <f t="array" aca="1" ref="AA1939" ca="1">SUMPRODUCT($V$9:$Z$9,V1939:Z1939)</f>
        <v>-29594.03238319511</v>
      </c>
      <c r="AB1939" s="6">
        <f t="shared" ca="1" si="125"/>
        <v>7095.2439981327834</v>
      </c>
    </row>
    <row r="1940" spans="1:28" ht="13.8">
      <c r="A1940" s="4">
        <v>1930</v>
      </c>
      <c r="B1940" s="120">
        <v>0.51668952903520804</v>
      </c>
      <c r="C1940" s="120">
        <v>5.6960000000000004E-2</v>
      </c>
      <c r="D1940" s="120">
        <v>0.76884631403581827</v>
      </c>
      <c r="E1940" s="120">
        <v>0.54026364319377085</v>
      </c>
      <c r="F1940" s="120">
        <v>0.49613108784706417</v>
      </c>
      <c r="H1940" s="142">
        <v>4.1846655405799467E-2</v>
      </c>
      <c r="I1940" s="142">
        <v>-1.580816503140708</v>
      </c>
      <c r="J1940" s="142">
        <v>0.73505274507472085</v>
      </c>
      <c r="K1940" s="142">
        <v>0.1010979396200878</v>
      </c>
      <c r="L1940" s="142">
        <v>-9.6980766141666931E-3</v>
      </c>
      <c r="M1940" s="141">
        <f t="array" ref="M1940:Q1940">MMULT(H1940:L1940,TRANSPOSE(chol))</f>
        <v>2.4656833018348186E-4</v>
      </c>
      <c r="N1940" s="141">
        <v>-8.9549877734161759E-3</v>
      </c>
      <c r="O1940" s="141">
        <v>4.2534459311694972E-3</v>
      </c>
      <c r="P1940" s="141">
        <v>-1.4803640606617272E-3</v>
      </c>
      <c r="Q1940" s="141">
        <v>-1.545562421435262E-3</v>
      </c>
      <c r="R1940" s="6">
        <f t="shared" si="122"/>
        <v>58518.569692651712</v>
      </c>
      <c r="S1940" s="6">
        <f t="shared" si="123"/>
        <v>1790.9685854544405</v>
      </c>
      <c r="T1940" s="6">
        <f t="shared" si="124"/>
        <v>-1790.9685854544405</v>
      </c>
      <c r="V1940" s="23">
        <f t="array" aca="1" ref="V1940:Z1940" ca="1">MMULT(H1940:L1940,TRANSPOSE(racar))</f>
        <v>-1.0137373987249571E-3</v>
      </c>
      <c r="W1940" s="23">
        <f ca="1"/>
        <v>-9.0708949965639819E-3</v>
      </c>
      <c r="X1940" s="23">
        <f ca="1"/>
        <v>4.3879122501588701E-3</v>
      </c>
      <c r="Y1940" s="23">
        <f ca="1"/>
        <v>-5.3012684358629361E-4</v>
      </c>
      <c r="Z1940" s="23">
        <f ca="1"/>
        <v>-1.1078130406283228E-3</v>
      </c>
      <c r="AA1940" s="6">
        <f t="array" aca="1" ref="AA1940" ca="1">SUMPRODUCT($V$9:$Z$9,V1940:Z1940)</f>
        <v>55569.232425296737</v>
      </c>
      <c r="AB1940" s="6">
        <f t="shared" ca="1" si="125"/>
        <v>3711.781927608582</v>
      </c>
    </row>
    <row r="1941" spans="1:28" ht="13.8">
      <c r="A1941" s="4">
        <v>1931</v>
      </c>
      <c r="B1941" s="120">
        <v>0.85002286236854119</v>
      </c>
      <c r="C1941" s="120">
        <v>0.25696000000000002</v>
      </c>
      <c r="D1941" s="120">
        <v>0.91170345689296117</v>
      </c>
      <c r="E1941" s="120">
        <v>0.63117273410286168</v>
      </c>
      <c r="F1941" s="120">
        <v>0.57305416477014126</v>
      </c>
      <c r="H1941" s="142">
        <v>1.0365314494117717</v>
      </c>
      <c r="I1941" s="142">
        <v>-0.65274606466145368</v>
      </c>
      <c r="J1941" s="142">
        <v>1.351319568499145</v>
      </c>
      <c r="K1941" s="142">
        <v>0.33496096568946304</v>
      </c>
      <c r="L1941" s="142">
        <v>0.18415524219090451</v>
      </c>
      <c r="M1941" s="141">
        <f t="array" ref="M1941:Q1941">MMULT(H1941:L1941,TRANSPOSE(chol))</f>
        <v>6.1074374089334004E-3</v>
      </c>
      <c r="N1941" s="141">
        <v>-1.3030666065783382E-3</v>
      </c>
      <c r="O1941" s="141">
        <v>9.8460955269719305E-3</v>
      </c>
      <c r="P1941" s="141">
        <v>2.2428408815415831E-3</v>
      </c>
      <c r="Q1941" s="141">
        <v>4.8027402863658249E-3</v>
      </c>
      <c r="R1941" s="6">
        <f t="shared" si="122"/>
        <v>41831.817850040308</v>
      </c>
      <c r="S1941" s="6">
        <f t="shared" si="123"/>
        <v>-16345.329303791314</v>
      </c>
      <c r="T1941" s="6">
        <f t="shared" si="124"/>
        <v>16345.329303791314</v>
      </c>
      <c r="V1941" s="23">
        <f t="array" aca="1" ref="V1941:Z1941" ca="1">MMULT(H1941:L1941,TRANSPOSE(racar))</f>
        <v>6.1846051734034463E-3</v>
      </c>
      <c r="W1941" s="23">
        <f ca="1"/>
        <v>-1.9401020439160357E-3</v>
      </c>
      <c r="X1941" s="23">
        <f ca="1"/>
        <v>9.4067783894774479E-3</v>
      </c>
      <c r="Y1941" s="23">
        <f ca="1"/>
        <v>2.0555984323117065E-3</v>
      </c>
      <c r="Z1941" s="23">
        <f ca="1"/>
        <v>3.0866725658642543E-3</v>
      </c>
      <c r="AA1941" s="6">
        <f t="array" aca="1" ref="AA1941" ca="1">SUMPRODUCT($V$9:$Z$9,V1941:Z1941)</f>
        <v>53014.420560797706</v>
      </c>
      <c r="AB1941" s="6">
        <f t="shared" ca="1" si="125"/>
        <v>-7696.4628495000543</v>
      </c>
    </row>
    <row r="1942" spans="1:28" ht="13.8">
      <c r="A1942" s="4">
        <v>1932</v>
      </c>
      <c r="B1942" s="120">
        <v>0.29446730681298583</v>
      </c>
      <c r="C1942" s="120">
        <v>0.45696000000000003</v>
      </c>
      <c r="D1942" s="120">
        <v>7.496876301541025E-2</v>
      </c>
      <c r="E1942" s="120">
        <v>0.72208182501195273</v>
      </c>
      <c r="F1942" s="120">
        <v>0.64997724169321813</v>
      </c>
      <c r="H1942" s="142">
        <v>-0.5403805569535497</v>
      </c>
      <c r="I1942" s="142">
        <v>-0.10809542148505744</v>
      </c>
      <c r="J1942" s="142">
        <v>-1.439752175640242</v>
      </c>
      <c r="K1942" s="142">
        <v>0.58903715429039927</v>
      </c>
      <c r="L1942" s="142">
        <v>0.38525902445678673</v>
      </c>
      <c r="M1942" s="141">
        <f t="array" ref="M1942:Q1942">MMULT(H1942:L1942,TRANSPOSE(chol))</f>
        <v>-3.1840234374666664E-3</v>
      </c>
      <c r="N1942" s="141">
        <v>-1.8886138097352727E-3</v>
      </c>
      <c r="O1942" s="141">
        <v>-9.999663141307789E-3</v>
      </c>
      <c r="P1942" s="141">
        <v>1.5022696014457939E-3</v>
      </c>
      <c r="Q1942" s="141">
        <v>2.2367146941304245E-4</v>
      </c>
      <c r="R1942" s="6">
        <f t="shared" si="122"/>
        <v>-23318.670678509294</v>
      </c>
      <c r="S1942" s="6">
        <f t="shared" si="123"/>
        <v>5631.0314298182275</v>
      </c>
      <c r="T1942" s="6">
        <f t="shared" si="124"/>
        <v>-5631.0314298182275</v>
      </c>
      <c r="V1942" s="23">
        <f t="array" aca="1" ref="V1942:Z1942" ca="1">MMULT(H1942:L1942,TRANSPOSE(racar))</f>
        <v>-3.3338378116733566E-3</v>
      </c>
      <c r="W1942" s="23">
        <f ca="1"/>
        <v>-7.0587463773706877E-4</v>
      </c>
      <c r="X1942" s="23">
        <f ca="1"/>
        <v>-9.2067729378824143E-3</v>
      </c>
      <c r="Y1942" s="23">
        <f ca="1"/>
        <v>2.7285802424007449E-3</v>
      </c>
      <c r="Z1942" s="23">
        <f ca="1"/>
        <v>1.3381852473517571E-3</v>
      </c>
      <c r="AA1942" s="6">
        <f t="array" aca="1" ref="AA1942" ca="1">SUMPRODUCT($V$9:$Z$9,V1942:Z1942)</f>
        <v>-28672.568660248904</v>
      </c>
      <c r="AB1942" s="6">
        <f t="shared" ca="1" si="125"/>
        <v>5065.8050734895833</v>
      </c>
    </row>
    <row r="1943" spans="1:28" ht="13.8">
      <c r="A1943" s="4">
        <v>1933</v>
      </c>
      <c r="B1943" s="120">
        <v>0.62780064014631909</v>
      </c>
      <c r="C1943" s="120">
        <v>0.6569600000000001</v>
      </c>
      <c r="D1943" s="120">
        <v>0.21782590587255307</v>
      </c>
      <c r="E1943" s="120">
        <v>0.81299091592104356</v>
      </c>
      <c r="F1943" s="120">
        <v>0.726900318616295</v>
      </c>
      <c r="H1943" s="142">
        <v>0.32603388288164609</v>
      </c>
      <c r="I1943" s="142">
        <v>0.40418048925666555</v>
      </c>
      <c r="J1943" s="142">
        <v>-0.77955676687001774</v>
      </c>
      <c r="K1943" s="142">
        <v>0.88897192547605164</v>
      </c>
      <c r="L1943" s="142">
        <v>0.60346504457854722</v>
      </c>
      <c r="M1943" s="141">
        <f t="array" ref="M1943:Q1943">MMULT(H1943:L1943,TRANSPOSE(chol))</f>
        <v>1.9210526935976653E-3</v>
      </c>
      <c r="N1943" s="141">
        <v>3.0807068333365203E-3</v>
      </c>
      <c r="O1943" s="141">
        <v>-4.4336746630554537E-3</v>
      </c>
      <c r="P1943" s="141">
        <v>4.838147095408165E-3</v>
      </c>
      <c r="Q1943" s="141">
        <v>5.85049740538516E-3</v>
      </c>
      <c r="R1943" s="6">
        <f t="shared" si="122"/>
        <v>-27704.302377700147</v>
      </c>
      <c r="S1943" s="6">
        <f t="shared" si="123"/>
        <v>-10280.337407212206</v>
      </c>
      <c r="T1943" s="6">
        <f t="shared" si="124"/>
        <v>10280.337407212206</v>
      </c>
      <c r="V1943" s="23">
        <f t="array" aca="1" ref="V1943:Z1943" ca="1">MMULT(H1943:L1943,TRANSPOSE(racar))</f>
        <v>2.7752069098399756E-3</v>
      </c>
      <c r="W1943" s="23">
        <f ca="1"/>
        <v>3.9131000071750697E-3</v>
      </c>
      <c r="X1943" s="23">
        <f ca="1"/>
        <v>-4.0484410615692322E-3</v>
      </c>
      <c r="Y1943" s="23">
        <f ca="1"/>
        <v>5.3271479319200073E-3</v>
      </c>
      <c r="Z1943" s="23">
        <f ca="1"/>
        <v>5.1761349961726676E-3</v>
      </c>
      <c r="AA1943" s="6">
        <f t="array" aca="1" ref="AA1943" ca="1">SUMPRODUCT($V$9:$Z$9,V1943:Z1943)</f>
        <v>-21115.800515177027</v>
      </c>
      <c r="AB1943" s="6">
        <f t="shared" ca="1" si="125"/>
        <v>-4308.8935387094607</v>
      </c>
    </row>
    <row r="1944" spans="1:28" ht="13.8">
      <c r="A1944" s="4">
        <v>1934</v>
      </c>
      <c r="B1944" s="120">
        <v>0.96113397347965235</v>
      </c>
      <c r="C1944" s="120">
        <v>0.85696000000000006</v>
      </c>
      <c r="D1944" s="120">
        <v>0.36068304872969598</v>
      </c>
      <c r="E1944" s="120">
        <v>0.90390000683013461</v>
      </c>
      <c r="F1944" s="120">
        <v>0.80382339553937199</v>
      </c>
      <c r="H1944" s="142">
        <v>1.7639995613785233</v>
      </c>
      <c r="I1944" s="142">
        <v>1.066760499088482</v>
      </c>
      <c r="J1944" s="142">
        <v>-0.35663363038345208</v>
      </c>
      <c r="K1944" s="142">
        <v>1.3040985408909558</v>
      </c>
      <c r="L1944" s="142">
        <v>0.85535759990464277</v>
      </c>
      <c r="M1944" s="141">
        <f t="array" ref="M1944:Q1944">MMULT(H1944:L1944,TRANSPOSE(chol))</f>
        <v>1.0393815756019019E-2</v>
      </c>
      <c r="N1944" s="141">
        <v>1.0253600902707582E-2</v>
      </c>
      <c r="O1944" s="141">
        <v>4.2429571829158061E-4</v>
      </c>
      <c r="P1944" s="141">
        <v>9.2765997384410288E-3</v>
      </c>
      <c r="Q1944" s="141">
        <v>1.3583016371666694E-2</v>
      </c>
      <c r="R1944" s="6">
        <f t="shared" si="122"/>
        <v>-36137.372394743463</v>
      </c>
      <c r="S1944" s="6">
        <f t="shared" si="123"/>
        <v>-32812.824262379872</v>
      </c>
      <c r="T1944" s="6">
        <f t="shared" si="124"/>
        <v>32812.824262379872</v>
      </c>
      <c r="V1944" s="23">
        <f t="array" aca="1" ref="V1944:Z1944" ca="1">MMULT(H1944:L1944,TRANSPOSE(racar))</f>
        <v>1.2187462222360456E-2</v>
      </c>
      <c r="W1944" s="23">
        <f ca="1"/>
        <v>1.0090979651420275E-2</v>
      </c>
      <c r="X1944" s="23">
        <f ca="1"/>
        <v>-9.6969556125729153E-6</v>
      </c>
      <c r="Y1944" s="23">
        <f ca="1"/>
        <v>8.6913731687924007E-3</v>
      </c>
      <c r="Z1944" s="23">
        <f ca="1"/>
        <v>1.0111833381053908E-2</v>
      </c>
      <c r="AA1944" s="6">
        <f t="array" aca="1" ref="AA1944" ca="1">SUMPRODUCT($V$9:$Z$9,V1944:Z1944)</f>
        <v>-11575.037271725356</v>
      </c>
      <c r="AB1944" s="6">
        <f t="shared" ca="1" si="125"/>
        <v>-16262.539038631599</v>
      </c>
    </row>
    <row r="1945" spans="1:28" ht="13.8">
      <c r="A1945" s="4">
        <v>1935</v>
      </c>
      <c r="B1945" s="120">
        <v>0.10928212162780064</v>
      </c>
      <c r="C1945" s="120">
        <v>9.6960000000000005E-2</v>
      </c>
      <c r="D1945" s="120">
        <v>0.50354019158683871</v>
      </c>
      <c r="E1945" s="120">
        <v>0.99480909773922543</v>
      </c>
      <c r="F1945" s="120">
        <v>0.88074647246244897</v>
      </c>
      <c r="H1945" s="142">
        <v>-1.2303548756929383</v>
      </c>
      <c r="I1945" s="142">
        <v>-1.2990697303403227</v>
      </c>
      <c r="J1945" s="142">
        <v>8.874060798307425E-3</v>
      </c>
      <c r="K1945" s="142">
        <v>2.5628461368803159</v>
      </c>
      <c r="L1945" s="142">
        <v>1.1787266125306772</v>
      </c>
      <c r="M1945" s="141">
        <f t="array" ref="M1945:Q1945">MMULT(H1945:L1945,TRANSPOSE(chol))</f>
        <v>-7.2494813334752217E-3</v>
      </c>
      <c r="N1945" s="141">
        <v>-1.0330302038665341E-2</v>
      </c>
      <c r="O1945" s="141">
        <v>-2.0181072086619669E-3</v>
      </c>
      <c r="P1945" s="141">
        <v>9.8029874276675845E-3</v>
      </c>
      <c r="Q1945" s="141">
        <v>5.5917410830141371E-3</v>
      </c>
      <c r="R1945" s="6">
        <f t="shared" si="122"/>
        <v>28177.179192795793</v>
      </c>
      <c r="S1945" s="6">
        <f t="shared" si="123"/>
        <v>13857.258960022442</v>
      </c>
      <c r="T1945" s="6">
        <f t="shared" si="124"/>
        <v>-13857.258960022442</v>
      </c>
      <c r="V1945" s="23">
        <f t="array" aca="1" ref="V1945:Z1945" ca="1">MMULT(H1945:L1945,TRANSPOSE(racar))</f>
        <v>-6.2704279225116117E-3</v>
      </c>
      <c r="W1945" s="23">
        <f ca="1"/>
        <v>-5.6162542433476886E-3</v>
      </c>
      <c r="X1945" s="23">
        <f ca="1"/>
        <v>7.2962691016347858E-4</v>
      </c>
      <c r="Y1945" s="23">
        <f ca="1"/>
        <v>1.3104751801332812E-2</v>
      </c>
      <c r="Z1945" s="23">
        <f ca="1"/>
        <v>7.3798555132761103E-3</v>
      </c>
      <c r="AA1945" s="6">
        <f t="array" aca="1" ref="AA1945" ca="1">SUMPRODUCT($V$9:$Z$9,V1945:Z1945)</f>
        <v>20527.168614794369</v>
      </c>
      <c r="AB1945" s="6">
        <f t="shared" ca="1" si="125"/>
        <v>19052.139070619422</v>
      </c>
    </row>
    <row r="1946" spans="1:28" ht="13.8">
      <c r="A1946" s="4">
        <v>1936</v>
      </c>
      <c r="B1946" s="120">
        <v>0.44261545496113397</v>
      </c>
      <c r="C1946" s="120">
        <v>0.29696000000000006</v>
      </c>
      <c r="D1946" s="120">
        <v>0.64639733444398151</v>
      </c>
      <c r="E1946" s="120">
        <v>3.8248753500443964E-3</v>
      </c>
      <c r="F1946" s="120">
        <v>0.95766954938552584</v>
      </c>
      <c r="H1946" s="142">
        <v>-0.14434137237510428</v>
      </c>
      <c r="I1946" s="142">
        <v>-0.53316408584287067</v>
      </c>
      <c r="J1946" s="142">
        <v>0.3756120499779399</v>
      </c>
      <c r="K1946" s="142">
        <v>-2.667150062028226</v>
      </c>
      <c r="L1946" s="142">
        <v>1.72426008667473</v>
      </c>
      <c r="M1946" s="141">
        <f t="array" ref="M1946:Q1946">MMULT(H1946:L1946,TRANSPOSE(chol))</f>
        <v>-8.5048639653025298E-4</v>
      </c>
      <c r="N1946" s="141">
        <v>-3.392530142798261E-3</v>
      </c>
      <c r="O1946" s="141">
        <v>2.0419710384646638E-3</v>
      </c>
      <c r="P1946" s="141">
        <v>-1.3982786459972609E-2</v>
      </c>
      <c r="Q1946" s="141">
        <v>3.3692804806088354E-3</v>
      </c>
      <c r="R1946" s="6">
        <f t="shared" si="122"/>
        <v>-64413.445572632874</v>
      </c>
      <c r="S1946" s="6">
        <f t="shared" si="123"/>
        <v>-82605.836850742315</v>
      </c>
      <c r="T1946" s="6">
        <f t="shared" si="124"/>
        <v>82605.836850742315</v>
      </c>
      <c r="V1946" s="23">
        <f t="array" aca="1" ref="V1946:Z1946" ca="1">MMULT(H1946:L1946,TRANSPOSE(racar))</f>
        <v>6.1028701833909732E-4</v>
      </c>
      <c r="W1946" s="23">
        <f ca="1"/>
        <v>-3.5693777143767941E-3</v>
      </c>
      <c r="X1946" s="23">
        <f ca="1"/>
        <v>2.3703413889132685E-3</v>
      </c>
      <c r="Y1946" s="23">
        <f ca="1"/>
        <v>-1.192103677453331E-2</v>
      </c>
      <c r="Z1946" s="23">
        <f ca="1"/>
        <v>7.2881379633240031E-3</v>
      </c>
      <c r="AA1946" s="6">
        <f t="array" aca="1" ref="AA1946" ca="1">SUMPRODUCT($V$9:$Z$9,V1946:Z1946)</f>
        <v>-68309.376426074246</v>
      </c>
      <c r="AB1946" s="6">
        <f t="shared" ca="1" si="125"/>
        <v>-94883.561064701717</v>
      </c>
    </row>
    <row r="1947" spans="1:28" ht="13.8">
      <c r="A1947" s="4">
        <v>1937</v>
      </c>
      <c r="B1947" s="120">
        <v>0.77594878829446723</v>
      </c>
      <c r="C1947" s="120">
        <v>0.49696000000000007</v>
      </c>
      <c r="D1947" s="120">
        <v>0.7892544773011243</v>
      </c>
      <c r="E1947" s="120">
        <v>9.4733966259135313E-2</v>
      </c>
      <c r="F1947" s="120">
        <v>4.050978607191625E-2</v>
      </c>
      <c r="H1947" s="142">
        <v>0.75858236800277601</v>
      </c>
      <c r="I1947" s="142">
        <v>-7.6202237025184815E-3</v>
      </c>
      <c r="J1947" s="142">
        <v>0.80383712595180601</v>
      </c>
      <c r="K1947" s="142">
        <v>-1.3121547307210641</v>
      </c>
      <c r="L1947" s="142">
        <v>-1.7448006700935708</v>
      </c>
      <c r="M1947" s="141">
        <f t="array" ref="M1947:Q1947">MMULT(H1947:L1947,TRANSPOSE(chol))</f>
        <v>4.4697093703492032E-3</v>
      </c>
      <c r="N1947" s="141">
        <v>1.7385496095204307E-3</v>
      </c>
      <c r="O1947" s="141">
        <v>6.1724059526273491E-3</v>
      </c>
      <c r="P1947" s="141">
        <v>-5.4865570674213025E-3</v>
      </c>
      <c r="Q1947" s="141">
        <v>-8.9997124556942774E-3</v>
      </c>
      <c r="R1947" s="6">
        <f t="shared" si="122"/>
        <v>51207.640506097712</v>
      </c>
      <c r="S1947" s="6">
        <f t="shared" si="123"/>
        <v>24758.333877314497</v>
      </c>
      <c r="T1947" s="6">
        <f t="shared" si="124"/>
        <v>-24758.333877314497</v>
      </c>
      <c r="V1947" s="23">
        <f t="array" aca="1" ref="V1947:Z1947" ca="1">MMULT(H1947:L1947,TRANSPOSE(racar))</f>
        <v>2.1808696766290273E-3</v>
      </c>
      <c r="W1947" s="23">
        <f ca="1"/>
        <v>-1.9900493644588934E-3</v>
      </c>
      <c r="X1947" s="23">
        <f ca="1"/>
        <v>4.0094628126383855E-3</v>
      </c>
      <c r="Y1947" s="23">
        <f ca="1"/>
        <v>-8.2612093691769167E-3</v>
      </c>
      <c r="Z1947" s="23">
        <f ca="1"/>
        <v>-1.0998748546114104E-2</v>
      </c>
      <c r="AA1947" s="6">
        <f t="array" aca="1" ref="AA1947" ca="1">SUMPRODUCT($V$9:$Z$9,V1947:Z1947)</f>
        <v>52830.832711716568</v>
      </c>
      <c r="AB1947" s="6">
        <f t="shared" ca="1" si="125"/>
        <v>23142.228316921472</v>
      </c>
    </row>
    <row r="1948" spans="1:28" ht="13.8">
      <c r="A1948" s="4">
        <v>1938</v>
      </c>
      <c r="B1948" s="120">
        <v>0.22039323273891173</v>
      </c>
      <c r="C1948" s="120">
        <v>0.69696000000000002</v>
      </c>
      <c r="D1948" s="120">
        <v>0.93211162015826721</v>
      </c>
      <c r="E1948" s="120">
        <v>0.18564305716822621</v>
      </c>
      <c r="F1948" s="120">
        <v>0.11743286299499318</v>
      </c>
      <c r="H1948" s="142">
        <v>-0.77086582521980129</v>
      </c>
      <c r="I1948" s="142">
        <v>0.51567703023974998</v>
      </c>
      <c r="J1948" s="142">
        <v>1.4917040013716494</v>
      </c>
      <c r="K1948" s="142">
        <v>-0.89406686926707579</v>
      </c>
      <c r="L1948" s="142">
        <v>-1.1879179781095572</v>
      </c>
      <c r="M1948" s="141">
        <f t="array" ref="M1948:Q1948">MMULT(H1948:L1948,TRANSPOSE(chol))</f>
        <v>-4.542085800568342E-3</v>
      </c>
      <c r="N1948" s="141">
        <v>1.1422220663936976E-3</v>
      </c>
      <c r="O1948" s="141">
        <v>8.7113568216908317E-3</v>
      </c>
      <c r="P1948" s="141">
        <v>-3.3593016819390199E-3</v>
      </c>
      <c r="Q1948" s="141">
        <v>-8.3090135667248863E-3</v>
      </c>
      <c r="R1948" s="6">
        <f t="shared" si="122"/>
        <v>24881.398806892466</v>
      </c>
      <c r="S1948" s="6">
        <f t="shared" si="123"/>
        <v>30660.625456082293</v>
      </c>
      <c r="T1948" s="6">
        <f t="shared" si="124"/>
        <v>-30660.625456082293</v>
      </c>
      <c r="V1948" s="23">
        <f t="array" aca="1" ref="V1948:Z1948" ca="1">MMULT(H1948:L1948,TRANSPOSE(racar))</f>
        <v>-4.6813099456445035E-3</v>
      </c>
      <c r="W1948" s="23">
        <f ca="1"/>
        <v>6.4911973912466867E-4</v>
      </c>
      <c r="X1948" s="23">
        <f ca="1"/>
        <v>8.2955878560156855E-3</v>
      </c>
      <c r="Y1948" s="23">
        <f ca="1"/>
        <v>-5.0834516205396797E-3</v>
      </c>
      <c r="Z1948" s="23">
        <f ca="1"/>
        <v>-7.991035922542045E-3</v>
      </c>
      <c r="AA1948" s="6">
        <f t="array" aca="1" ref="AA1948" ca="1">SUMPRODUCT($V$9:$Z$9,V1948:Z1948)</f>
        <v>16103.242249775994</v>
      </c>
      <c r="AB1948" s="6">
        <f t="shared" ca="1" si="125"/>
        <v>21014.786589071733</v>
      </c>
    </row>
    <row r="1949" spans="1:28" ht="13.8">
      <c r="A1949" s="4">
        <v>1939</v>
      </c>
      <c r="B1949" s="120">
        <v>0.55372656607224502</v>
      </c>
      <c r="C1949" s="120">
        <v>0.89695999999999998</v>
      </c>
      <c r="D1949" s="120">
        <v>9.5376926280716368E-2</v>
      </c>
      <c r="E1949" s="120">
        <v>0.27655214807731709</v>
      </c>
      <c r="F1949" s="120">
        <v>0.19435593991807013</v>
      </c>
      <c r="H1949" s="142">
        <v>0.13508221981201496</v>
      </c>
      <c r="I1949" s="142">
        <v>1.264418099132639</v>
      </c>
      <c r="J1949" s="142">
        <v>-1.3083522735193329</v>
      </c>
      <c r="K1949" s="142">
        <v>-0.59311484515662538</v>
      </c>
      <c r="L1949" s="142">
        <v>-0.86195572948122379</v>
      </c>
      <c r="M1949" s="141">
        <f t="array" ref="M1949:Q1949">MMULT(H1949:L1949,TRANSPOSE(chol))</f>
        <v>7.95929735687087E-4</v>
      </c>
      <c r="N1949" s="141">
        <v>7.5586524794772703E-3</v>
      </c>
      <c r="O1949" s="141">
        <v>-7.8001412895472907E-3</v>
      </c>
      <c r="P1949" s="141">
        <v>-1.6597168026331348E-3</v>
      </c>
      <c r="Q1949" s="141">
        <v>-4.5372125487006454E-3</v>
      </c>
      <c r="R1949" s="6">
        <f t="shared" si="122"/>
        <v>-35809.657200593036</v>
      </c>
      <c r="S1949" s="6">
        <f t="shared" si="123"/>
        <v>17541.241685622212</v>
      </c>
      <c r="T1949" s="6">
        <f t="shared" si="124"/>
        <v>-17541.241685622212</v>
      </c>
      <c r="V1949" s="23">
        <f t="array" aca="1" ref="V1949:Z1949" ca="1">MMULT(H1949:L1949,TRANSPOSE(racar))</f>
        <v>1.3195814287457778E-4</v>
      </c>
      <c r="W1949" s="23">
        <f ca="1"/>
        <v>5.872961755949241E-3</v>
      </c>
      <c r="X1949" s="23">
        <f ca="1"/>
        <v>-8.8521753338749957E-3</v>
      </c>
      <c r="Y1949" s="23">
        <f ca="1"/>
        <v>-3.4159854436755727E-3</v>
      </c>
      <c r="Z1949" s="23">
        <f ca="1"/>
        <v>-5.4395271514740039E-3</v>
      </c>
      <c r="AA1949" s="6">
        <f t="array" aca="1" ref="AA1949" ca="1">SUMPRODUCT($V$9:$Z$9,V1949:Z1949)</f>
        <v>-35855.76803944639</v>
      </c>
      <c r="AB1949" s="6">
        <f t="shared" ca="1" si="125"/>
        <v>14507.602941828512</v>
      </c>
    </row>
    <row r="1950" spans="1:28" ht="13.8">
      <c r="A1950" s="4">
        <v>1940</v>
      </c>
      <c r="B1950" s="120">
        <v>0.88705989940557828</v>
      </c>
      <c r="C1950" s="120">
        <v>0.13696</v>
      </c>
      <c r="D1950" s="120">
        <v>0.23823406913785919</v>
      </c>
      <c r="E1950" s="120">
        <v>0.36746123898640803</v>
      </c>
      <c r="F1950" s="120">
        <v>0.27127901684114702</v>
      </c>
      <c r="H1950" s="142">
        <v>1.2110396702781248</v>
      </c>
      <c r="I1950" s="142">
        <v>-1.0940797565046783</v>
      </c>
      <c r="J1950" s="142">
        <v>-0.71199457035815017</v>
      </c>
      <c r="K1950" s="142">
        <v>-0.33858487542222793</v>
      </c>
      <c r="L1950" s="142">
        <v>-0.60894931716737544</v>
      </c>
      <c r="M1950" s="141">
        <f t="array" ref="M1950:Q1950">MMULT(H1950:L1950,TRANSPOSE(chol))</f>
        <v>7.1356725260544622E-3</v>
      </c>
      <c r="N1950" s="141">
        <v>-3.4205905340565388E-3</v>
      </c>
      <c r="O1950" s="141">
        <v>-3.3080203444170522E-3</v>
      </c>
      <c r="P1950" s="141">
        <v>-2.8730780423770084E-3</v>
      </c>
      <c r="Q1950" s="141">
        <v>-2.6525461479948911E-3</v>
      </c>
      <c r="R1950" s="6">
        <f t="shared" si="122"/>
        <v>43711.614449645502</v>
      </c>
      <c r="S1950" s="6">
        <f t="shared" si="123"/>
        <v>1553.5190328885674</v>
      </c>
      <c r="T1950" s="6">
        <f t="shared" si="124"/>
        <v>-1553.5190328885674</v>
      </c>
      <c r="V1950" s="23">
        <f t="array" aca="1" ref="V1950:Z1950" ca="1">MMULT(H1950:L1950,TRANSPOSE(racar))</f>
        <v>4.4068448070540122E-3</v>
      </c>
      <c r="W1950" s="23">
        <f ca="1"/>
        <v>-6.3613066921590347E-3</v>
      </c>
      <c r="X1950" s="23">
        <f ca="1"/>
        <v>-4.7815068312458964E-3</v>
      </c>
      <c r="Y1950" s="23">
        <f ca="1"/>
        <v>-3.3718711898102758E-3</v>
      </c>
      <c r="Z1950" s="23">
        <f ca="1"/>
        <v>-4.2905670444109553E-3</v>
      </c>
      <c r="AA1950" s="6">
        <f t="array" aca="1" ref="AA1950" ca="1">SUMPRODUCT($V$9:$Z$9,V1950:Z1950)</f>
        <v>49378.550216012329</v>
      </c>
      <c r="AB1950" s="6">
        <f t="shared" ca="1" si="125"/>
        <v>8345.3606292257518</v>
      </c>
    </row>
    <row r="1951" spans="1:28" ht="13.8">
      <c r="A1951" s="4">
        <v>1941</v>
      </c>
      <c r="B1951" s="120">
        <v>0.33150434385002286</v>
      </c>
      <c r="C1951" s="120">
        <v>0.33696000000000004</v>
      </c>
      <c r="D1951" s="120">
        <v>0.38109121199500207</v>
      </c>
      <c r="E1951" s="120">
        <v>0.45837032989549897</v>
      </c>
      <c r="F1951" s="120">
        <v>0.34820209376422395</v>
      </c>
      <c r="H1951" s="142">
        <v>-0.43576300507911092</v>
      </c>
      <c r="I1951" s="142">
        <v>-0.42077416299084935</v>
      </c>
      <c r="J1951" s="142">
        <v>-0.30261612550223221</v>
      </c>
      <c r="K1951" s="142">
        <v>-0.10454021040031243</v>
      </c>
      <c r="L1951" s="142">
        <v>-0.39017900204135864</v>
      </c>
      <c r="M1951" s="141">
        <f t="array" ref="M1951:Q1951">MMULT(H1951:L1951,TRANSPOSE(chol))</f>
        <v>-2.5675972303201514E-3</v>
      </c>
      <c r="N1951" s="141">
        <v>-3.4335327140619437E-3</v>
      </c>
      <c r="O1951" s="141">
        <v>-2.6642174446598189E-3</v>
      </c>
      <c r="P1951" s="141">
        <v>-1.6826863068895434E-3</v>
      </c>
      <c r="Q1951" s="141">
        <v>-4.4828324921911966E-3</v>
      </c>
      <c r="R1951" s="6">
        <f t="shared" si="122"/>
        <v>16399.917225450205</v>
      </c>
      <c r="S1951" s="6">
        <f t="shared" si="123"/>
        <v>17134.995584611726</v>
      </c>
      <c r="T1951" s="6">
        <f t="shared" si="124"/>
        <v>-17134.995584611726</v>
      </c>
      <c r="V1951" s="23">
        <f t="array" aca="1" ref="V1951:Z1951" ca="1">MMULT(H1951:L1951,TRANSPOSE(racar))</f>
        <v>-3.5857771288546197E-3</v>
      </c>
      <c r="W1951" s="23">
        <f ca="1"/>
        <v>-3.5474001042877859E-3</v>
      </c>
      <c r="X1951" s="23">
        <f ca="1"/>
        <v>-2.615807975887638E-3</v>
      </c>
      <c r="Y1951" s="23">
        <f ca="1"/>
        <v>-1.5181778696160479E-3</v>
      </c>
      <c r="Z1951" s="23">
        <f ca="1"/>
        <v>-3.8012793985877191E-3</v>
      </c>
      <c r="AA1951" s="6">
        <f t="array" aca="1" ref="AA1951" ca="1">SUMPRODUCT($V$9:$Z$9,V1951:Z1951)</f>
        <v>9401.1449532554834</v>
      </c>
      <c r="AB1951" s="6">
        <f t="shared" ca="1" si="125"/>
        <v>14112.241585721244</v>
      </c>
    </row>
    <row r="1952" spans="1:28" ht="13.8">
      <c r="A1952" s="4">
        <v>1942</v>
      </c>
      <c r="B1952" s="120">
        <v>0.66483767718335618</v>
      </c>
      <c r="C1952" s="120">
        <v>0.53695999999999999</v>
      </c>
      <c r="D1952" s="120">
        <v>0.52394835485214486</v>
      </c>
      <c r="E1952" s="120">
        <v>0.5492794208045898</v>
      </c>
      <c r="F1952" s="120">
        <v>0.42512517068730088</v>
      </c>
      <c r="H1952" s="142">
        <v>0.42570249247117187</v>
      </c>
      <c r="I1952" s="142">
        <v>9.2777910717634415E-2</v>
      </c>
      <c r="J1952" s="142">
        <v>6.0065722294732213E-2</v>
      </c>
      <c r="K1952" s="142">
        <v>0.12384101259199901</v>
      </c>
      <c r="L1952" s="142">
        <v>-0.18879901819022829</v>
      </c>
      <c r="M1952" s="141">
        <f t="array" ref="M1952:Q1952">MMULT(H1952:L1952,TRANSPOSE(chol))</f>
        <v>2.5083188060237714E-3</v>
      </c>
      <c r="N1952" s="141">
        <v>1.5314695907507341E-3</v>
      </c>
      <c r="O1952" s="141">
        <v>9.8609193558811753E-4</v>
      </c>
      <c r="P1952" s="141">
        <v>1.1202299205664598E-3</v>
      </c>
      <c r="Q1952" s="141">
        <v>6.5509872214425911E-4</v>
      </c>
      <c r="R1952" s="6">
        <f t="shared" si="122"/>
        <v>7589.4036270168908</v>
      </c>
      <c r="S1952" s="6">
        <f t="shared" si="123"/>
        <v>1494.318455932214</v>
      </c>
      <c r="T1952" s="6">
        <f t="shared" si="124"/>
        <v>-1494.318455932214</v>
      </c>
      <c r="V1952" s="23">
        <f t="array" aca="1" ref="V1952:Z1952" ca="1">MMULT(H1952:L1952,TRANSPOSE(racar))</f>
        <v>2.2979593609317771E-3</v>
      </c>
      <c r="W1952" s="23">
        <f ca="1"/>
        <v>9.1420537001611168E-4</v>
      </c>
      <c r="X1952" s="23">
        <f ca="1"/>
        <v>5.7146831396799125E-4</v>
      </c>
      <c r="Y1952" s="23">
        <f ca="1"/>
        <v>5.8843908672406267E-4</v>
      </c>
      <c r="Z1952" s="23">
        <f ca="1"/>
        <v>-3.5225077494148481E-4</v>
      </c>
      <c r="AA1952" s="6">
        <f t="array" aca="1" ref="AA1952" ca="1">SUMPRODUCT($V$9:$Z$9,V1952:Z1952)</f>
        <v>11911.058879828843</v>
      </c>
      <c r="AB1952" s="6">
        <f t="shared" ca="1" si="125"/>
        <v>4642.0331168816492</v>
      </c>
    </row>
    <row r="1953" spans="1:28" ht="13.8">
      <c r="A1953" s="4">
        <v>1943</v>
      </c>
      <c r="B1953" s="120">
        <v>0.99817101051668944</v>
      </c>
      <c r="C1953" s="120">
        <v>0.73696000000000006</v>
      </c>
      <c r="D1953" s="120">
        <v>0.66680549770928765</v>
      </c>
      <c r="E1953" s="120">
        <v>0.64018851171368074</v>
      </c>
      <c r="F1953" s="120">
        <v>0.50204824761037781</v>
      </c>
      <c r="H1953" s="142">
        <v>2.9062424482509694</v>
      </c>
      <c r="I1953" s="142">
        <v>0.63400125972377686</v>
      </c>
      <c r="J1953" s="142">
        <v>0.43110915449209952</v>
      </c>
      <c r="K1953" s="142">
        <v>0.35896272225505182</v>
      </c>
      <c r="L1953" s="142">
        <v>5.1342179300257708E-3</v>
      </c>
      <c r="M1953" s="141">
        <f t="array" ref="M1953:Q1953">MMULT(H1953:L1953,TRANSPOSE(chol))</f>
        <v>1.7124124750822617E-2</v>
      </c>
      <c r="N1953" s="141">
        <v>1.0458749216153177E-2</v>
      </c>
      <c r="O1953" s="141">
        <v>6.8672509518266879E-3</v>
      </c>
      <c r="P1953" s="141">
        <v>5.2409639903754548E-3</v>
      </c>
      <c r="Q1953" s="141">
        <v>1.056412134575682E-2</v>
      </c>
      <c r="R1953" s="6">
        <f t="shared" si="122"/>
        <v>7370.0566141933086</v>
      </c>
      <c r="S1953" s="6">
        <f t="shared" si="123"/>
        <v>-34546.547248200593</v>
      </c>
      <c r="T1953" s="6">
        <f t="shared" si="124"/>
        <v>34546.547248200593</v>
      </c>
      <c r="V1953" s="23">
        <f t="array" aca="1" ref="V1953:Z1953" ca="1">MMULT(H1953:L1953,TRANSPOSE(racar))</f>
        <v>1.7304148081354966E-2</v>
      </c>
      <c r="W1953" s="23">
        <f ca="1"/>
        <v>7.2397666432236626E-3</v>
      </c>
      <c r="X1953" s="23">
        <f ca="1"/>
        <v>4.7106391557239276E-3</v>
      </c>
      <c r="Y1953" s="23">
        <f ca="1"/>
        <v>3.0379594008264751E-3</v>
      </c>
      <c r="Z1953" s="23">
        <f ca="1"/>
        <v>5.2090446844951293E-3</v>
      </c>
      <c r="AA1953" s="6">
        <f t="array" aca="1" ref="AA1953" ca="1">SUMPRODUCT($V$9:$Z$9,V1953:Z1953)</f>
        <v>38948.813041255737</v>
      </c>
      <c r="AB1953" s="6">
        <f t="shared" ca="1" si="125"/>
        <v>-14959.70792565774</v>
      </c>
    </row>
    <row r="1954" spans="1:28" ht="13.8">
      <c r="A1954" s="4">
        <v>1944</v>
      </c>
      <c r="B1954" s="120">
        <v>3.6579789666209418E-3</v>
      </c>
      <c r="C1954" s="120">
        <v>0.93696000000000002</v>
      </c>
      <c r="D1954" s="120">
        <v>0.80966264056643045</v>
      </c>
      <c r="E1954" s="120">
        <v>0.73109760262277168</v>
      </c>
      <c r="F1954" s="120">
        <v>0.57897132453345479</v>
      </c>
      <c r="H1954" s="142">
        <v>-2.6821091774605299</v>
      </c>
      <c r="I1954" s="142">
        <v>1.5297444356907917</v>
      </c>
      <c r="J1954" s="142">
        <v>0.87665377956209878</v>
      </c>
      <c r="K1954" s="142">
        <v>0.61613595325490511</v>
      </c>
      <c r="L1954" s="142">
        <v>0.19926257753795479</v>
      </c>
      <c r="M1954" s="141">
        <f t="array" ref="M1954:Q1954">MMULT(H1954:L1954,TRANSPOSE(chol))</f>
        <v>-1.5803489546373235E-2</v>
      </c>
      <c r="N1954" s="141">
        <v>2.4595462981474477E-3</v>
      </c>
      <c r="O1954" s="141">
        <v>2.5383065690666763E-3</v>
      </c>
      <c r="P1954" s="141">
        <v>3.9019713189833941E-3</v>
      </c>
      <c r="Q1954" s="141">
        <v>-2.5453361726407745E-3</v>
      </c>
      <c r="R1954" s="6">
        <f t="shared" si="122"/>
        <v>-46933.923690266005</v>
      </c>
      <c r="S1954" s="6">
        <f t="shared" si="123"/>
        <v>31942.206273199739</v>
      </c>
      <c r="T1954" s="6">
        <f t="shared" si="124"/>
        <v>-31942.206273199739</v>
      </c>
      <c r="V1954" s="23">
        <f t="array" aca="1" ref="V1954:Z1954" ca="1">MMULT(H1954:L1954,TRANSPOSE(racar))</f>
        <v>-1.2610000233243265E-2</v>
      </c>
      <c r="W1954" s="23">
        <f ca="1"/>
        <v>7.2400882614924401E-3</v>
      </c>
      <c r="X1954" s="23">
        <f ca="1"/>
        <v>4.9925440764886364E-3</v>
      </c>
      <c r="Y1954" s="23">
        <f ca="1"/>
        <v>4.4695661135628253E-3</v>
      </c>
      <c r="Z1954" s="23">
        <f ca="1"/>
        <v>6.8081640197644659E-4</v>
      </c>
      <c r="AA1954" s="6">
        <f t="array" aca="1" ref="AA1954" ca="1">SUMPRODUCT($V$9:$Z$9,V1954:Z1954)</f>
        <v>-65936.629899130508</v>
      </c>
      <c r="AB1954" s="6">
        <f t="shared" ca="1" si="125"/>
        <v>16668.490009429013</v>
      </c>
    </row>
    <row r="1955" spans="1:28" ht="13.8">
      <c r="A1955" s="4">
        <v>1945</v>
      </c>
      <c r="B1955" s="120">
        <v>0.33699131229995427</v>
      </c>
      <c r="C1955" s="120">
        <v>0.17695999999999998</v>
      </c>
      <c r="D1955" s="120">
        <v>0.95251978342357335</v>
      </c>
      <c r="E1955" s="120">
        <v>0.82200669353186262</v>
      </c>
      <c r="F1955" s="120">
        <v>0.65589440145653166</v>
      </c>
      <c r="H1955" s="142">
        <v>-0.42068841120332745</v>
      </c>
      <c r="I1955" s="142">
        <v>-0.92701258523479124</v>
      </c>
      <c r="J1955" s="142">
        <v>1.6697924577457275</v>
      </c>
      <c r="K1955" s="142">
        <v>0.92303951542022578</v>
      </c>
      <c r="L1955" s="142">
        <v>0.40128378951713434</v>
      </c>
      <c r="M1955" s="141">
        <f t="array" ref="M1955:Q1955">MMULT(H1955:L1955,TRANSPOSE(chol))</f>
        <v>-2.4787749002174943E-3</v>
      </c>
      <c r="N1955" s="141">
        <v>-6.2973331314638507E-3</v>
      </c>
      <c r="O1955" s="141">
        <v>9.8484871535523891E-3</v>
      </c>
      <c r="P1955" s="141">
        <v>3.8182197435832352E-3</v>
      </c>
      <c r="Q1955" s="141">
        <v>2.6548882356523E-3</v>
      </c>
      <c r="R1955" s="6">
        <f t="shared" si="122"/>
        <v>46892.845805144811</v>
      </c>
      <c r="S1955" s="6">
        <f t="shared" si="123"/>
        <v>2755.6709636121122</v>
      </c>
      <c r="T1955" s="6">
        <f t="shared" si="124"/>
        <v>-2755.6709636121122</v>
      </c>
      <c r="V1955" s="23">
        <f t="array" aca="1" ref="V1955:Z1955" ca="1">MMULT(H1955:L1955,TRANSPOSE(racar))</f>
        <v>-1.7261003686365589E-3</v>
      </c>
      <c r="W1955" s="23">
        <f ca="1"/>
        <v>-4.2904373846588927E-3</v>
      </c>
      <c r="X1955" s="23">
        <f ca="1"/>
        <v>1.0952549958132987E-2</v>
      </c>
      <c r="Y1955" s="23">
        <f ca="1"/>
        <v>4.9252381455620773E-3</v>
      </c>
      <c r="Z1955" s="23">
        <f ca="1"/>
        <v>3.1415816417390795E-3</v>
      </c>
      <c r="AA1955" s="6">
        <f t="array" aca="1" ref="AA1955" ca="1">SUMPRODUCT($V$9:$Z$9,V1955:Z1955)</f>
        <v>45174.143927573787</v>
      </c>
      <c r="AB1955" s="6">
        <f t="shared" ca="1" si="125"/>
        <v>5122.353382040932</v>
      </c>
    </row>
    <row r="1956" spans="1:28" ht="13.8">
      <c r="A1956" s="4">
        <v>1946</v>
      </c>
      <c r="B1956" s="120">
        <v>0.67032464563328764</v>
      </c>
      <c r="C1956" s="120">
        <v>0.37696000000000002</v>
      </c>
      <c r="D1956" s="120">
        <v>0.11578508954602248</v>
      </c>
      <c r="E1956" s="120">
        <v>0.91291578444095356</v>
      </c>
      <c r="F1956" s="120">
        <v>0.73281747837960853</v>
      </c>
      <c r="H1956" s="142">
        <v>0.44080978546267635</v>
      </c>
      <c r="I1956" s="142">
        <v>-0.31347475165467947</v>
      </c>
      <c r="J1956" s="142">
        <v>-1.1963239166200434</v>
      </c>
      <c r="K1956" s="142">
        <v>1.3589310736438105</v>
      </c>
      <c r="L1956" s="142">
        <v>0.62135656587267785</v>
      </c>
      <c r="M1956" s="141">
        <f t="array" ref="M1956:Q1956">MMULT(H1956:L1956,TRANSPOSE(chol))</f>
        <v>2.5973338054397495E-3</v>
      </c>
      <c r="N1956" s="141">
        <v>-7.5963777596989453E-4</v>
      </c>
      <c r="O1956" s="141">
        <v>-7.1910076461983961E-3</v>
      </c>
      <c r="P1956" s="141">
        <v>5.9068466943480282E-3</v>
      </c>
      <c r="Q1956" s="141">
        <v>5.7151325787521724E-3</v>
      </c>
      <c r="R1956" s="6">
        <f t="shared" si="122"/>
        <v>-6085.4243460028119</v>
      </c>
      <c r="S1956" s="6">
        <f t="shared" si="123"/>
        <v>-4643.3680838891596</v>
      </c>
      <c r="T1956" s="6">
        <f t="shared" si="124"/>
        <v>4643.3680838891596</v>
      </c>
      <c r="V1956" s="23">
        <f t="array" aca="1" ref="V1956:Z1956" ca="1">MMULT(H1956:L1956,TRANSPOSE(racar))</f>
        <v>2.5449341248975034E-3</v>
      </c>
      <c r="W1956" s="23">
        <f ca="1"/>
        <v>6.3061349677370174E-5</v>
      </c>
      <c r="X1956" s="23">
        <f ca="1"/>
        <v>-6.7063255077618143E-3</v>
      </c>
      <c r="Y1956" s="23">
        <f ca="1"/>
        <v>7.0135580408268224E-3</v>
      </c>
      <c r="Z1956" s="23">
        <f ca="1"/>
        <v>4.9337388795521568E-3</v>
      </c>
      <c r="AA1956" s="6">
        <f t="array" aca="1" ref="AA1956" ca="1">SUMPRODUCT($V$9:$Z$9,V1956:Z1956)</f>
        <v>50.382734544054983</v>
      </c>
      <c r="AB1956" s="6">
        <f t="shared" ca="1" si="125"/>
        <v>4745.7211824997321</v>
      </c>
    </row>
    <row r="1957" spans="1:28" ht="13.8">
      <c r="A1957" s="4">
        <v>1947</v>
      </c>
      <c r="B1957" s="120">
        <v>0.11476909007773205</v>
      </c>
      <c r="C1957" s="120">
        <v>0.57696000000000003</v>
      </c>
      <c r="D1957" s="120">
        <v>0.25864223240316536</v>
      </c>
      <c r="E1957" s="120">
        <v>1.2089338159961752E-2</v>
      </c>
      <c r="F1957" s="120">
        <v>0.80974055530268552</v>
      </c>
      <c r="H1957" s="142">
        <v>-1.2015493376750492</v>
      </c>
      <c r="I1957" s="142">
        <v>0.19412245437259582</v>
      </c>
      <c r="J1957" s="142">
        <v>-0.64753698646584323</v>
      </c>
      <c r="K1957" s="142">
        <v>-2.2542781294713121</v>
      </c>
      <c r="L1957" s="142">
        <v>0.87694062407567608</v>
      </c>
      <c r="M1957" s="141">
        <f t="array" ref="M1957:Q1957">MMULT(H1957:L1957,TRANSPOSE(chol))</f>
        <v>-7.0797537091231121E-3</v>
      </c>
      <c r="N1957" s="141">
        <v>-1.7111486673569499E-3</v>
      </c>
      <c r="O1957" s="141">
        <v>-5.7010499256925067E-3</v>
      </c>
      <c r="P1957" s="141">
        <v>-1.2212534346185277E-2</v>
      </c>
      <c r="Q1957" s="141">
        <v>-3.2774891886153748E-3</v>
      </c>
      <c r="R1957" s="6">
        <f t="shared" si="122"/>
        <v>-75124.738476999657</v>
      </c>
      <c r="S1957" s="6">
        <f t="shared" si="123"/>
        <v>-37694.608401932535</v>
      </c>
      <c r="T1957" s="6">
        <f t="shared" si="124"/>
        <v>37694.608401932535</v>
      </c>
      <c r="V1957" s="23">
        <f t="array" aca="1" ref="V1957:Z1957" ca="1">MMULT(H1957:L1957,TRANSPOSE(racar))</f>
        <v>-6.1636567297324064E-3</v>
      </c>
      <c r="W1957" s="23">
        <f ca="1"/>
        <v>-1.2112181293387268E-3</v>
      </c>
      <c r="X1957" s="23">
        <f ca="1"/>
        <v>-5.0592864344213206E-3</v>
      </c>
      <c r="Y1957" s="23">
        <f ca="1"/>
        <v>-1.075566466884118E-2</v>
      </c>
      <c r="Z1957" s="23">
        <f ca="1"/>
        <v>1.149151040569083E-3</v>
      </c>
      <c r="AA1957" s="6">
        <f t="array" aca="1" ref="AA1957" ca="1">SUMPRODUCT($V$9:$Z$9,V1957:Z1957)</f>
        <v>-89779.977274832418</v>
      </c>
      <c r="AB1957" s="6">
        <f t="shared" ca="1" si="125"/>
        <v>-55551.027029546451</v>
      </c>
    </row>
    <row r="1958" spans="1:28" ht="13.8">
      <c r="A1958" s="4">
        <v>1948</v>
      </c>
      <c r="B1958" s="120">
        <v>0.44810242341106538</v>
      </c>
      <c r="C1958" s="120">
        <v>0.77696000000000009</v>
      </c>
      <c r="D1958" s="120">
        <v>0.40149937526030821</v>
      </c>
      <c r="E1958" s="120">
        <v>0.10299842906905267</v>
      </c>
      <c r="F1958" s="120">
        <v>0.8866636322257625</v>
      </c>
      <c r="H1958" s="142">
        <v>-0.13045703229174183</v>
      </c>
      <c r="I1958" s="142">
        <v>0.76196649734015764</v>
      </c>
      <c r="J1958" s="142">
        <v>-0.24946805214465395</v>
      </c>
      <c r="K1958" s="142">
        <v>-1.2646498963196162</v>
      </c>
      <c r="L1958" s="142">
        <v>1.2089742571300934</v>
      </c>
      <c r="M1958" s="141">
        <f t="array" ref="M1958:Q1958">MMULT(H1958:L1958,TRANSPOSE(chol))</f>
        <v>-7.6867726466878965E-4</v>
      </c>
      <c r="N1958" s="141">
        <v>4.0572734200758128E-3</v>
      </c>
      <c r="O1958" s="141">
        <v>-1.5250476028081193E-3</v>
      </c>
      <c r="P1958" s="141">
        <v>-5.3576873121460554E-3</v>
      </c>
      <c r="Q1958" s="141">
        <v>4.7261051552581227E-3</v>
      </c>
      <c r="R1958" s="6">
        <f t="shared" si="122"/>
        <v>-78430.882485282753</v>
      </c>
      <c r="S1958" s="6">
        <f t="shared" si="123"/>
        <v>-50678.308175781058</v>
      </c>
      <c r="T1958" s="6">
        <f t="shared" si="124"/>
        <v>50678.308175781058</v>
      </c>
      <c r="V1958" s="23">
        <f t="array" aca="1" ref="V1958:Z1958" ca="1">MMULT(H1958:L1958,TRANSPOSE(racar))</f>
        <v>1.2821191292467292E-3</v>
      </c>
      <c r="W1958" s="23">
        <f ca="1"/>
        <v>4.573865980312293E-3</v>
      </c>
      <c r="X1958" s="23">
        <f ca="1"/>
        <v>-1.1479723452587102E-3</v>
      </c>
      <c r="Y1958" s="23">
        <f ca="1"/>
        <v>-4.5289926476749856E-3</v>
      </c>
      <c r="Z1958" s="23">
        <f ca="1"/>
        <v>6.6531699052015062E-3</v>
      </c>
      <c r="AA1958" s="6">
        <f t="array" aca="1" ref="AA1958" ca="1">SUMPRODUCT($V$9:$Z$9,V1958:Z1958)</f>
        <v>-77627.981752095016</v>
      </c>
      <c r="AB1958" s="6">
        <f t="shared" ca="1" si="125"/>
        <v>-57562.485570489538</v>
      </c>
    </row>
    <row r="1959" spans="1:28" ht="13.8">
      <c r="A1959" s="4">
        <v>1949</v>
      </c>
      <c r="B1959" s="120">
        <v>0.78143575674439869</v>
      </c>
      <c r="C1959" s="120">
        <v>0.97696000000000005</v>
      </c>
      <c r="D1959" s="120">
        <v>0.54435651811745089</v>
      </c>
      <c r="E1959" s="120">
        <v>0.19390751997814357</v>
      </c>
      <c r="F1959" s="120">
        <v>0.96358670914883937</v>
      </c>
      <c r="H1959" s="142">
        <v>0.77705133071725874</v>
      </c>
      <c r="I1959" s="142">
        <v>1.994659769259389</v>
      </c>
      <c r="J1959" s="142">
        <v>0.11141538094723592</v>
      </c>
      <c r="K1959" s="142">
        <v>-0.86358657805001215</v>
      </c>
      <c r="L1959" s="142">
        <v>1.7939159721185356</v>
      </c>
      <c r="M1959" s="141">
        <f t="array" ref="M1959:Q1959">MMULT(H1959:L1959,TRANSPOSE(chol))</f>
        <v>4.5785319573055762E-3</v>
      </c>
      <c r="N1959" s="141">
        <v>1.3248953126128558E-2</v>
      </c>
      <c r="O1959" s="141">
        <v>2.412037743394344E-3</v>
      </c>
      <c r="P1959" s="141">
        <v>-5.4794514095380265E-4</v>
      </c>
      <c r="Q1959" s="141">
        <v>1.3497374515835948E-2</v>
      </c>
      <c r="R1959" s="6">
        <f t="shared" si="122"/>
        <v>-117696.04965701238</v>
      </c>
      <c r="S1959" s="6">
        <f t="shared" si="123"/>
        <v>-77266.413700720805</v>
      </c>
      <c r="T1959" s="6">
        <f t="shared" si="124"/>
        <v>77266.413700720805</v>
      </c>
      <c r="V1959" s="23">
        <f t="array" aca="1" ref="V1959:Z1959" ca="1">MMULT(H1959:L1959,TRANSPOSE(racar))</f>
        <v>8.7109019772319916E-3</v>
      </c>
      <c r="W1959" s="23">
        <f ca="1"/>
        <v>1.3911381128147306E-2</v>
      </c>
      <c r="X1959" s="23">
        <f ca="1"/>
        <v>2.567157005570917E-3</v>
      </c>
      <c r="Y1959" s="23">
        <f ca="1"/>
        <v>-4.9910753582901131E-4</v>
      </c>
      <c r="Z1959" s="23">
        <f ca="1"/>
        <v>1.3551737282963865E-2</v>
      </c>
      <c r="AA1959" s="6">
        <f t="array" aca="1" ref="AA1959" ca="1">SUMPRODUCT($V$9:$Z$9,V1959:Z1959)</f>
        <v>-101811.38964851579</v>
      </c>
      <c r="AB1959" s="6">
        <f t="shared" ca="1" si="125"/>
        <v>-77344.187878047858</v>
      </c>
    </row>
    <row r="1960" spans="1:28" ht="13.8">
      <c r="A1960" s="4">
        <v>1950</v>
      </c>
      <c r="B1960" s="120">
        <v>0.22588020118884314</v>
      </c>
      <c r="C1960" s="120">
        <v>2.496E-2</v>
      </c>
      <c r="D1960" s="120">
        <v>0.6872136609745938</v>
      </c>
      <c r="E1960" s="120">
        <v>0.28481661088723442</v>
      </c>
      <c r="F1960" s="120">
        <v>4.6426945835229862E-2</v>
      </c>
      <c r="H1960" s="142">
        <v>-0.75248341089080162</v>
      </c>
      <c r="I1960" s="142">
        <v>-1.9606488473590502</v>
      </c>
      <c r="J1960" s="142">
        <v>0.48796775907489687</v>
      </c>
      <c r="K1960" s="142">
        <v>-0.56859175453910138</v>
      </c>
      <c r="L1960" s="142">
        <v>-1.6805318043595876</v>
      </c>
      <c r="M1960" s="141">
        <f t="array" ref="M1960:Q1960">MMULT(H1960:L1960,TRANSPOSE(chol))</f>
        <v>-4.4337731729069633E-3</v>
      </c>
      <c r="N1960" s="141">
        <v>-1.2996454203572236E-2</v>
      </c>
      <c r="O1960" s="141">
        <v>1.4789548798578511E-3</v>
      </c>
      <c r="P1960" s="141">
        <v>-6.152192478479303E-3</v>
      </c>
      <c r="Q1960" s="141">
        <v>-1.4949609159676341E-2</v>
      </c>
      <c r="R1960" s="6">
        <f t="shared" si="122"/>
        <v>103793.28176441035</v>
      </c>
      <c r="S1960" s="6">
        <f t="shared" si="123"/>
        <v>54670.260896461827</v>
      </c>
      <c r="T1960" s="6">
        <f t="shared" si="124"/>
        <v>-54670.260896461827</v>
      </c>
      <c r="V1960" s="23">
        <f t="array" aca="1" ref="V1960:Z1960" ca="1">MMULT(H1960:L1960,TRANSPOSE(racar))</f>
        <v>-8.3161762757807747E-3</v>
      </c>
      <c r="W1960" s="23">
        <f ca="1"/>
        <v>-1.4581811110316657E-2</v>
      </c>
      <c r="X1960" s="23">
        <f ca="1"/>
        <v>8.9875292585068177E-4</v>
      </c>
      <c r="Y1960" s="23">
        <f ca="1"/>
        <v>-6.407816746636103E-3</v>
      </c>
      <c r="Z1960" s="23">
        <f ca="1"/>
        <v>-1.4021716643797345E-2</v>
      </c>
      <c r="AA1960" s="6">
        <f t="array" aca="1" ref="AA1960" ca="1">SUMPRODUCT($V$9:$Z$9,V1960:Z1960)</f>
        <v>86332.659462599258</v>
      </c>
      <c r="AB1960" s="6">
        <f t="shared" ca="1" si="125"/>
        <v>48361.776803507331</v>
      </c>
    </row>
    <row r="1961" spans="1:28" ht="13.8">
      <c r="A1961" s="4">
        <v>1951</v>
      </c>
      <c r="B1961" s="120">
        <v>0.55921353452217659</v>
      </c>
      <c r="C1961" s="120">
        <v>0.22495999999999999</v>
      </c>
      <c r="D1961" s="120">
        <v>0.83007080383173659</v>
      </c>
      <c r="E1961" s="120">
        <v>0.37572570179632536</v>
      </c>
      <c r="F1961" s="120">
        <v>0.1233500227583068</v>
      </c>
      <c r="H1961" s="142">
        <v>0.14897554362235726</v>
      </c>
      <c r="I1961" s="142">
        <v>-0.75554840530702638</v>
      </c>
      <c r="J1961" s="142">
        <v>0.95444508833900088</v>
      </c>
      <c r="K1961" s="142">
        <v>-0.31672615151440403</v>
      </c>
      <c r="L1961" s="142">
        <v>-1.1584019457063859</v>
      </c>
      <c r="M1961" s="141">
        <f t="array" ref="M1961:Q1961">MMULT(H1961:L1961,TRANSPOSE(chol))</f>
        <v>8.7779180135027872E-4</v>
      </c>
      <c r="N1961" s="141">
        <v>-3.9770103192301775E-3</v>
      </c>
      <c r="O1961" s="141">
        <v>6.0765712649566931E-3</v>
      </c>
      <c r="P1961" s="141">
        <v>-2.0698199395539803E-3</v>
      </c>
      <c r="Q1961" s="141">
        <v>-6.7692651579485692E-3</v>
      </c>
      <c r="R1961" s="6">
        <f t="shared" si="122"/>
        <v>66765.505728806107</v>
      </c>
      <c r="S1961" s="6">
        <f t="shared" si="123"/>
        <v>28028.949302717578</v>
      </c>
      <c r="T1961" s="6">
        <f t="shared" si="124"/>
        <v>-28028.949302717578</v>
      </c>
      <c r="V1961" s="23">
        <f t="array" aca="1" ref="V1961:Z1961" ca="1">MMULT(H1961:L1961,TRANSPOSE(racar))</f>
        <v>-1.0010821966945902E-3</v>
      </c>
      <c r="W1961" s="23">
        <f ca="1"/>
        <v>-5.5764786098786105E-3</v>
      </c>
      <c r="X1961" s="23">
        <f ca="1"/>
        <v>5.192712956721802E-3</v>
      </c>
      <c r="Y1961" s="23">
        <f ca="1"/>
        <v>-3.1948794080698209E-3</v>
      </c>
      <c r="Z1961" s="23">
        <f ca="1"/>
        <v>-7.6590052112283759E-3</v>
      </c>
      <c r="AA1961" s="6">
        <f t="array" aca="1" ref="AA1961" ca="1">SUMPRODUCT($V$9:$Z$9,V1961:Z1961)</f>
        <v>63929.818081054618</v>
      </c>
      <c r="AB1961" s="6">
        <f t="shared" ca="1" si="125"/>
        <v>27812.200662602903</v>
      </c>
    </row>
    <row r="1962" spans="1:28" ht="13.8">
      <c r="A1962" s="4">
        <v>1952</v>
      </c>
      <c r="B1962" s="120">
        <v>0.89254686785550985</v>
      </c>
      <c r="C1962" s="120">
        <v>0.42496000000000006</v>
      </c>
      <c r="D1962" s="120">
        <v>0.9729279466888795</v>
      </c>
      <c r="E1962" s="120">
        <v>0.4666347927054163</v>
      </c>
      <c r="F1962" s="120">
        <v>0.20027309968138374</v>
      </c>
      <c r="H1962" s="142">
        <v>1.240186922485665</v>
      </c>
      <c r="I1962" s="142">
        <v>-0.18922050154773884</v>
      </c>
      <c r="J1962" s="142">
        <v>1.9256818892864556</v>
      </c>
      <c r="K1962" s="142">
        <v>-8.373191037940915E-2</v>
      </c>
      <c r="L1962" s="142">
        <v>-0.84064614496359902</v>
      </c>
      <c r="M1962" s="141">
        <f t="array" ref="M1962:Q1962">MMULT(H1962:L1962,TRANSPOSE(chol))</f>
        <v>7.3074135944040724E-3</v>
      </c>
      <c r="N1962" s="141">
        <v>1.8299960150507325E-3</v>
      </c>
      <c r="O1962" s="141">
        <v>1.3957664917369748E-2</v>
      </c>
      <c r="P1962" s="141">
        <v>1.3716139164069773E-3</v>
      </c>
      <c r="Q1962" s="141">
        <v>2.7383367063264861E-4</v>
      </c>
      <c r="R1962" s="6">
        <f t="shared" si="122"/>
        <v>62383.129325038157</v>
      </c>
      <c r="S1962" s="6">
        <f t="shared" si="123"/>
        <v>4755.6953422570405</v>
      </c>
      <c r="T1962" s="6">
        <f t="shared" si="124"/>
        <v>-4755.6953422570405</v>
      </c>
      <c r="V1962" s="23">
        <f t="array" aca="1" ref="V1962:Z1962" ca="1">MMULT(H1962:L1962,TRANSPOSE(racar))</f>
        <v>6.7173147895585577E-3</v>
      </c>
      <c r="W1962" s="23">
        <f ca="1"/>
        <v>-2.6261409898178088E-4</v>
      </c>
      <c r="X1962" s="23">
        <f ca="1"/>
        <v>1.2550203097780604E-2</v>
      </c>
      <c r="Y1962" s="23">
        <f ca="1"/>
        <v>-6.2374005017156809E-4</v>
      </c>
      <c r="Z1962" s="23">
        <f ca="1"/>
        <v>-2.7141072446004986E-3</v>
      </c>
      <c r="AA1962" s="6">
        <f t="array" aca="1" ref="AA1962" ca="1">SUMPRODUCT($V$9:$Z$9,V1962:Z1962)</f>
        <v>74347.966264136994</v>
      </c>
      <c r="AB1962" s="6">
        <f t="shared" ca="1" si="125"/>
        <v>12180.793018921233</v>
      </c>
    </row>
    <row r="1963" spans="1:28" ht="13.8">
      <c r="A1963" s="4">
        <v>1953</v>
      </c>
      <c r="B1963" s="120">
        <v>4.069501600365797E-2</v>
      </c>
      <c r="C1963" s="120">
        <v>0.62496000000000007</v>
      </c>
      <c r="D1963" s="120">
        <v>0.1361932528113286</v>
      </c>
      <c r="E1963" s="120">
        <v>0.55754388361450713</v>
      </c>
      <c r="F1963" s="120">
        <v>0.27719617660446061</v>
      </c>
      <c r="H1963" s="142">
        <v>-1.7426771110871966</v>
      </c>
      <c r="I1963" s="142">
        <v>0.3185338791813847</v>
      </c>
      <c r="J1963" s="142">
        <v>-1.0975832605921192</v>
      </c>
      <c r="K1963" s="142">
        <v>0.14474496913028287</v>
      </c>
      <c r="L1963" s="142">
        <v>-0.59119114795173622</v>
      </c>
      <c r="M1963" s="141">
        <f t="array" ref="M1963:Q1963">MMULT(H1963:L1963,TRANSPOSE(chol))</f>
        <v>-1.0268179885893442E-2</v>
      </c>
      <c r="N1963" s="141">
        <v>-2.2699564148103406E-3</v>
      </c>
      <c r="O1963" s="141">
        <v>-9.2731654598147348E-3</v>
      </c>
      <c r="P1963" s="141">
        <v>-7.6392721530090825E-4</v>
      </c>
      <c r="Q1963" s="141">
        <v>-8.4686624298244868E-3</v>
      </c>
      <c r="R1963" s="6">
        <f t="shared" si="122"/>
        <v>-14351.583830297415</v>
      </c>
      <c r="S1963" s="6">
        <f t="shared" si="123"/>
        <v>43413.633663443412</v>
      </c>
      <c r="T1963" s="6">
        <f t="shared" si="124"/>
        <v>-43413.633663443412</v>
      </c>
      <c r="V1963" s="23">
        <f t="array" aca="1" ref="V1963:Z1963" ca="1">MMULT(H1963:L1963,TRANSPOSE(racar))</f>
        <v>-1.0809060488646396E-2</v>
      </c>
      <c r="W1963" s="23">
        <f ca="1"/>
        <v>-7.5702084761346256E-4</v>
      </c>
      <c r="X1963" s="23">
        <f ca="1"/>
        <v>-8.3334991287514031E-3</v>
      </c>
      <c r="Y1963" s="23">
        <f ca="1"/>
        <v>-3.9361256967071679E-4</v>
      </c>
      <c r="Z1963" s="23">
        <f ca="1"/>
        <v>-6.217050931788733E-3</v>
      </c>
      <c r="AA1963" s="6">
        <f t="array" aca="1" ref="AA1963" ca="1">SUMPRODUCT($V$9:$Z$9,V1963:Z1963)</f>
        <v>-33035.230588446146</v>
      </c>
      <c r="AB1963" s="6">
        <f t="shared" ca="1" si="125"/>
        <v>32635.637249044685</v>
      </c>
    </row>
    <row r="1964" spans="1:28" ht="13.8">
      <c r="A1964" s="4">
        <v>1954</v>
      </c>
      <c r="B1964" s="120">
        <v>0.37402834933699131</v>
      </c>
      <c r="C1964" s="120">
        <v>0.82496000000000003</v>
      </c>
      <c r="D1964" s="120">
        <v>0.27905039566847145</v>
      </c>
      <c r="E1964" s="120">
        <v>0.64845297452359807</v>
      </c>
      <c r="F1964" s="120">
        <v>0.35411925352753754</v>
      </c>
      <c r="H1964" s="142">
        <v>-0.32120281546148166</v>
      </c>
      <c r="I1964" s="142">
        <v>0.93443412840273676</v>
      </c>
      <c r="J1964" s="142">
        <v>-0.58566480258074527</v>
      </c>
      <c r="K1964" s="142">
        <v>0.3811471656515743</v>
      </c>
      <c r="L1964" s="142">
        <v>-0.37422287438649593</v>
      </c>
      <c r="M1964" s="141">
        <f t="array" ref="M1964:Q1964">MMULT(H1964:L1964,TRANSPOSE(chol))</f>
        <v>-1.8925871396545256E-3</v>
      </c>
      <c r="N1964" s="141">
        <v>4.5968593453355952E-3</v>
      </c>
      <c r="O1964" s="141">
        <v>-3.8814593942100468E-3</v>
      </c>
      <c r="P1964" s="141">
        <v>2.7529631124324858E-3</v>
      </c>
      <c r="Q1964" s="141">
        <v>-1.30592769675198E-3</v>
      </c>
      <c r="R1964" s="6">
        <f t="shared" si="122"/>
        <v>-21459.115167147316</v>
      </c>
      <c r="S1964" s="6">
        <f t="shared" si="123"/>
        <v>19822.79288304154</v>
      </c>
      <c r="T1964" s="6">
        <f t="shared" si="124"/>
        <v>-19822.79288304154</v>
      </c>
      <c r="V1964" s="23">
        <f t="array" aca="1" ref="V1964:Z1964" ca="1">MMULT(H1964:L1964,TRANSPOSE(racar))</f>
        <v>-1.5672113876693404E-3</v>
      </c>
      <c r="W1964" s="23">
        <f ca="1"/>
        <v>4.9652644736446093E-3</v>
      </c>
      <c r="X1964" s="23">
        <f ca="1"/>
        <v>-3.8271854861458491E-3</v>
      </c>
      <c r="Y1964" s="23">
        <f ca="1"/>
        <v>2.0117253343119273E-3</v>
      </c>
      <c r="Z1964" s="23">
        <f ca="1"/>
        <v>-1.7204246241424564E-3</v>
      </c>
      <c r="AA1964" s="6">
        <f t="array" aca="1" ref="AA1964" ca="1">SUMPRODUCT($V$9:$Z$9,V1964:Z1964)</f>
        <v>-22799.458685629455</v>
      </c>
      <c r="AB1964" s="6">
        <f t="shared" ca="1" si="125"/>
        <v>18728.947443258796</v>
      </c>
    </row>
    <row r="1965" spans="1:28" ht="13.8">
      <c r="A1965" s="4">
        <v>1955</v>
      </c>
      <c r="B1965" s="120">
        <v>0.70736168267032473</v>
      </c>
      <c r="C1965" s="120">
        <v>6.4960000000000004E-2</v>
      </c>
      <c r="D1965" s="120">
        <v>0.4219075385256143</v>
      </c>
      <c r="E1965" s="120">
        <v>0.73936206543268901</v>
      </c>
      <c r="F1965" s="120">
        <v>0.43104233045061446</v>
      </c>
      <c r="H1965" s="142">
        <v>0.54569350883935275</v>
      </c>
      <c r="I1965" s="142">
        <v>-1.5144174350932937</v>
      </c>
      <c r="J1965" s="142">
        <v>-0.19701592323890516</v>
      </c>
      <c r="K1965" s="142">
        <v>0.64137993035374907</v>
      </c>
      <c r="L1965" s="142">
        <v>-0.173721091550226</v>
      </c>
      <c r="M1965" s="141">
        <f t="array" ref="M1965:Q1965">MMULT(H1965:L1965,TRANSPOSE(chol))</f>
        <v>3.215328344922809E-3</v>
      </c>
      <c r="N1965" s="141">
        <v>-7.3909992322715263E-3</v>
      </c>
      <c r="O1965" s="141">
        <v>-1.0321197763038161E-3</v>
      </c>
      <c r="P1965" s="141">
        <v>1.146062718418551E-3</v>
      </c>
      <c r="Q1965" s="141">
        <v>-6.2109650464396314E-4</v>
      </c>
      <c r="R1965" s="6">
        <f t="shared" si="122"/>
        <v>58443.982353164982</v>
      </c>
      <c r="S1965" s="6">
        <f t="shared" si="123"/>
        <v>8681.1737673464067</v>
      </c>
      <c r="T1965" s="6">
        <f t="shared" si="124"/>
        <v>-8681.1737673464067</v>
      </c>
      <c r="V1965" s="23">
        <f t="array" aca="1" ref="V1965:Z1965" ca="1">MMULT(H1965:L1965,TRANSPOSE(racar))</f>
        <v>1.2560610452937325E-3</v>
      </c>
      <c r="W1965" s="23">
        <f ca="1"/>
        <v>-8.1345433547969411E-3</v>
      </c>
      <c r="X1965" s="23">
        <f ca="1"/>
        <v>-1.2776542369811374E-3</v>
      </c>
      <c r="Y1965" s="23">
        <f ca="1"/>
        <v>1.8362087668086855E-3</v>
      </c>
      <c r="Z1965" s="23">
        <f ca="1"/>
        <v>-1.4028351464433128E-3</v>
      </c>
      <c r="AA1965" s="6">
        <f t="array" aca="1" ref="AA1965" ca="1">SUMPRODUCT($V$9:$Z$9,V1965:Z1965)</f>
        <v>60128.526341631499</v>
      </c>
      <c r="AB1965" s="6">
        <f t="shared" ca="1" si="125"/>
        <v>16167.207486383661</v>
      </c>
    </row>
    <row r="1966" spans="1:28" ht="13.8">
      <c r="A1966" s="4">
        <v>1956</v>
      </c>
      <c r="B1966" s="120">
        <v>0.15180612711476907</v>
      </c>
      <c r="C1966" s="120">
        <v>0.26496000000000003</v>
      </c>
      <c r="D1966" s="120">
        <v>0.56476468138275704</v>
      </c>
      <c r="E1966" s="120">
        <v>0.83027115634177995</v>
      </c>
      <c r="F1966" s="120">
        <v>0.50796540737369145</v>
      </c>
      <c r="H1966" s="142">
        <v>-1.0287179037930085</v>
      </c>
      <c r="I1966" s="142">
        <v>-0.62812814029295649</v>
      </c>
      <c r="J1966" s="142">
        <v>0.16306070662337657</v>
      </c>
      <c r="K1966" s="142">
        <v>0.95523733895210405</v>
      </c>
      <c r="L1966" s="142">
        <v>1.9967642134723022E-2</v>
      </c>
      <c r="M1966" s="141">
        <f t="array" ref="M1966:Q1966">MMULT(H1966:L1966,TRANSPOSE(chol))</f>
        <v>-6.0613985349218854E-3</v>
      </c>
      <c r="N1966" s="141">
        <v>-6.0141146383747845E-3</v>
      </c>
      <c r="O1966" s="141">
        <v>-5.377117915599985E-4</v>
      </c>
      <c r="P1966" s="141">
        <v>3.0895808692094099E-3</v>
      </c>
      <c r="Q1966" s="141">
        <v>-1.9390753242700535E-3</v>
      </c>
      <c r="R1966" s="6">
        <f t="shared" si="122"/>
        <v>26288.244850002859</v>
      </c>
      <c r="S1966" s="6">
        <f t="shared" si="123"/>
        <v>24869.099493432361</v>
      </c>
      <c r="T1966" s="6">
        <f t="shared" si="124"/>
        <v>-24869.099493432361</v>
      </c>
      <c r="V1966" s="23">
        <f t="array" aca="1" ref="V1966:Z1966" ca="1">MMULT(H1966:L1966,TRANSPOSE(racar))</f>
        <v>-6.1518219932922454E-3</v>
      </c>
      <c r="W1966" s="23">
        <f ca="1"/>
        <v>-3.9538251454616161E-3</v>
      </c>
      <c r="X1966" s="23">
        <f ca="1"/>
        <v>6.795097477651288E-4</v>
      </c>
      <c r="Y1966" s="23">
        <f ca="1"/>
        <v>4.2386719887334626E-3</v>
      </c>
      <c r="Z1966" s="23">
        <f ca="1"/>
        <v>-6.8854308539107617E-4</v>
      </c>
      <c r="AA1966" s="6">
        <f t="array" aca="1" ref="AA1966" ca="1">SUMPRODUCT($V$9:$Z$9,V1966:Z1966)</f>
        <v>16664.609046210386</v>
      </c>
      <c r="AB1966" s="6">
        <f t="shared" ca="1" si="125"/>
        <v>23197.352834697402</v>
      </c>
    </row>
    <row r="1967" spans="1:28" ht="13.8">
      <c r="A1967" s="4">
        <v>1957</v>
      </c>
      <c r="B1967" s="120">
        <v>0.48513946044810241</v>
      </c>
      <c r="C1967" s="120">
        <v>0.46496000000000004</v>
      </c>
      <c r="D1967" s="120">
        <v>0.70762182423989994</v>
      </c>
      <c r="E1967" s="120">
        <v>0.92118024725087089</v>
      </c>
      <c r="F1967" s="120">
        <v>0.58488848429676843</v>
      </c>
      <c r="H1967" s="142">
        <v>-3.7258467148558565E-2</v>
      </c>
      <c r="I1967" s="142">
        <v>-8.7945491078034288E-2</v>
      </c>
      <c r="J1967" s="142">
        <v>0.54645043206541</v>
      </c>
      <c r="K1967" s="142">
        <v>1.4130551619666325</v>
      </c>
      <c r="L1967" s="142">
        <v>0.21441553086842707</v>
      </c>
      <c r="M1967" s="141">
        <f t="array" ref="M1967:Q1967">MMULT(H1967:L1967,TRANSPOSE(chol))</f>
        <v>-2.1953386575174227E-4</v>
      </c>
      <c r="N1967" s="141">
        <v>-5.9119579145094675E-4</v>
      </c>
      <c r="O1967" s="141">
        <v>3.4283396136224565E-3</v>
      </c>
      <c r="P1967" s="141">
        <v>7.1865721889924376E-3</v>
      </c>
      <c r="Q1967" s="141">
        <v>4.0326648001729115E-3</v>
      </c>
      <c r="R1967" s="6">
        <f t="shared" si="122"/>
        <v>20722.793599615801</v>
      </c>
      <c r="S1967" s="6">
        <f t="shared" si="123"/>
        <v>10527.881901329547</v>
      </c>
      <c r="T1967" s="6">
        <f t="shared" si="124"/>
        <v>-10527.881901329547</v>
      </c>
      <c r="V1967" s="23">
        <f t="array" aca="1" ref="V1967:Z1967" ca="1">MMULT(H1967:L1967,TRANSPOSE(racar))</f>
        <v>5.3390288825361253E-4</v>
      </c>
      <c r="W1967" s="23">
        <f ca="1"/>
        <v>9.9077243407800987E-4</v>
      </c>
      <c r="X1967" s="23">
        <f ca="1"/>
        <v>4.1594515574844672E-3</v>
      </c>
      <c r="Y1967" s="23">
        <f ca="1"/>
        <v>7.5579760727877551E-3</v>
      </c>
      <c r="Z1967" s="23">
        <f ca="1"/>
        <v>3.192835370789863E-3</v>
      </c>
      <c r="AA1967" s="6">
        <f t="array" aca="1" ref="AA1967" ca="1">SUMPRODUCT($V$9:$Z$9,V1967:Z1967)</f>
        <v>24253.918220404823</v>
      </c>
      <c r="AB1967" s="6">
        <f t="shared" ca="1" si="125"/>
        <v>16878.056938885511</v>
      </c>
    </row>
    <row r="1968" spans="1:28" ht="13.8">
      <c r="A1968" s="4">
        <v>1958</v>
      </c>
      <c r="B1968" s="120">
        <v>0.81847279378143567</v>
      </c>
      <c r="C1968" s="120">
        <v>0.66496000000000011</v>
      </c>
      <c r="D1968" s="120">
        <v>0.85047896709704274</v>
      </c>
      <c r="E1968" s="120">
        <v>2.0353800969879106E-2</v>
      </c>
      <c r="F1968" s="120">
        <v>0.6618115612198453</v>
      </c>
      <c r="H1968" s="142">
        <v>0.90956035876109231</v>
      </c>
      <c r="I1968" s="142">
        <v>0.42603821496394406</v>
      </c>
      <c r="J1968" s="142">
        <v>1.0384898338333957</v>
      </c>
      <c r="K1968" s="142">
        <v>-2.0464959356172949</v>
      </c>
      <c r="L1968" s="142">
        <v>0.41741227552055299</v>
      </c>
      <c r="M1968" s="141">
        <f t="array" ref="M1968:Q1968">MMULT(H1968:L1968,TRANSPOSE(chol))</f>
        <v>5.3592999652184907E-3</v>
      </c>
      <c r="N1968" s="141">
        <v>4.5768049891169605E-3</v>
      </c>
      <c r="O1968" s="141">
        <v>8.0233161917074823E-3</v>
      </c>
      <c r="P1968" s="141">
        <v>-8.2145550988387515E-3</v>
      </c>
      <c r="Q1968" s="141">
        <v>2.6017100571650354E-3</v>
      </c>
      <c r="R1968" s="6">
        <f t="shared" si="122"/>
        <v>-31413.821522271744</v>
      </c>
      <c r="S1968" s="6">
        <f t="shared" si="123"/>
        <v>-51976.03638370362</v>
      </c>
      <c r="T1968" s="6">
        <f t="shared" si="124"/>
        <v>51976.03638370362</v>
      </c>
      <c r="V1968" s="23">
        <f t="array" aca="1" ref="V1968:Z1968" ca="1">MMULT(H1968:L1968,TRANSPOSE(racar))</f>
        <v>6.3078101329315283E-3</v>
      </c>
      <c r="W1968" s="23">
        <f ca="1"/>
        <v>2.5274895247502827E-3</v>
      </c>
      <c r="X1968" s="23">
        <f ca="1"/>
        <v>6.8884595987637473E-3</v>
      </c>
      <c r="Y1968" s="23">
        <f ca="1"/>
        <v>-9.039484904960338E-3</v>
      </c>
      <c r="Z1968" s="23">
        <f ca="1"/>
        <v>2.6071948515136649E-3</v>
      </c>
      <c r="AA1968" s="6">
        <f t="array" aca="1" ref="AA1968" ca="1">SUMPRODUCT($V$9:$Z$9,V1968:Z1968)</f>
        <v>-23188.129895385566</v>
      </c>
      <c r="AB1968" s="6">
        <f t="shared" ca="1" si="125"/>
        <v>-55778.845957595637</v>
      </c>
    </row>
    <row r="1969" spans="1:28" ht="13.8">
      <c r="A1969" s="4">
        <v>1959</v>
      </c>
      <c r="B1969" s="120">
        <v>0.2629172382258802</v>
      </c>
      <c r="C1969" s="120">
        <v>0.86496000000000006</v>
      </c>
      <c r="D1969" s="120">
        <v>0.99333610995418564</v>
      </c>
      <c r="E1969" s="120">
        <v>0.11126289187897002</v>
      </c>
      <c r="F1969" s="120">
        <v>0.73873463814292217</v>
      </c>
      <c r="H1969" s="142">
        <v>-0.63437752044460871</v>
      </c>
      <c r="I1969" s="142">
        <v>1.1028783437159537</v>
      </c>
      <c r="J1969" s="142">
        <v>2.4748884376653884</v>
      </c>
      <c r="K1969" s="142">
        <v>-1.2198393429385077</v>
      </c>
      <c r="L1969" s="142">
        <v>0.63944924207903131</v>
      </c>
      <c r="M1969" s="141">
        <f t="array" ref="M1969:Q1969">MMULT(H1969:L1969,TRANSPOSE(chol))</f>
        <v>-3.737871148963727E-3</v>
      </c>
      <c r="N1969" s="141">
        <v>4.8257724535116942E-3</v>
      </c>
      <c r="O1969" s="141">
        <v>1.5397545835690397E-2</v>
      </c>
      <c r="P1969" s="141">
        <v>-3.3872957594396824E-3</v>
      </c>
      <c r="Q1969" s="141">
        <v>3.0770196322399473E-3</v>
      </c>
      <c r="R1969" s="6">
        <f t="shared" si="122"/>
        <v>-37309.0525168323</v>
      </c>
      <c r="S1969" s="6">
        <f t="shared" si="123"/>
        <v>-32533.521745920931</v>
      </c>
      <c r="T1969" s="6">
        <f t="shared" si="124"/>
        <v>32533.521745920931</v>
      </c>
      <c r="V1969" s="23">
        <f t="array" aca="1" ref="V1969:Z1969" ca="1">MMULT(H1969:L1969,TRANSPOSE(racar))</f>
        <v>-4.2621102104943348E-4</v>
      </c>
      <c r="W1969" s="23">
        <f ca="1"/>
        <v>6.2491492836896411E-3</v>
      </c>
      <c r="X1969" s="23">
        <f ca="1"/>
        <v>1.5997899967344017E-2</v>
      </c>
      <c r="Y1969" s="23">
        <f ca="1"/>
        <v>-3.7697260378176064E-3</v>
      </c>
      <c r="Z1969" s="23">
        <f ca="1"/>
        <v>4.6116046052339099E-3</v>
      </c>
      <c r="AA1969" s="6">
        <f t="array" aca="1" ref="AA1969" ca="1">SUMPRODUCT($V$9:$Z$9,V1969:Z1969)</f>
        <v>-38153.352288940914</v>
      </c>
      <c r="AB1969" s="6">
        <f t="shared" ca="1" si="125"/>
        <v>-42782.304149719741</v>
      </c>
    </row>
    <row r="1970" spans="1:28" ht="13.8">
      <c r="A1970" s="4">
        <v>1960</v>
      </c>
      <c r="B1970" s="120">
        <v>0.59625057155921357</v>
      </c>
      <c r="C1970" s="120">
        <v>0.10496000000000001</v>
      </c>
      <c r="D1970" s="120">
        <v>1.665972511453561E-2</v>
      </c>
      <c r="E1970" s="120">
        <v>0.20217198278806092</v>
      </c>
      <c r="F1970" s="120">
        <v>0.81565771506599916</v>
      </c>
      <c r="H1970" s="142">
        <v>0.24365392966119376</v>
      </c>
      <c r="I1970" s="142">
        <v>-1.2537854476002108</v>
      </c>
      <c r="J1970" s="142">
        <v>-2.1282127253168586</v>
      </c>
      <c r="K1970" s="142">
        <v>-0.83388823846836768</v>
      </c>
      <c r="L1970" s="142">
        <v>0.8989400950127725</v>
      </c>
      <c r="M1970" s="141">
        <f t="array" ref="M1970:Q1970">MMULT(H1970:L1970,TRANSPOSE(chol))</f>
        <v>1.4356545821073686E-3</v>
      </c>
      <c r="N1970" s="141">
        <v>-6.6079682705907899E-3</v>
      </c>
      <c r="O1970" s="141">
        <v>-1.3745420348448781E-2</v>
      </c>
      <c r="P1970" s="141">
        <v>-7.1571710865825765E-3</v>
      </c>
      <c r="Q1970" s="141">
        <v>2.8198178699655185E-4</v>
      </c>
      <c r="R1970" s="6">
        <f t="shared" si="122"/>
        <v>-27081.926486988385</v>
      </c>
      <c r="S1970" s="6">
        <f t="shared" si="123"/>
        <v>-34291.837136137059</v>
      </c>
      <c r="T1970" s="6">
        <f t="shared" si="124"/>
        <v>34291.837136137059</v>
      </c>
      <c r="V1970" s="23">
        <f t="array" aca="1" ref="V1970:Z1970" ca="1">MMULT(H1970:L1970,TRANSPOSE(racar))</f>
        <v>-9.5163491497547844E-5</v>
      </c>
      <c r="W1970" s="23">
        <f ca="1"/>
        <v>-7.5060472421188355E-3</v>
      </c>
      <c r="X1970" s="23">
        <f ca="1"/>
        <v>-1.3743522919147204E-2</v>
      </c>
      <c r="Y1970" s="23">
        <f ca="1"/>
        <v>-4.9814914509384491E-3</v>
      </c>
      <c r="Z1970" s="23">
        <f ca="1"/>
        <v>2.2803465200140018E-3</v>
      </c>
      <c r="AA1970" s="6">
        <f t="array" aca="1" ref="AA1970" ca="1">SUMPRODUCT($V$9:$Z$9,V1970:Z1970)</f>
        <v>-30662.002114106945</v>
      </c>
      <c r="AB1970" s="6">
        <f t="shared" ca="1" si="125"/>
        <v>-35411.133748426444</v>
      </c>
    </row>
    <row r="1971" spans="1:28" ht="13.8">
      <c r="A1971" s="4">
        <v>1961</v>
      </c>
      <c r="B1971" s="120">
        <v>0.92958390489254683</v>
      </c>
      <c r="C1971" s="120">
        <v>0.30496000000000006</v>
      </c>
      <c r="D1971" s="120">
        <v>0.15951686797167844</v>
      </c>
      <c r="E1971" s="120">
        <v>0.29308107369715181</v>
      </c>
      <c r="F1971" s="120">
        <v>0.89258079198907614</v>
      </c>
      <c r="H1971" s="142">
        <v>1.4726990969255065</v>
      </c>
      <c r="I1971" s="142">
        <v>-0.51018765505948227</v>
      </c>
      <c r="J1971" s="142">
        <v>-0.99644549787020764</v>
      </c>
      <c r="K1971" s="142">
        <v>-0.54440595706390971</v>
      </c>
      <c r="L1971" s="142">
        <v>1.2403704217742246</v>
      </c>
      <c r="M1971" s="141">
        <f t="array" ref="M1971:Q1971">MMULT(H1971:L1971,TRANSPOSE(chol))</f>
        <v>8.6774188682548683E-3</v>
      </c>
      <c r="N1971" s="141">
        <v>5.3808131538082143E-4</v>
      </c>
      <c r="O1971" s="141">
        <v>-4.5911171581811266E-3</v>
      </c>
      <c r="P1971" s="141">
        <v>-2.9604006244253198E-3</v>
      </c>
      <c r="Q1971" s="141">
        <v>8.3708914530358849E-3</v>
      </c>
      <c r="R1971" s="6">
        <f t="shared" si="122"/>
        <v>-33823.381805666744</v>
      </c>
      <c r="S1971" s="6">
        <f t="shared" si="123"/>
        <v>-59903.557561293208</v>
      </c>
      <c r="T1971" s="6">
        <f t="shared" si="124"/>
        <v>59903.557561293208</v>
      </c>
      <c r="V1971" s="23">
        <f t="array" aca="1" ref="V1971:Z1971" ca="1">MMULT(H1971:L1971,TRANSPOSE(racar))</f>
        <v>8.7133754733917223E-3</v>
      </c>
      <c r="W1971" s="23">
        <f ca="1"/>
        <v>-8.7761121171622586E-4</v>
      </c>
      <c r="X1971" s="23">
        <f ca="1"/>
        <v>-5.1826094153116717E-3</v>
      </c>
      <c r="Y1971" s="23">
        <f ca="1"/>
        <v>-1.8654187197919296E-3</v>
      </c>
      <c r="Z1971" s="23">
        <f ca="1"/>
        <v>7.9157828728234521E-3</v>
      </c>
      <c r="AA1971" s="6">
        <f t="array" aca="1" ref="AA1971" ca="1">SUMPRODUCT($V$9:$Z$9,V1971:Z1971)</f>
        <v>-20365.247215814292</v>
      </c>
      <c r="AB1971" s="6">
        <f t="shared" ca="1" si="125"/>
        <v>-52375.368908505887</v>
      </c>
    </row>
    <row r="1972" spans="1:28" ht="13.8">
      <c r="A1972" s="4">
        <v>1962</v>
      </c>
      <c r="B1972" s="120">
        <v>7.7732053040695012E-2</v>
      </c>
      <c r="C1972" s="120">
        <v>0.50495999999999996</v>
      </c>
      <c r="D1972" s="120">
        <v>0.30237401082882132</v>
      </c>
      <c r="E1972" s="120">
        <v>0.38399016460624275</v>
      </c>
      <c r="F1972" s="120">
        <v>0.96950386891215301</v>
      </c>
      <c r="H1972" s="142">
        <v>-1.4204933401985409</v>
      </c>
      <c r="I1972" s="142">
        <v>1.2433196564399226E-2</v>
      </c>
      <c r="J1972" s="142">
        <v>-0.51758475349010413</v>
      </c>
      <c r="K1972" s="142">
        <v>-0.29501773835982692</v>
      </c>
      <c r="L1972" s="142">
        <v>1.8735515433419465</v>
      </c>
      <c r="M1972" s="141">
        <f t="array" ref="M1972:Q1972">MMULT(H1972:L1972,TRANSPOSE(chol))</f>
        <v>-8.369812773160611E-3</v>
      </c>
      <c r="N1972" s="141">
        <v>-3.2660594301713976E-3</v>
      </c>
      <c r="O1972" s="141">
        <v>-5.219980297764111E-3</v>
      </c>
      <c r="P1972" s="141">
        <v>-2.8380041254671686E-3</v>
      </c>
      <c r="Q1972" s="141">
        <v>4.9788272390400255E-3</v>
      </c>
      <c r="R1972" s="6">
        <f t="shared" si="122"/>
        <v>-74864.338197599034</v>
      </c>
      <c r="S1972" s="6">
        <f t="shared" si="123"/>
        <v>-40555.521090236303</v>
      </c>
      <c r="T1972" s="6">
        <f t="shared" si="124"/>
        <v>40555.521090236303</v>
      </c>
      <c r="V1972" s="23">
        <f t="array" aca="1" ref="V1972:Z1972" ca="1">MMULT(H1972:L1972,TRANSPOSE(racar))</f>
        <v>-5.8579833344542271E-3</v>
      </c>
      <c r="W1972" s="23">
        <f ca="1"/>
        <v>2.1037420023935281E-4</v>
      </c>
      <c r="X1972" s="23">
        <f ca="1"/>
        <v>-3.0166870400359438E-3</v>
      </c>
      <c r="Y1972" s="23">
        <f ca="1"/>
        <v>2.1940968574455082E-4</v>
      </c>
      <c r="Z1972" s="23">
        <f ca="1"/>
        <v>9.2900118446937602E-3</v>
      </c>
      <c r="AA1972" s="6">
        <f t="array" aca="1" ref="AA1972" ca="1">SUMPRODUCT($V$9:$Z$9,V1972:Z1972)</f>
        <v>-85603.064010975766</v>
      </c>
      <c r="AB1972" s="6">
        <f t="shared" ca="1" si="125"/>
        <v>-50453.103821974677</v>
      </c>
    </row>
    <row r="1973" spans="1:28" ht="13.8">
      <c r="A1973" s="4">
        <v>1963</v>
      </c>
      <c r="B1973" s="120">
        <v>0.41106538637402834</v>
      </c>
      <c r="C1973" s="120">
        <v>0.70496000000000003</v>
      </c>
      <c r="D1973" s="120">
        <v>0.44523115368596416</v>
      </c>
      <c r="E1973" s="120">
        <v>0.47489925551533368</v>
      </c>
      <c r="F1973" s="120">
        <v>5.2344105598543474E-2</v>
      </c>
      <c r="H1973" s="142">
        <v>-0.22480526151048338</v>
      </c>
      <c r="I1973" s="142">
        <v>0.53872010348622268</v>
      </c>
      <c r="J1973" s="142">
        <v>-0.13771924708786015</v>
      </c>
      <c r="K1973" s="142">
        <v>-6.2959805905049696E-2</v>
      </c>
      <c r="L1973" s="142">
        <v>-1.6225379641027533</v>
      </c>
      <c r="M1973" s="141">
        <f t="array" ref="M1973:Q1973">MMULT(H1973:L1973,TRANSPOSE(chol))</f>
        <v>-1.3245946996141276E-3</v>
      </c>
      <c r="N1973" s="141">
        <v>2.5570874008525135E-3</v>
      </c>
      <c r="O1973" s="141">
        <v>-1.0076412111794167E-3</v>
      </c>
      <c r="P1973" s="141">
        <v>2.6829390430775234E-4</v>
      </c>
      <c r="Q1973" s="141">
        <v>-8.8294851859670783E-3</v>
      </c>
      <c r="R1973" s="6">
        <f t="shared" si="122"/>
        <v>28677.476593408253</v>
      </c>
      <c r="S1973" s="6">
        <f t="shared" si="123"/>
        <v>50132.575280884295</v>
      </c>
      <c r="T1973" s="6">
        <f t="shared" si="124"/>
        <v>-50132.575280884295</v>
      </c>
      <c r="V1973" s="23">
        <f t="array" aca="1" ref="V1973:Z1973" ca="1">MMULT(H1973:L1973,TRANSPOSE(racar))</f>
        <v>-2.9055692009668384E-3</v>
      </c>
      <c r="W1973" s="23">
        <f ca="1"/>
        <v>1.1288885249943279E-3</v>
      </c>
      <c r="X1973" s="23">
        <f ca="1"/>
        <v>-1.9576475782279897E-3</v>
      </c>
      <c r="Y1973" s="23">
        <f ca="1"/>
        <v>-1.8311630841470602E-3</v>
      </c>
      <c r="Z1973" s="23">
        <f ca="1"/>
        <v>-1.0107204326744959E-2</v>
      </c>
      <c r="AA1973" s="6">
        <f t="array" aca="1" ref="AA1973" ca="1">SUMPRODUCT($V$9:$Z$9,V1973:Z1973)</f>
        <v>23874.038034646372</v>
      </c>
      <c r="AB1973" s="6">
        <f t="shared" ca="1" si="125"/>
        <v>47608.854667878157</v>
      </c>
    </row>
    <row r="1974" spans="1:28" ht="13.8">
      <c r="A1974" s="4">
        <v>1964</v>
      </c>
      <c r="B1974" s="120">
        <v>0.74439871970736171</v>
      </c>
      <c r="C1974" s="120">
        <v>0.90495999999999999</v>
      </c>
      <c r="D1974" s="120">
        <v>0.58808829654310701</v>
      </c>
      <c r="E1974" s="120">
        <v>0.56580834642442446</v>
      </c>
      <c r="F1974" s="120">
        <v>0.12926718252162039</v>
      </c>
      <c r="H1974" s="142">
        <v>0.65696633903911761</v>
      </c>
      <c r="I1974" s="142">
        <v>1.3103424883203474</v>
      </c>
      <c r="J1974" s="142">
        <v>0.22263010127393382</v>
      </c>
      <c r="K1974" s="142">
        <v>0.16571237464020391</v>
      </c>
      <c r="L1974" s="142">
        <v>-1.1298620312811296</v>
      </c>
      <c r="M1974" s="141">
        <f t="array" ref="M1974:Q1974">MMULT(H1974:L1974,TRANSPOSE(chol))</f>
        <v>3.8709686982817005E-3</v>
      </c>
      <c r="N1974" s="141">
        <v>9.047759195540064E-3</v>
      </c>
      <c r="O1974" s="141">
        <v>2.7398182256716279E-3</v>
      </c>
      <c r="P1974" s="141">
        <v>3.4864507565006099E-3</v>
      </c>
      <c r="Q1974" s="141">
        <v>-1.6642833040930605E-3</v>
      </c>
      <c r="R1974" s="6">
        <f t="shared" si="122"/>
        <v>3580.0333507141477</v>
      </c>
      <c r="S1974" s="6">
        <f t="shared" si="123"/>
        <v>25161.951666460278</v>
      </c>
      <c r="T1974" s="6">
        <f t="shared" si="124"/>
        <v>-25161.951666460278</v>
      </c>
      <c r="V1974" s="23">
        <f t="array" aca="1" ref="V1974:Z1974" ca="1">MMULT(H1974:L1974,TRANSPOSE(racar))</f>
        <v>3.7426851801197394E-3</v>
      </c>
      <c r="W1974" s="23">
        <f ca="1"/>
        <v>7.4579612786921821E-3</v>
      </c>
      <c r="X1974" s="23">
        <f ca="1"/>
        <v>1.4886037909823411E-3</v>
      </c>
      <c r="Y1974" s="23">
        <f ca="1"/>
        <v>8.2853689490916863E-4</v>
      </c>
      <c r="Z1974" s="23">
        <f ca="1"/>
        <v>-4.5186207744112219E-3</v>
      </c>
      <c r="AA1974" s="6">
        <f t="array" aca="1" ref="AA1974" ca="1">SUMPRODUCT($V$9:$Z$9,V1974:Z1974)</f>
        <v>11716.450815615648</v>
      </c>
      <c r="AB1974" s="6">
        <f t="shared" ca="1" si="125"/>
        <v>28817.12572395994</v>
      </c>
    </row>
    <row r="1975" spans="1:28" ht="13.8">
      <c r="A1975" s="4">
        <v>1965</v>
      </c>
      <c r="B1975" s="120">
        <v>0.1888431641518061</v>
      </c>
      <c r="C1975" s="120">
        <v>0.14495999999999998</v>
      </c>
      <c r="D1975" s="120">
        <v>0.73094543940024981</v>
      </c>
      <c r="E1975" s="120">
        <v>0.65671743733351551</v>
      </c>
      <c r="F1975" s="120">
        <v>0.20619025944469735</v>
      </c>
      <c r="H1975" s="142">
        <v>-0.88216732609138426</v>
      </c>
      <c r="I1975" s="142">
        <v>-1.0582971321614643</v>
      </c>
      <c r="J1975" s="142">
        <v>0.61567487763863016</v>
      </c>
      <c r="K1975" s="142">
        <v>0.40352081489723607</v>
      </c>
      <c r="L1975" s="142">
        <v>-0.81971162927607077</v>
      </c>
      <c r="M1975" s="141">
        <f t="array" ref="M1975:Q1975">MMULT(H1975:L1975,TRANSPOSE(chol))</f>
        <v>-5.1978950868946799E-3</v>
      </c>
      <c r="N1975" s="141">
        <v>-8.1333814176990493E-3</v>
      </c>
      <c r="O1975" s="141">
        <v>2.4218903529195568E-3</v>
      </c>
      <c r="P1975" s="141">
        <v>5.7288070765050244E-5</v>
      </c>
      <c r="Q1975" s="141">
        <v>-7.3601281548520995E-3</v>
      </c>
      <c r="R1975" s="6">
        <f t="shared" si="122"/>
        <v>64238.639093175538</v>
      </c>
      <c r="S1975" s="6">
        <f t="shared" si="123"/>
        <v>41029.013450463128</v>
      </c>
      <c r="T1975" s="6">
        <f t="shared" si="124"/>
        <v>-41029.013450463128</v>
      </c>
      <c r="V1975" s="23">
        <f t="array" aca="1" ref="V1975:Z1975" ca="1">MMULT(H1975:L1975,TRANSPOSE(racar))</f>
        <v>-6.7272226570342843E-3</v>
      </c>
      <c r="W1975" s="23">
        <f ca="1"/>
        <v>-7.5905123185957728E-3</v>
      </c>
      <c r="X1975" s="23">
        <f ca="1"/>
        <v>2.8266084488461386E-3</v>
      </c>
      <c r="Y1975" s="23">
        <f ca="1"/>
        <v>3.0032947585337353E-4</v>
      </c>
      <c r="Z1975" s="23">
        <f ca="1"/>
        <v>-6.5911175207498379E-3</v>
      </c>
      <c r="AA1975" s="6">
        <f t="array" aca="1" ref="AA1975" ca="1">SUMPRODUCT($V$9:$Z$9,V1975:Z1975)</f>
        <v>52292.067987224378</v>
      </c>
      <c r="AB1975" s="6">
        <f t="shared" ca="1" si="125"/>
        <v>37880.974369808791</v>
      </c>
    </row>
    <row r="1976" spans="1:28" ht="13.8">
      <c r="A1976" s="4">
        <v>1966</v>
      </c>
      <c r="B1976" s="120">
        <v>0.5221764974851395</v>
      </c>
      <c r="C1976" s="120">
        <v>0.34496000000000004</v>
      </c>
      <c r="D1976" s="120">
        <v>0.87380258225739271</v>
      </c>
      <c r="E1976" s="120">
        <v>0.74762652824260634</v>
      </c>
      <c r="F1976" s="120">
        <v>0.28311333636777425</v>
      </c>
      <c r="H1976" s="142">
        <v>5.5616895054643602E-2</v>
      </c>
      <c r="I1976" s="142">
        <v>-0.39896363425223985</v>
      </c>
      <c r="J1976" s="142">
        <v>1.1445518796179039</v>
      </c>
      <c r="K1976" s="142">
        <v>0.6670394365245268</v>
      </c>
      <c r="L1976" s="142">
        <v>-0.57361749135789009</v>
      </c>
      <c r="M1976" s="141">
        <f t="array" ref="M1976:Q1976">MMULT(H1976:L1976,TRANSPOSE(chol))</f>
        <v>3.2770516091742204E-4</v>
      </c>
      <c r="N1976" s="141">
        <v>-2.1541912310858737E-3</v>
      </c>
      <c r="O1976" s="141">
        <v>7.2890296063315655E-3</v>
      </c>
      <c r="P1976" s="141">
        <v>3.4169211662454053E-3</v>
      </c>
      <c r="Q1976" s="141">
        <v>-1.3269131648729815E-3</v>
      </c>
      <c r="R1976" s="6">
        <f t="shared" si="122"/>
        <v>52845.022890755521</v>
      </c>
      <c r="S1976" s="6">
        <f t="shared" si="123"/>
        <v>22975.330316564075</v>
      </c>
      <c r="T1976" s="6">
        <f t="shared" si="124"/>
        <v>-22975.330316564075</v>
      </c>
      <c r="V1976" s="23">
        <f t="array" aca="1" ref="V1976:Z1976" ca="1">MMULT(H1976:L1976,TRANSPOSE(racar))</f>
        <v>-1.0526124125732536E-4</v>
      </c>
      <c r="W1976" s="23">
        <f ca="1"/>
        <v>-2.059469527874753E-3</v>
      </c>
      <c r="X1976" s="23">
        <f ca="1"/>
        <v>7.2174862329430038E-3</v>
      </c>
      <c r="Y1976" s="23">
        <f ca="1"/>
        <v>2.83234382892534E-3</v>
      </c>
      <c r="Z1976" s="23">
        <f ca="1"/>
        <v>-2.4540089720576359E-3</v>
      </c>
      <c r="AA1976" s="6">
        <f t="array" aca="1" ref="AA1976" ca="1">SUMPRODUCT($V$9:$Z$9,V1976:Z1976)</f>
        <v>53777.407905396438</v>
      </c>
      <c r="AB1976" s="6">
        <f t="shared" ca="1" si="125"/>
        <v>26544.913798176152</v>
      </c>
    </row>
    <row r="1977" spans="1:28" ht="13.8">
      <c r="A1977" s="4">
        <v>1967</v>
      </c>
      <c r="B1977" s="120">
        <v>0.85550983081847276</v>
      </c>
      <c r="C1977" s="120">
        <v>0.54496</v>
      </c>
      <c r="D1977" s="120">
        <v>3.7067888379841735E-2</v>
      </c>
      <c r="E1977" s="120">
        <v>0.83853561915169739</v>
      </c>
      <c r="F1977" s="120">
        <v>0.36003641329085118</v>
      </c>
      <c r="H1977" s="142">
        <v>1.0603611304242488</v>
      </c>
      <c r="I1977" s="142">
        <v>0.11293763345878785</v>
      </c>
      <c r="J1977" s="142">
        <v>-1.7857745022135327</v>
      </c>
      <c r="K1977" s="142">
        <v>0.98845724917861233</v>
      </c>
      <c r="L1977" s="142">
        <v>-0.35836146383337114</v>
      </c>
      <c r="M1977" s="141">
        <f t="array" ref="M1977:Q1977">MMULT(H1977:L1977,TRANSPOSE(chol))</f>
        <v>6.2478463519916603E-3</v>
      </c>
      <c r="N1977" s="141">
        <v>3.1379716755961613E-3</v>
      </c>
      <c r="O1977" s="141">
        <v>-1.0004200624587489E-2</v>
      </c>
      <c r="P1977" s="141">
        <v>4.8502711606280627E-3</v>
      </c>
      <c r="Q1977" s="141">
        <v>1.7020313848485867E-3</v>
      </c>
      <c r="R1977" s="6">
        <f t="shared" si="122"/>
        <v>1552.4631800496991</v>
      </c>
      <c r="S1977" s="6">
        <f t="shared" si="123"/>
        <v>12753.055739143101</v>
      </c>
      <c r="T1977" s="6">
        <f t="shared" si="124"/>
        <v>-12753.055739143101</v>
      </c>
      <c r="V1977" s="23">
        <f t="array" aca="1" ref="V1977:Z1977" ca="1">MMULT(H1977:L1977,TRANSPOSE(racar))</f>
        <v>4.8016790937437043E-3</v>
      </c>
      <c r="W1977" s="23">
        <f ca="1"/>
        <v>1.7228011294499722E-3</v>
      </c>
      <c r="X1977" s="23">
        <f ca="1"/>
        <v>-1.0852398433215411E-2</v>
      </c>
      <c r="Y1977" s="23">
        <f ca="1"/>
        <v>4.2506759643655516E-3</v>
      </c>
      <c r="Z1977" s="23">
        <f ca="1"/>
        <v>-7.8817096463691281E-4</v>
      </c>
      <c r="AA1977" s="6">
        <f t="array" aca="1" ref="AA1977" ca="1">SUMPRODUCT($V$9:$Z$9,V1977:Z1977)</f>
        <v>11119.516705868777</v>
      </c>
      <c r="AB1977" s="6">
        <f t="shared" ca="1" si="125"/>
        <v>23804.076515041994</v>
      </c>
    </row>
    <row r="1978" spans="1:28" ht="13.8">
      <c r="A1978" s="4">
        <v>1968</v>
      </c>
      <c r="B1978" s="120">
        <v>0.29995427526291724</v>
      </c>
      <c r="C1978" s="120">
        <v>0.74496000000000007</v>
      </c>
      <c r="D1978" s="120">
        <v>0.17992503123698456</v>
      </c>
      <c r="E1978" s="120">
        <v>0.92944471006078822</v>
      </c>
      <c r="F1978" s="120">
        <v>0.4369594902139281</v>
      </c>
      <c r="H1978" s="142">
        <v>-0.52453202632692986</v>
      </c>
      <c r="I1978" s="142">
        <v>0.65871312987358854</v>
      </c>
      <c r="J1978" s="142">
        <v>-0.9156508293206892</v>
      </c>
      <c r="K1978" s="142">
        <v>1.4716679002504445</v>
      </c>
      <c r="L1978" s="142">
        <v>-0.15868255840581877</v>
      </c>
      <c r="M1978" s="141">
        <f t="array" ref="M1978:Q1978">MMULT(H1978:L1978,TRANSPOSE(chol))</f>
        <v>-3.0906409270946224E-3</v>
      </c>
      <c r="N1978" s="141">
        <v>2.5401158087615967E-3</v>
      </c>
      <c r="O1978" s="141">
        <v>-6.3623553676397391E-3</v>
      </c>
      <c r="P1978" s="141">
        <v>7.4012858278362965E-3</v>
      </c>
      <c r="Q1978" s="141">
        <v>6.1176386180704096E-4</v>
      </c>
      <c r="R1978" s="6">
        <f t="shared" si="122"/>
        <v>-11822.821396567255</v>
      </c>
      <c r="S1978" s="6">
        <f t="shared" si="123"/>
        <v>30457.811352440047</v>
      </c>
      <c r="T1978" s="6">
        <f t="shared" si="124"/>
        <v>-30457.811352440047</v>
      </c>
      <c r="V1978" s="23">
        <f t="array" aca="1" ref="V1978:Z1978" ca="1">MMULT(H1978:L1978,TRANSPOSE(racar))</f>
        <v>-2.7031555421487947E-3</v>
      </c>
      <c r="W1978" s="23">
        <f ca="1"/>
        <v>4.1574721615086144E-3</v>
      </c>
      <c r="X1978" s="23">
        <f ca="1"/>
        <v>-5.6182412181729809E-3</v>
      </c>
      <c r="Y1978" s="23">
        <f ca="1"/>
        <v>7.4241851364232996E-3</v>
      </c>
      <c r="Z1978" s="23">
        <f ca="1"/>
        <v>1.1373514118578247E-4</v>
      </c>
      <c r="AA1978" s="6">
        <f t="array" aca="1" ref="AA1978" ca="1">SUMPRODUCT($V$9:$Z$9,V1978:Z1978)</f>
        <v>-13605.252341824922</v>
      </c>
      <c r="AB1978" s="6">
        <f t="shared" ca="1" si="125"/>
        <v>33321.063205840321</v>
      </c>
    </row>
    <row r="1979" spans="1:28" ht="13.8">
      <c r="A1979" s="4">
        <v>1969</v>
      </c>
      <c r="B1979" s="120">
        <v>0.63328760859625066</v>
      </c>
      <c r="C1979" s="120">
        <v>0.94496000000000002</v>
      </c>
      <c r="D1979" s="120">
        <v>0.32278217409412746</v>
      </c>
      <c r="E1979" s="120">
        <v>2.8618263779796461E-2</v>
      </c>
      <c r="F1979" s="120">
        <v>0.51388256713700509</v>
      </c>
      <c r="H1979" s="142">
        <v>0.34057336602119737</v>
      </c>
      <c r="I1979" s="142">
        <v>1.5978336660863173</v>
      </c>
      <c r="J1979" s="142">
        <v>-0.45993295033802201</v>
      </c>
      <c r="K1979" s="142">
        <v>-1.9015001906117017</v>
      </c>
      <c r="L1979" s="142">
        <v>3.4805461372794604E-2</v>
      </c>
      <c r="M1979" s="141">
        <f t="array" ref="M1979:Q1979">MMULT(H1979:L1979,TRANSPOSE(chol))</f>
        <v>2.0067220510334143E-3</v>
      </c>
      <c r="N1979" s="141">
        <v>9.9508907148093927E-3</v>
      </c>
      <c r="O1979" s="141">
        <v>-1.970006376734377E-3</v>
      </c>
      <c r="P1979" s="141">
        <v>-6.9955287627321491E-3</v>
      </c>
      <c r="Q1979" s="141">
        <v>-3.2593379336220919E-4</v>
      </c>
      <c r="R1979" s="6">
        <f t="shared" si="122"/>
        <v>-76166.926480538343</v>
      </c>
      <c r="S1979" s="6">
        <f t="shared" si="123"/>
        <v>-30185.456511769236</v>
      </c>
      <c r="T1979" s="6">
        <f t="shared" si="124"/>
        <v>30185.456511769236</v>
      </c>
      <c r="V1979" s="23">
        <f t="array" aca="1" ref="V1979:Z1979" ca="1">MMULT(H1979:L1979,TRANSPOSE(racar))</f>
        <v>3.0410059001297687E-3</v>
      </c>
      <c r="W1979" s="23">
        <f ca="1"/>
        <v>8.1854224323441391E-3</v>
      </c>
      <c r="X1979" s="23">
        <f ca="1"/>
        <v>-3.0270556163826162E-3</v>
      </c>
      <c r="Y1979" s="23">
        <f ca="1"/>
        <v>-8.4204127721499329E-3</v>
      </c>
      <c r="Z1979" s="23">
        <f ca="1"/>
        <v>-1.0583752990756806E-4</v>
      </c>
      <c r="AA1979" s="6">
        <f t="array" aca="1" ref="AA1979" ca="1">SUMPRODUCT($V$9:$Z$9,V1979:Z1979)</f>
        <v>-72733.686734050687</v>
      </c>
      <c r="AB1979" s="6">
        <f t="shared" ca="1" si="125"/>
        <v>-37920.587475929584</v>
      </c>
    </row>
    <row r="1980" spans="1:28" ht="13.8">
      <c r="A1980" s="4">
        <v>1970</v>
      </c>
      <c r="B1980" s="120">
        <v>0.96662094192958392</v>
      </c>
      <c r="C1980" s="120">
        <v>0.18495999999999999</v>
      </c>
      <c r="D1980" s="120">
        <v>0.46563931695127031</v>
      </c>
      <c r="E1980" s="120">
        <v>0.11952735468888738</v>
      </c>
      <c r="F1980" s="120">
        <v>0.59080564406008207</v>
      </c>
      <c r="H1980" s="142">
        <v>1.8332990127112583</v>
      </c>
      <c r="I1980" s="142">
        <v>-0.8966232263825169</v>
      </c>
      <c r="J1980" s="142">
        <v>-8.623622583838518E-2</v>
      </c>
      <c r="K1980" s="142">
        <v>-1.1773528283770891</v>
      </c>
      <c r="L1980" s="142">
        <v>0.2296178799530865</v>
      </c>
      <c r="M1980" s="141">
        <f t="array" ref="M1980:Q1980">MMULT(H1980:L1980,TRANSPOSE(chol))</f>
        <v>1.0802141100829631E-2</v>
      </c>
      <c r="N1980" s="141">
        <v>-8.2784409678874314E-4</v>
      </c>
      <c r="O1980" s="141">
        <v>1.6063989347824136E-3</v>
      </c>
      <c r="P1980" s="141">
        <v>-5.8961057827730317E-3</v>
      </c>
      <c r="Q1980" s="141">
        <v>2.9539913847970653E-3</v>
      </c>
      <c r="R1980" s="6">
        <f t="shared" si="122"/>
        <v>14256.277129930517</v>
      </c>
      <c r="S1980" s="6">
        <f t="shared" si="123"/>
        <v>-43324.947048269045</v>
      </c>
      <c r="T1980" s="6">
        <f t="shared" si="124"/>
        <v>43324.947048269045</v>
      </c>
      <c r="V1980" s="23">
        <f t="array" aca="1" ref="V1980:Z1980" ca="1">MMULT(H1980:L1980,TRANSPOSE(racar))</f>
        <v>9.4005941316225236E-3</v>
      </c>
      <c r="W1980" s="23">
        <f ca="1"/>
        <v>-4.1543577816822008E-3</v>
      </c>
      <c r="X1980" s="23">
        <f ca="1"/>
        <v>-7.6672324950894711E-5</v>
      </c>
      <c r="Y1980" s="23">
        <f ca="1"/>
        <v>-6.1721642900185959E-3</v>
      </c>
      <c r="Z1980" s="23">
        <f ca="1"/>
        <v>1.4685837686830355E-3</v>
      </c>
      <c r="AA1980" s="6">
        <f t="array" aca="1" ref="AA1980" ca="1">SUMPRODUCT($V$9:$Z$9,V1980:Z1980)</f>
        <v>27638.663179247091</v>
      </c>
      <c r="AB1980" s="6">
        <f t="shared" ca="1" si="125"/>
        <v>-36359.843070552044</v>
      </c>
    </row>
    <row r="1981" spans="1:28" ht="13.8">
      <c r="A1981" s="4">
        <v>1971</v>
      </c>
      <c r="B1981" s="120">
        <v>1.6003657978966621E-2</v>
      </c>
      <c r="C1981" s="120">
        <v>0.38496000000000002</v>
      </c>
      <c r="D1981" s="120">
        <v>0.60849645980841316</v>
      </c>
      <c r="E1981" s="120">
        <v>0.21043644559797828</v>
      </c>
      <c r="F1981" s="120">
        <v>0.66772872098315894</v>
      </c>
      <c r="H1981" s="142">
        <v>-2.1443192433629026</v>
      </c>
      <c r="I1981" s="142">
        <v>-0.29247954134792431</v>
      </c>
      <c r="J1981" s="142">
        <v>0.27540242608493304</v>
      </c>
      <c r="K1981" s="142">
        <v>-0.80490779267581647</v>
      </c>
      <c r="L1981" s="142">
        <v>0.43365008573861735</v>
      </c>
      <c r="M1981" s="141">
        <f t="array" ref="M1981:Q1981">MMULT(H1981:L1981,TRANSPOSE(chol))</f>
        <v>-1.2634730543913994E-2</v>
      </c>
      <c r="N1981" s="141">
        <v>-6.7128225897871603E-3</v>
      </c>
      <c r="O1981" s="141">
        <v>-1.2001169358212647E-3</v>
      </c>
      <c r="P1981" s="141">
        <v>-5.9325212190448487E-3</v>
      </c>
      <c r="Q1981" s="141">
        <v>-5.6787266903497394E-3</v>
      </c>
      <c r="R1981" s="6">
        <f t="shared" si="122"/>
        <v>-22443.051617413505</v>
      </c>
      <c r="S1981" s="6">
        <f t="shared" si="123"/>
        <v>4324.3090069915597</v>
      </c>
      <c r="T1981" s="6">
        <f t="shared" si="124"/>
        <v>-4324.3090069915597</v>
      </c>
      <c r="V1981" s="23">
        <f t="array" aca="1" ref="V1981:Z1981" ca="1">MMULT(H1981:L1981,TRANSPOSE(racar))</f>
        <v>-1.1781790361961725E-2</v>
      </c>
      <c r="W1981" s="23">
        <f ca="1"/>
        <v>-4.1126289122889997E-3</v>
      </c>
      <c r="X1981" s="23">
        <f ca="1"/>
        <v>5.1611645853544752E-4</v>
      </c>
      <c r="Y1981" s="23">
        <f ca="1"/>
        <v>-4.124979368541855E-3</v>
      </c>
      <c r="Z1981" s="23">
        <f ca="1"/>
        <v>-1.1281069493006635E-3</v>
      </c>
      <c r="AA1981" s="6">
        <f t="array" aca="1" ref="AA1981" ca="1">SUMPRODUCT($V$9:$Z$9,V1981:Z1981)</f>
        <v>-44552.52445822383</v>
      </c>
      <c r="AB1981" s="6">
        <f t="shared" ca="1" si="125"/>
        <v>-12615.185239485761</v>
      </c>
    </row>
    <row r="1982" spans="1:28" ht="13.8">
      <c r="A1982" s="4">
        <v>1972</v>
      </c>
      <c r="B1982" s="120">
        <v>0.34933699131229995</v>
      </c>
      <c r="C1982" s="120">
        <v>0.58496000000000004</v>
      </c>
      <c r="D1982" s="120">
        <v>0.75135360266555595</v>
      </c>
      <c r="E1982" s="120">
        <v>0.30134553650706919</v>
      </c>
      <c r="F1982" s="120">
        <v>0.74465179790623581</v>
      </c>
      <c r="H1982" s="142">
        <v>-0.38711107001061346</v>
      </c>
      <c r="I1982" s="142">
        <v>0.21459896621406924</v>
      </c>
      <c r="J1982" s="142">
        <v>0.67875549889922915</v>
      </c>
      <c r="K1982" s="142">
        <v>-0.52053452205577144</v>
      </c>
      <c r="L1982" s="142">
        <v>0.65775370895894059</v>
      </c>
      <c r="M1982" s="141">
        <f t="array" ref="M1982:Q1982">MMULT(H1982:L1982,TRANSPOSE(chol))</f>
        <v>-2.2809309179540722E-3</v>
      </c>
      <c r="N1982" s="141">
        <v>3.1953648376503154E-4</v>
      </c>
      <c r="O1982" s="141">
        <v>3.908569347866815E-3</v>
      </c>
      <c r="P1982" s="141">
        <v>-2.1530485579918449E-3</v>
      </c>
      <c r="Q1982" s="141">
        <v>2.339026986805074E-3</v>
      </c>
      <c r="R1982" s="6">
        <f t="shared" si="122"/>
        <v>-25530.405361099209</v>
      </c>
      <c r="S1982" s="6">
        <f t="shared" si="123"/>
        <v>-22801.601233131638</v>
      </c>
      <c r="T1982" s="6">
        <f t="shared" si="124"/>
        <v>22801.601233131638</v>
      </c>
      <c r="V1982" s="23">
        <f t="array" aca="1" ref="V1982:Z1982" ca="1">MMULT(H1982:L1982,TRANSPOSE(racar))</f>
        <v>-8.0962972728695719E-4</v>
      </c>
      <c r="W1982" s="23">
        <f ca="1"/>
        <v>1.3329333573593731E-3</v>
      </c>
      <c r="X1982" s="23">
        <f ca="1"/>
        <v>4.4947142720266273E-3</v>
      </c>
      <c r="Y1982" s="23">
        <f ca="1"/>
        <v>-1.5366813313256898E-3</v>
      </c>
      <c r="Z1982" s="23">
        <f ca="1"/>
        <v>3.7191257914206658E-3</v>
      </c>
      <c r="AA1982" s="6">
        <f t="array" aca="1" ref="AA1982" ca="1">SUMPRODUCT($V$9:$Z$9,V1982:Z1982)</f>
        <v>-27345.985672788396</v>
      </c>
      <c r="AB1982" s="6">
        <f t="shared" ca="1" si="125"/>
        <v>-27627.167527247148</v>
      </c>
    </row>
    <row r="1983" spans="1:28" ht="13.8">
      <c r="A1983" s="4">
        <v>1973</v>
      </c>
      <c r="B1983" s="120">
        <v>0.68267032464563326</v>
      </c>
      <c r="C1983" s="120">
        <v>0.7849600000000001</v>
      </c>
      <c r="D1983" s="120">
        <v>0.89421074552269886</v>
      </c>
      <c r="E1983" s="120">
        <v>0.39225462741616013</v>
      </c>
      <c r="F1983" s="120">
        <v>0.8215748748293128</v>
      </c>
      <c r="H1983" s="142">
        <v>0.47517906048438441</v>
      </c>
      <c r="I1983" s="142">
        <v>0.78905476292891585</v>
      </c>
      <c r="J1983" s="142">
        <v>1.2492367095951067</v>
      </c>
      <c r="K1983" s="142">
        <v>-0.27344748566103022</v>
      </c>
      <c r="L1983" s="142">
        <v>0.92138348052962871</v>
      </c>
      <c r="M1983" s="141">
        <f t="array" ref="M1983:Q1983">MMULT(H1983:L1983,TRANSPOSE(chol))</f>
        <v>2.7998440101273375E-3</v>
      </c>
      <c r="N1983" s="141">
        <v>5.6352704266323462E-3</v>
      </c>
      <c r="O1983" s="141">
        <v>8.9137031182012962E-3</v>
      </c>
      <c r="P1983" s="141">
        <v>9.6024320802003192E-4</v>
      </c>
      <c r="Q1983" s="141">
        <v>8.1194154956837437E-3</v>
      </c>
      <c r="R1983" s="6">
        <f t="shared" si="122"/>
        <v>-34994.925548411731</v>
      </c>
      <c r="S1983" s="6">
        <f t="shared" si="123"/>
        <v>-40581.429714586979</v>
      </c>
      <c r="T1983" s="6">
        <f t="shared" si="124"/>
        <v>40581.429714586979</v>
      </c>
      <c r="V1983" s="23">
        <f t="array" aca="1" ref="V1983:Z1983" ca="1">MMULT(H1983:L1983,TRANSPOSE(racar))</f>
        <v>5.3419352327052031E-3</v>
      </c>
      <c r="W1983" s="23">
        <f ca="1"/>
        <v>6.2972374100248602E-3</v>
      </c>
      <c r="X1983" s="23">
        <f ca="1"/>
        <v>9.0960994727363898E-3</v>
      </c>
      <c r="Y1983" s="23">
        <f ca="1"/>
        <v>8.6318604285383219E-4</v>
      </c>
      <c r="Z1983" s="23">
        <f ca="1"/>
        <v>7.7852473592468028E-3</v>
      </c>
      <c r="AA1983" s="6">
        <f t="array" aca="1" ref="AA1983" ca="1">SUMPRODUCT($V$9:$Z$9,V1983:Z1983)</f>
        <v>-24850.83850724838</v>
      </c>
      <c r="AB1983" s="6">
        <f t="shared" ca="1" si="125"/>
        <v>-39174.350394754547</v>
      </c>
    </row>
    <row r="1984" spans="1:28" ht="13.8">
      <c r="A1984" s="4">
        <v>1974</v>
      </c>
      <c r="B1984" s="120">
        <v>0.12711476909007771</v>
      </c>
      <c r="C1984" s="120">
        <v>0.98496000000000006</v>
      </c>
      <c r="D1984" s="120">
        <v>5.7476051645147852E-2</v>
      </c>
      <c r="E1984" s="120">
        <v>0.48316371832525107</v>
      </c>
      <c r="F1984" s="120">
        <v>0.89849795175238978</v>
      </c>
      <c r="H1984" s="142">
        <v>-1.1401362583567827</v>
      </c>
      <c r="I1984" s="142">
        <v>2.1690353530209903</v>
      </c>
      <c r="J1984" s="142">
        <v>-1.5763198759174906</v>
      </c>
      <c r="K1984" s="142">
        <v>-4.2214834789756656E-2</v>
      </c>
      <c r="L1984" s="142">
        <v>1.2730393001316742</v>
      </c>
      <c r="M1984" s="141">
        <f t="array" ref="M1984:Q1984">MMULT(H1984:L1984,TRANSPOSE(chol))</f>
        <v>-6.7178963450855514E-3</v>
      </c>
      <c r="N1984" s="141">
        <v>9.7434157154317382E-3</v>
      </c>
      <c r="O1984" s="141">
        <v>-1.0929908245350986E-2</v>
      </c>
      <c r="P1984" s="141">
        <v>1.3500245048663128E-3</v>
      </c>
      <c r="Q1984" s="141">
        <v>5.4505769007911582E-3</v>
      </c>
      <c r="R1984" s="6">
        <f t="shared" si="122"/>
        <v>-130395.6840116097</v>
      </c>
      <c r="S1984" s="6">
        <f t="shared" si="123"/>
        <v>-24016.510486010164</v>
      </c>
      <c r="T1984" s="6">
        <f t="shared" si="124"/>
        <v>24016.510486010164</v>
      </c>
      <c r="V1984" s="23">
        <f t="array" aca="1" ref="V1984:Z1984" ca="1">MMULT(H1984:L1984,TRANSPOSE(racar))</f>
        <v>-3.3417138547984756E-3</v>
      </c>
      <c r="W1984" s="23">
        <f ca="1"/>
        <v>1.2587354095639663E-2</v>
      </c>
      <c r="X1984" s="23">
        <f ca="1"/>
        <v>-9.4406149899444111E-3</v>
      </c>
      <c r="Y1984" s="23">
        <f ca="1"/>
        <v>2.2654619930150108E-3</v>
      </c>
      <c r="Z1984" s="23">
        <f ca="1"/>
        <v>7.7854327903743477E-3</v>
      </c>
      <c r="AA1984" s="6">
        <f t="array" aca="1" ref="AA1984" ca="1">SUMPRODUCT($V$9:$Z$9,V1984:Z1984)</f>
        <v>-134519.5436082122</v>
      </c>
      <c r="AB1984" s="6">
        <f t="shared" ca="1" si="125"/>
        <v>-32762.725654340917</v>
      </c>
    </row>
    <row r="1985" spans="1:28" ht="13.8">
      <c r="A1985" s="4">
        <v>1975</v>
      </c>
      <c r="B1985" s="120">
        <v>0.46044810242341105</v>
      </c>
      <c r="C1985" s="120">
        <v>3.2960000000000003E-2</v>
      </c>
      <c r="D1985" s="120">
        <v>0.20033319450229067</v>
      </c>
      <c r="E1985" s="120">
        <v>0.5740728092343419</v>
      </c>
      <c r="F1985" s="120">
        <v>0.97542102867546665</v>
      </c>
      <c r="H1985" s="142">
        <v>-9.9304878797353086E-2</v>
      </c>
      <c r="I1985" s="142">
        <v>-1.8389672718529526</v>
      </c>
      <c r="J1985" s="142">
        <v>-0.84043168672415125</v>
      </c>
      <c r="K1985" s="142">
        <v>0.18675289480694748</v>
      </c>
      <c r="L1985" s="142">
        <v>1.9672192242721733</v>
      </c>
      <c r="M1985" s="141">
        <f t="array" ref="M1985:Q1985">MMULT(H1985:L1985,TRANSPOSE(chol))</f>
        <v>-5.8512294248354681E-4</v>
      </c>
      <c r="N1985" s="141">
        <v>-1.0765028641536755E-2</v>
      </c>
      <c r="O1985" s="141">
        <v>-6.1321409521656765E-3</v>
      </c>
      <c r="P1985" s="141">
        <v>-2.4896499124144773E-3</v>
      </c>
      <c r="Q1985" s="141">
        <v>7.15292836601354E-3</v>
      </c>
      <c r="R1985" s="6">
        <f t="shared" si="122"/>
        <v>-13760.846127817051</v>
      </c>
      <c r="S1985" s="6">
        <f t="shared" si="123"/>
        <v>-51004.620851052321</v>
      </c>
      <c r="T1985" s="6">
        <f t="shared" si="124"/>
        <v>51004.620851052321</v>
      </c>
      <c r="V1985" s="23">
        <f t="array" aca="1" ref="V1985:Z1985" ca="1">MMULT(H1985:L1985,TRANSPOSE(racar))</f>
        <v>-3.4687040928174477E-4</v>
      </c>
      <c r="W1985" s="23">
        <f ca="1"/>
        <v>-8.9915108541100061E-3</v>
      </c>
      <c r="X1985" s="23">
        <f ca="1"/>
        <v>-4.6597689095534342E-3</v>
      </c>
      <c r="Y1985" s="23">
        <f ca="1"/>
        <v>1.3652992796334192E-3</v>
      </c>
      <c r="Z1985" s="23">
        <f ca="1"/>
        <v>9.9579155252127721E-3</v>
      </c>
      <c r="AA1985" s="6">
        <f t="array" aca="1" ref="AA1985" ca="1">SUMPRODUCT($V$9:$Z$9,V1985:Z1985)</f>
        <v>-16048.163382868879</v>
      </c>
      <c r="AB1985" s="6">
        <f t="shared" ca="1" si="125"/>
        <v>-48912.368294353415</v>
      </c>
    </row>
    <row r="1986" spans="1:28" ht="13.8">
      <c r="A1986" s="4">
        <v>1976</v>
      </c>
      <c r="B1986" s="120">
        <v>0.79378143575674442</v>
      </c>
      <c r="C1986" s="120">
        <v>0.23296</v>
      </c>
      <c r="D1986" s="120">
        <v>0.34319033735943355</v>
      </c>
      <c r="E1986" s="120">
        <v>0.66498190014343284</v>
      </c>
      <c r="F1986" s="120">
        <v>5.8261265361857086E-2</v>
      </c>
      <c r="H1986" s="142">
        <v>0.81961235437560498</v>
      </c>
      <c r="I1986" s="142">
        <v>-0.72913350717225867</v>
      </c>
      <c r="J1986" s="142">
        <v>-0.4037716104912194</v>
      </c>
      <c r="K1986" s="142">
        <v>0.42609832632173256</v>
      </c>
      <c r="L1986" s="142">
        <v>-1.5695384362081886</v>
      </c>
      <c r="M1986" s="141">
        <f t="array" ref="M1986:Q1986">MMULT(H1986:L1986,TRANSPOSE(chol))</f>
        <v>4.829309479011259E-3</v>
      </c>
      <c r="N1986" s="141">
        <v>-2.2501589531708031E-3</v>
      </c>
      <c r="O1986" s="141">
        <v>-1.7338680192492736E-3</v>
      </c>
      <c r="P1986" s="141">
        <v>1.3786791267627837E-3</v>
      </c>
      <c r="Q1986" s="141">
        <v>-6.7297277733315009E-3</v>
      </c>
      <c r="R1986" s="6">
        <f t="shared" si="122"/>
        <v>72991.314274799122</v>
      </c>
      <c r="S1986" s="6">
        <f t="shared" si="123"/>
        <v>43580.049781305257</v>
      </c>
      <c r="T1986" s="6">
        <f t="shared" si="124"/>
        <v>-43580.049781305257</v>
      </c>
      <c r="V1986" s="23">
        <f t="array" aca="1" ref="V1986:Z1986" ca="1">MMULT(H1986:L1986,TRANSPOSE(racar))</f>
        <v>1.6424678542619605E-3</v>
      </c>
      <c r="W1986" s="23">
        <f ca="1"/>
        <v>-4.9186561238461534E-3</v>
      </c>
      <c r="X1986" s="23">
        <f ca="1"/>
        <v>-3.2470106963688387E-3</v>
      </c>
      <c r="Y1986" s="23">
        <f ca="1"/>
        <v>-2.4066995099700163E-4</v>
      </c>
      <c r="Z1986" s="23">
        <f ca="1"/>
        <v>-9.3840440637282304E-3</v>
      </c>
      <c r="AA1986" s="6">
        <f t="array" aca="1" ref="AA1986" ca="1">SUMPRODUCT($V$9:$Z$9,V1986:Z1986)</f>
        <v>75587.045455449872</v>
      </c>
      <c r="AB1986" s="6">
        <f t="shared" ca="1" si="125"/>
        <v>50876.715270101347</v>
      </c>
    </row>
    <row r="1987" spans="1:28" ht="13.8">
      <c r="A1987" s="4">
        <v>1977</v>
      </c>
      <c r="B1987" s="120">
        <v>0.23822588020118882</v>
      </c>
      <c r="C1987" s="120">
        <v>0.43296000000000007</v>
      </c>
      <c r="D1987" s="120">
        <v>0.4860474802165764</v>
      </c>
      <c r="E1987" s="120">
        <v>0.75589099105252378</v>
      </c>
      <c r="F1987" s="120">
        <v>0.13518434228493401</v>
      </c>
      <c r="H1987" s="142">
        <v>-0.71202101887650104</v>
      </c>
      <c r="I1987" s="142">
        <v>-0.16884317129281184</v>
      </c>
      <c r="J1987" s="142">
        <v>-3.4980913431382279E-2</v>
      </c>
      <c r="K1987" s="142">
        <v>0.69314586370165754</v>
      </c>
      <c r="L1987" s="142">
        <v>-1.1022139134239035</v>
      </c>
      <c r="M1987" s="141">
        <f t="array" ref="M1987:Q1987">MMULT(H1987:L1987,TRANSPOSE(chol))</f>
        <v>-4.1953611818542E-3</v>
      </c>
      <c r="N1987" s="141">
        <v>-2.6397617326613019E-3</v>
      </c>
      <c r="O1987" s="141">
        <v>-1.2335322625230023E-3</v>
      </c>
      <c r="P1987" s="141">
        <v>2.6222816646854722E-3</v>
      </c>
      <c r="Q1987" s="141">
        <v>-7.0254946873378995E-3</v>
      </c>
      <c r="R1987" s="6">
        <f t="shared" si="122"/>
        <v>42102.587303994893</v>
      </c>
      <c r="S1987" s="6">
        <f t="shared" si="123"/>
        <v>50905.307266930322</v>
      </c>
      <c r="T1987" s="6">
        <f t="shared" si="124"/>
        <v>-50905.307266930322</v>
      </c>
      <c r="V1987" s="23">
        <f t="array" aca="1" ref="V1987:Z1987" ca="1">MMULT(H1987:L1987,TRANSPOSE(racar))</f>
        <v>-5.5132406384705238E-3</v>
      </c>
      <c r="W1987" s="23">
        <f ca="1"/>
        <v>-2.3718063226630744E-3</v>
      </c>
      <c r="X1987" s="23">
        <f ca="1"/>
        <v>-1.1373101122662869E-3</v>
      </c>
      <c r="Y1987" s="23">
        <f ca="1"/>
        <v>1.9791600166689772E-3</v>
      </c>
      <c r="Z1987" s="23">
        <f ca="1"/>
        <v>-7.2873807490486699E-3</v>
      </c>
      <c r="AA1987" s="6">
        <f t="array" aca="1" ref="AA1987" ca="1">SUMPRODUCT($V$9:$Z$9,V1987:Z1987)</f>
        <v>33439.50213981756</v>
      </c>
      <c r="AB1987" s="6">
        <f t="shared" ca="1" si="125"/>
        <v>49414.853234464732</v>
      </c>
    </row>
    <row r="1988" spans="1:28" ht="13.8">
      <c r="A1988" s="4">
        <v>1978</v>
      </c>
      <c r="B1988" s="120">
        <v>0.57155921353452233</v>
      </c>
      <c r="C1988" s="120">
        <v>0.63296000000000008</v>
      </c>
      <c r="D1988" s="120">
        <v>0.6289046230737193</v>
      </c>
      <c r="E1988" s="120">
        <v>0.84680008196161471</v>
      </c>
      <c r="F1988" s="120">
        <v>0.21210741920801093</v>
      </c>
      <c r="H1988" s="142">
        <v>0.18034519994401194</v>
      </c>
      <c r="I1988" s="142">
        <v>0.33970326859434552</v>
      </c>
      <c r="J1988" s="142">
        <v>0.32895360781329608</v>
      </c>
      <c r="K1988" s="142">
        <v>1.0228054597527607</v>
      </c>
      <c r="L1988" s="142">
        <v>-0.79913034054568444</v>
      </c>
      <c r="M1988" s="141">
        <f t="array" ref="M1988:Q1988">MMULT(H1988:L1988,TRANSPOSE(chol))</f>
        <v>1.0626276909250559E-3</v>
      </c>
      <c r="N1988" s="141">
        <v>2.36917063785175E-3</v>
      </c>
      <c r="O1988" s="141">
        <v>2.4645482736842211E-3</v>
      </c>
      <c r="P1988" s="141">
        <v>5.9456047728118156E-3</v>
      </c>
      <c r="Q1988" s="141">
        <v>-1.0637932304648138E-3</v>
      </c>
      <c r="R1988" s="6">
        <f t="shared" si="122"/>
        <v>31835.607880020605</v>
      </c>
      <c r="S1988" s="6">
        <f t="shared" si="123"/>
        <v>33081.683921715012</v>
      </c>
      <c r="T1988" s="6">
        <f t="shared" si="124"/>
        <v>-33081.683921715012</v>
      </c>
      <c r="V1988" s="23">
        <f t="array" aca="1" ref="V1988:Z1988" ca="1">MMULT(H1988:L1988,TRANSPOSE(racar))</f>
        <v>6.9070398945688554E-4</v>
      </c>
      <c r="W1988" s="23">
        <f ca="1"/>
        <v>2.2861363606938123E-3</v>
      </c>
      <c r="X1988" s="23">
        <f ca="1"/>
        <v>2.1775256337275644E-3</v>
      </c>
      <c r="Y1988" s="23">
        <f ca="1"/>
        <v>4.7200579179093316E-3</v>
      </c>
      <c r="Z1988" s="23">
        <f ca="1"/>
        <v>-3.0448001647363685E-3</v>
      </c>
      <c r="AA1988" s="6">
        <f t="array" aca="1" ref="AA1988" ca="1">SUMPRODUCT($V$9:$Z$9,V1988:Z1988)</f>
        <v>35232.475634883347</v>
      </c>
      <c r="AB1988" s="6">
        <f t="shared" ca="1" si="125"/>
        <v>38449.824331617157</v>
      </c>
    </row>
    <row r="1989" spans="1:28" ht="13.8">
      <c r="A1989" s="4">
        <v>1979</v>
      </c>
      <c r="B1989" s="120">
        <v>0.90489254686785559</v>
      </c>
      <c r="C1989" s="120">
        <v>0.83296000000000003</v>
      </c>
      <c r="D1989" s="120">
        <v>0.7717617659308621</v>
      </c>
      <c r="E1989" s="120">
        <v>0.93770917287070565</v>
      </c>
      <c r="F1989" s="120">
        <v>0.28903049613108783</v>
      </c>
      <c r="H1989" s="142">
        <v>1.3099436289244319</v>
      </c>
      <c r="I1989" s="142">
        <v>0.96592842024551262</v>
      </c>
      <c r="J1989" s="142">
        <v>0.74466135277894063</v>
      </c>
      <c r="K1989" s="142">
        <v>1.5358235824132864</v>
      </c>
      <c r="L1989" s="142">
        <v>-0.55621923376539795</v>
      </c>
      <c r="M1989" s="141">
        <f t="array" ref="M1989:Q1989">MMULT(H1989:L1989,TRANSPOSE(chol))</f>
        <v>7.7184331719285983E-3</v>
      </c>
      <c r="N1989" s="141">
        <v>8.6093925558487459E-3</v>
      </c>
      <c r="O1989" s="141">
        <v>6.851315625833165E-3</v>
      </c>
      <c r="P1989" s="141">
        <v>1.057497669884512E-2</v>
      </c>
      <c r="Q1989" s="141">
        <v>5.8379908522396785E-3</v>
      </c>
      <c r="R1989" s="6">
        <f t="shared" si="122"/>
        <v>24147.402832651496</v>
      </c>
      <c r="S1989" s="6">
        <f t="shared" si="123"/>
        <v>16023.636569865906</v>
      </c>
      <c r="T1989" s="6">
        <f t="shared" si="124"/>
        <v>-16023.636569865906</v>
      </c>
      <c r="V1989" s="23">
        <f t="array" aca="1" ref="V1989:Z1989" ca="1">MMULT(H1989:L1989,TRANSPOSE(racar))</f>
        <v>8.3340191898222862E-3</v>
      </c>
      <c r="W1989" s="23">
        <f ca="1"/>
        <v>7.9937341421663539E-3</v>
      </c>
      <c r="X1989" s="23">
        <f ca="1"/>
        <v>6.0192331906647198E-3</v>
      </c>
      <c r="Y1989" s="23">
        <f ca="1"/>
        <v>8.4839425650037187E-3</v>
      </c>
      <c r="Z1989" s="23">
        <f ca="1"/>
        <v>1.4999680646759599E-3</v>
      </c>
      <c r="AA1989" s="6">
        <f t="array" aca="1" ref="AA1989" ca="1">SUMPRODUCT($V$9:$Z$9,V1989:Z1989)</f>
        <v>42567.637089602336</v>
      </c>
      <c r="AB1989" s="6">
        <f t="shared" ca="1" si="125"/>
        <v>30489.157900372164</v>
      </c>
    </row>
    <row r="1990" spans="1:28" ht="13.8">
      <c r="A1990" s="4">
        <v>1980</v>
      </c>
      <c r="B1990" s="120">
        <v>5.3040695016003649E-2</v>
      </c>
      <c r="C1990" s="120">
        <v>7.2960000000000011E-2</v>
      </c>
      <c r="D1990" s="120">
        <v>0.914618908788005</v>
      </c>
      <c r="E1990" s="120">
        <v>3.6882726589713817E-2</v>
      </c>
      <c r="F1990" s="120">
        <v>0.36595357305416476</v>
      </c>
      <c r="H1990" s="142">
        <v>-1.6160597750872292</v>
      </c>
      <c r="I1990" s="142">
        <v>-1.4540948904196642</v>
      </c>
      <c r="J1990" s="142">
        <v>1.3697588784780577</v>
      </c>
      <c r="K1990" s="142">
        <v>-1.7880654239371467</v>
      </c>
      <c r="L1990" s="142">
        <v>-0.34258970765518243</v>
      </c>
      <c r="M1990" s="141">
        <f t="array" ref="M1990:Q1990">MMULT(H1990:L1990,TRANSPOSE(chol))</f>
        <v>-9.5221268308273953E-3</v>
      </c>
      <c r="N1990" s="141">
        <v>-1.2124291110515014E-2</v>
      </c>
      <c r="O1990" s="141">
        <v>6.1486797705426529E-3</v>
      </c>
      <c r="P1990" s="141">
        <v>-1.1574381580656448E-2</v>
      </c>
      <c r="Q1990" s="141">
        <v>-1.1030528730889244E-2</v>
      </c>
      <c r="R1990" s="6">
        <f t="shared" si="122"/>
        <v>40704.721952185857</v>
      </c>
      <c r="S1990" s="6">
        <f t="shared" si="123"/>
        <v>8167.0154078639098</v>
      </c>
      <c r="T1990" s="6">
        <f t="shared" si="124"/>
        <v>-8167.0154078639098</v>
      </c>
      <c r="V1990" s="23">
        <f t="array" aca="1" ref="V1990:Z1990" ca="1">MMULT(H1990:L1990,TRANSPOSE(racar))</f>
        <v>-1.0621259275146774E-2</v>
      </c>
      <c r="W1990" s="23">
        <f ca="1"/>
        <v>-1.180554637742314E-2</v>
      </c>
      <c r="X1990" s="23">
        <f ca="1"/>
        <v>6.7215121563484904E-3</v>
      </c>
      <c r="Y1990" s="23">
        <f ca="1"/>
        <v>-1.0488986857140664E-2</v>
      </c>
      <c r="Z1990" s="23">
        <f ca="1"/>
        <v>-6.9932959099247164E-3</v>
      </c>
      <c r="AA1990" s="6">
        <f t="array" aca="1" ref="AA1990" ca="1">SUMPRODUCT($V$9:$Z$9,V1990:Z1990)</f>
        <v>18019.780033139406</v>
      </c>
      <c r="AB1990" s="6">
        <f t="shared" ca="1" si="125"/>
        <v>-9231.2800908741046</v>
      </c>
    </row>
    <row r="1991" spans="1:28" ht="13.8">
      <c r="A1991" s="4">
        <v>1981</v>
      </c>
      <c r="B1991" s="120">
        <v>0.38637402834933698</v>
      </c>
      <c r="C1991" s="120">
        <v>0.27296000000000004</v>
      </c>
      <c r="D1991" s="120">
        <v>7.7884214910453983E-2</v>
      </c>
      <c r="E1991" s="120">
        <v>0.12779181749880472</v>
      </c>
      <c r="F1991" s="120">
        <v>0.44287664997724169</v>
      </c>
      <c r="H1991" s="142">
        <v>-0.2887821969855357</v>
      </c>
      <c r="I1991" s="142">
        <v>-0.60388515364046991</v>
      </c>
      <c r="J1991" s="142">
        <v>-1.4194480584256082</v>
      </c>
      <c r="K1991" s="142">
        <v>-1.1368915260886148</v>
      </c>
      <c r="L1991" s="142">
        <v>-0.14367982910461824</v>
      </c>
      <c r="M1991" s="141">
        <f t="array" ref="M1991:Q1991">MMULT(H1991:L1991,TRANSPOSE(chol))</f>
        <v>-1.7015587842552581E-3</v>
      </c>
      <c r="N1991" s="141">
        <v>-4.1368930316972759E-3</v>
      </c>
      <c r="O1991" s="141">
        <v>-9.6955978305762244E-3</v>
      </c>
      <c r="P1991" s="141">
        <v>-7.6472715236529168E-3</v>
      </c>
      <c r="Q1991" s="141">
        <v>-5.8853001889678843E-3</v>
      </c>
      <c r="R1991" s="6">
        <f t="shared" si="122"/>
        <v>-12393.465855178249</v>
      </c>
      <c r="S1991" s="6">
        <f t="shared" si="123"/>
        <v>-2373.1073268339751</v>
      </c>
      <c r="T1991" s="6">
        <f t="shared" si="124"/>
        <v>2373.1073268339751</v>
      </c>
      <c r="V1991" s="23">
        <f t="array" aca="1" ref="V1991:Z1991" ca="1">MMULT(H1991:L1991,TRANSPOSE(racar))</f>
        <v>-3.4311851109396791E-3</v>
      </c>
      <c r="W1991" s="23">
        <f ca="1"/>
        <v>-5.3801600148681216E-3</v>
      </c>
      <c r="X1991" s="23">
        <f ca="1"/>
        <v>-1.0051103759417859E-2</v>
      </c>
      <c r="Y1991" s="23">
        <f ca="1"/>
        <v>-7.0215030363591086E-3</v>
      </c>
      <c r="Z1991" s="23">
        <f ca="1"/>
        <v>-4.1730431014740648E-3</v>
      </c>
      <c r="AA1991" s="6">
        <f t="array" aca="1" ref="AA1991" ca="1">SUMPRODUCT($V$9:$Z$9,V1991:Z1991)</f>
        <v>-21492.744022513689</v>
      </c>
      <c r="AB1991" s="6">
        <f t="shared" ca="1" si="125"/>
        <v>-8995.4737535512031</v>
      </c>
    </row>
    <row r="1992" spans="1:28" ht="13.8">
      <c r="A1992" s="4">
        <v>1982</v>
      </c>
      <c r="B1992" s="120">
        <v>0.71970736168267047</v>
      </c>
      <c r="C1992" s="120">
        <v>0.47295999999999999</v>
      </c>
      <c r="D1992" s="120">
        <v>0.22074135776759679</v>
      </c>
      <c r="E1992" s="120">
        <v>0.21870090840789563</v>
      </c>
      <c r="F1992" s="120">
        <v>0.51979972690031873</v>
      </c>
      <c r="H1992" s="142">
        <v>0.58197239273720136</v>
      </c>
      <c r="I1992" s="142">
        <v>-6.7831208722001754E-2</v>
      </c>
      <c r="J1992" s="142">
        <v>-0.76969183345337122</v>
      </c>
      <c r="K1992" s="142">
        <v>-0.77658811318902465</v>
      </c>
      <c r="L1992" s="142">
        <v>4.9650947793864177E-2</v>
      </c>
      <c r="M1992" s="141">
        <f t="array" ref="M1992:Q1992">MMULT(H1992:L1992,TRANSPOSE(chol))</f>
        <v>3.4290903227169349E-3</v>
      </c>
      <c r="N1992" s="141">
        <v>9.7880050235181438E-4</v>
      </c>
      <c r="O1992" s="141">
        <v>-4.1829721148627808E-3</v>
      </c>
      <c r="P1992" s="141">
        <v>-3.9770920689721229E-3</v>
      </c>
      <c r="Q1992" s="141">
        <v>-2.3882555819594044E-4</v>
      </c>
      <c r="R1992" s="6">
        <f t="shared" si="122"/>
        <v>-16111.960735120101</v>
      </c>
      <c r="S1992" s="6">
        <f t="shared" si="123"/>
        <v>-16864.535038107784</v>
      </c>
      <c r="T1992" s="6">
        <f t="shared" si="124"/>
        <v>16864.535038107784</v>
      </c>
      <c r="V1992" s="23">
        <f t="array" aca="1" ref="V1992:Z1992" ca="1">MMULT(H1992:L1992,TRANSPOSE(racar))</f>
        <v>2.699798462388298E-3</v>
      </c>
      <c r="W1992" s="23">
        <f ca="1"/>
        <v>-5.9501079730245007E-4</v>
      </c>
      <c r="X1992" s="23">
        <f ca="1"/>
        <v>-4.9458704865693011E-3</v>
      </c>
      <c r="Y1992" s="23">
        <f ca="1"/>
        <v>-4.1276503901973901E-3</v>
      </c>
      <c r="Z1992" s="23">
        <f ca="1"/>
        <v>-3.9810050393612831E-4</v>
      </c>
      <c r="AA1992" s="6">
        <f t="array" aca="1" ref="AA1992" ca="1">SUMPRODUCT($V$9:$Z$9,V1992:Z1992)</f>
        <v>-13105.909858799865</v>
      </c>
      <c r="AB1992" s="6">
        <f t="shared" ca="1" si="125"/>
        <v>-16670.83453671055</v>
      </c>
    </row>
    <row r="1993" spans="1:28" ht="13.8">
      <c r="A1993" s="4">
        <v>1983</v>
      </c>
      <c r="B1993" s="120">
        <v>0.16415180612711475</v>
      </c>
      <c r="C1993" s="120">
        <v>0.67296000000000011</v>
      </c>
      <c r="D1993" s="120">
        <v>0.3635985006247397</v>
      </c>
      <c r="E1993" s="120">
        <v>0.30960999931698652</v>
      </c>
      <c r="F1993" s="120">
        <v>0.59672280382339571</v>
      </c>
      <c r="H1993" s="142">
        <v>-0.97753650929536351</v>
      </c>
      <c r="I1993" s="142">
        <v>0.44810142454665797</v>
      </c>
      <c r="J1993" s="142">
        <v>-0.34885655679421229</v>
      </c>
      <c r="K1993" s="142">
        <v>-0.4969561150719557</v>
      </c>
      <c r="L1993" s="142">
        <v>0.24487348539717055</v>
      </c>
      <c r="M1993" s="141">
        <f t="array" ref="M1993:Q1993">MMULT(H1993:L1993,TRANSPOSE(chol))</f>
        <v>-5.7598281739128796E-3</v>
      </c>
      <c r="N1993" s="141">
        <v>2.696722203513963E-4</v>
      </c>
      <c r="O1993" s="141">
        <v>-3.4005344258299219E-3</v>
      </c>
      <c r="P1993" s="141">
        <v>-2.7302206388200188E-3</v>
      </c>
      <c r="Q1993" s="141">
        <v>-2.0863105713477244E-3</v>
      </c>
      <c r="R1993" s="6">
        <f t="shared" si="122"/>
        <v>-36848.542752839094</v>
      </c>
      <c r="S1993" s="6">
        <f t="shared" si="123"/>
        <v>-929.51332132380594</v>
      </c>
      <c r="T1993" s="6">
        <f t="shared" si="124"/>
        <v>929.51332132380594</v>
      </c>
      <c r="V1993" s="23">
        <f t="array" aca="1" ref="V1993:Z1993" ca="1">MMULT(H1993:L1993,TRANSPOSE(racar))</f>
        <v>-4.9838054384400872E-3</v>
      </c>
      <c r="W1993" s="23">
        <f ca="1"/>
        <v>1.391177696404134E-3</v>
      </c>
      <c r="X1993" s="23">
        <f ca="1"/>
        <v>-2.700086221872532E-3</v>
      </c>
      <c r="Y1993" s="23">
        <f ca="1"/>
        <v>-2.1795012466539901E-3</v>
      </c>
      <c r="Z1993" s="23">
        <f ca="1"/>
        <v>-5.2510432813906646E-5</v>
      </c>
      <c r="AA1993" s="6">
        <f t="array" aca="1" ref="AA1993" ca="1">SUMPRODUCT($V$9:$Z$9,V1993:Z1993)</f>
        <v>-46048.497173248776</v>
      </c>
      <c r="AB1993" s="6">
        <f t="shared" ca="1" si="125"/>
        <v>-9676.0772659419017</v>
      </c>
    </row>
    <row r="1994" spans="1:28" ht="13.8">
      <c r="A1994" s="4">
        <v>1984</v>
      </c>
      <c r="B1994" s="120">
        <v>0.49748513946044809</v>
      </c>
      <c r="C1994" s="120">
        <v>0.87296000000000007</v>
      </c>
      <c r="D1994" s="120">
        <v>0.50645564348188254</v>
      </c>
      <c r="E1994" s="120">
        <v>0.40051909022607746</v>
      </c>
      <c r="F1994" s="120">
        <v>0.67364588074647258</v>
      </c>
      <c r="H1994" s="142">
        <v>-6.303862286139791E-3</v>
      </c>
      <c r="I1994" s="142">
        <v>1.1404953232554176</v>
      </c>
      <c r="J1994" s="142">
        <v>1.6182604762727239E-2</v>
      </c>
      <c r="K1994" s="142">
        <v>-0.25200373032871015</v>
      </c>
      <c r="L1994" s="142">
        <v>0.45000305396062951</v>
      </c>
      <c r="M1994" s="141">
        <f t="array" ref="M1994:Q1994">MMULT(H1994:L1994,TRANSPOSE(chol))</f>
        <v>-3.7143537100570819E-5</v>
      </c>
      <c r="N1994" s="141">
        <v>6.5167813084353555E-3</v>
      </c>
      <c r="O1994" s="141">
        <v>4.7074721795963692E-4</v>
      </c>
      <c r="P1994" s="141">
        <v>5.1731192990986971E-4</v>
      </c>
      <c r="Q1994" s="141">
        <v>3.7014532298284336E-3</v>
      </c>
      <c r="R1994" s="6">
        <f t="shared" si="122"/>
        <v>-50233.154347691059</v>
      </c>
      <c r="S1994" s="6">
        <f t="shared" si="123"/>
        <v>-18136.305434886257</v>
      </c>
      <c r="T1994" s="6">
        <f t="shared" si="124"/>
        <v>18136.305434886257</v>
      </c>
      <c r="V1994" s="23">
        <f t="array" aca="1" ref="V1994:Z1994" ca="1">MMULT(H1994:L1994,TRANSPOSE(racar))</f>
        <v>1.7136198481499858E-3</v>
      </c>
      <c r="W1994" s="23">
        <f ca="1"/>
        <v>7.0489317264231192E-3</v>
      </c>
      <c r="X1994" s="23">
        <f ca="1"/>
        <v>6.2103276187757826E-4</v>
      </c>
      <c r="Y1994" s="23">
        <f ca="1"/>
        <v>1.8449580668271034E-4</v>
      </c>
      <c r="Z1994" s="23">
        <f ca="1"/>
        <v>3.776620919645873E-3</v>
      </c>
      <c r="AA1994" s="6">
        <f t="array" aca="1" ref="AA1994" ca="1">SUMPRODUCT($V$9:$Z$9,V1994:Z1994)</f>
        <v>-46481.915988749286</v>
      </c>
      <c r="AB1994" s="6">
        <f t="shared" ca="1" si="125"/>
        <v>-20074.63050288038</v>
      </c>
    </row>
    <row r="1995" spans="1:28" ht="13.8">
      <c r="A1995" s="4">
        <v>1985</v>
      </c>
      <c r="B1995" s="120">
        <v>0.8308184727937814</v>
      </c>
      <c r="C1995" s="120">
        <v>0.11296</v>
      </c>
      <c r="D1995" s="120">
        <v>0.64931278633902534</v>
      </c>
      <c r="E1995" s="120">
        <v>0.4914281811351684</v>
      </c>
      <c r="F1995" s="120">
        <v>0.75056895766954945</v>
      </c>
      <c r="H1995" s="142">
        <v>0.9574046458788027</v>
      </c>
      <c r="I1995" s="142">
        <v>-1.2109358279100142</v>
      </c>
      <c r="J1995" s="142">
        <v>0.38346579477028597</v>
      </c>
      <c r="K1995" s="142">
        <v>-2.1488017044894107E-2</v>
      </c>
      <c r="L1995" s="142">
        <v>0.67628126613764405</v>
      </c>
      <c r="M1995" s="141">
        <f t="array" ref="M1995:Q1995">MMULT(H1995:L1995,TRANSPOSE(chol))</f>
        <v>5.6412074646120507E-3</v>
      </c>
      <c r="N1995" s="141">
        <v>-4.6857051139031266E-3</v>
      </c>
      <c r="O1995" s="141">
        <v>3.344659604207142E-3</v>
      </c>
      <c r="P1995" s="141">
        <v>-1.0251956596797915E-3</v>
      </c>
      <c r="Q1995" s="141">
        <v>4.8850396823657896E-3</v>
      </c>
      <c r="R1995" s="6">
        <f t="shared" si="122"/>
        <v>25893.294839439583</v>
      </c>
      <c r="S1995" s="6">
        <f t="shared" si="123"/>
        <v>-31746.011071328339</v>
      </c>
      <c r="T1995" s="6">
        <f t="shared" si="124"/>
        <v>31746.011071328339</v>
      </c>
      <c r="V1995" s="23">
        <f t="array" aca="1" ref="V1995:Z1995" ca="1">MMULT(H1995:L1995,TRANSPOSE(racar))</f>
        <v>5.1997044934091949E-3</v>
      </c>
      <c r="W1995" s="23">
        <f ca="1"/>
        <v>-5.3732691494999384E-3</v>
      </c>
      <c r="X1995" s="23">
        <f ca="1"/>
        <v>3.1182765558064145E-3</v>
      </c>
      <c r="Y1995" s="23">
        <f ca="1"/>
        <v>-2.2307808988470345E-5</v>
      </c>
      <c r="Z1995" s="23">
        <f ca="1"/>
        <v>4.4398477491394694E-3</v>
      </c>
      <c r="AA1995" s="6">
        <f t="array" aca="1" ref="AA1995" ca="1">SUMPRODUCT($V$9:$Z$9,V1995:Z1995)</f>
        <v>33866.293079636715</v>
      </c>
      <c r="AB1995" s="6">
        <f t="shared" ca="1" si="125"/>
        <v>-24693.898752912126</v>
      </c>
    </row>
    <row r="1996" spans="1:28" ht="13.8">
      <c r="A1996" s="4">
        <v>1986</v>
      </c>
      <c r="B1996" s="120">
        <v>0.27526291723822588</v>
      </c>
      <c r="C1996" s="120">
        <v>0.31296000000000007</v>
      </c>
      <c r="D1996" s="120">
        <v>0.79216992919616813</v>
      </c>
      <c r="E1996" s="120">
        <v>0.58233727204425922</v>
      </c>
      <c r="F1996" s="120">
        <v>0.82749203459262644</v>
      </c>
      <c r="H1996" s="142">
        <v>-0.5969723600648007</v>
      </c>
      <c r="I1996" s="142">
        <v>-0.48747747734066665</v>
      </c>
      <c r="J1996" s="142">
        <v>0.81397348373821254</v>
      </c>
      <c r="K1996" s="142">
        <v>0.20787642664655939</v>
      </c>
      <c r="L1996" s="142">
        <v>0.94430085174961564</v>
      </c>
      <c r="M1996" s="141">
        <f t="array" ref="M1996:Q1996">MMULT(H1996:L1996,TRANSPOSE(chol))</f>
        <v>-3.5174729392225389E-3</v>
      </c>
      <c r="N1996" s="141">
        <v>-4.1942814959767122E-3</v>
      </c>
      <c r="O1996" s="141">
        <v>4.2643427519286547E-3</v>
      </c>
      <c r="P1996" s="141">
        <v>3.0261223561584775E-4</v>
      </c>
      <c r="Q1996" s="141">
        <v>3.6777970883545624E-3</v>
      </c>
      <c r="R1996" s="6">
        <f t="shared" ref="R1996:R2009" si="126">SUMPRODUCT($M$9:$Q$9,M1996:Q1996)</f>
        <v>-3641.4938172848233</v>
      </c>
      <c r="S1996" s="6">
        <f t="shared" ref="S1996:S2009" si="127">P1996*$P$9+Q1996*$Q$9</f>
        <v>-18987.104794549494</v>
      </c>
      <c r="T1996" s="6">
        <f t="shared" ref="T1996:T2009" si="128">-S1996</f>
        <v>18987.104794549494</v>
      </c>
      <c r="V1996" s="23">
        <f t="array" aca="1" ref="V1996:Z1996" ca="1">MMULT(H1996:L1996,TRANSPOSE(racar))</f>
        <v>-2.1457682264951978E-3</v>
      </c>
      <c r="W1996" s="23">
        <f ca="1"/>
        <v>-2.109423873071118E-3</v>
      </c>
      <c r="X1996" s="23">
        <f ca="1"/>
        <v>5.516623892489257E-3</v>
      </c>
      <c r="Y1996" s="23">
        <f ca="1"/>
        <v>1.9300896253402276E-3</v>
      </c>
      <c r="Z1996" s="23">
        <f ca="1"/>
        <v>5.4229001213169127E-3</v>
      </c>
      <c r="AA1996" s="6">
        <f t="array" aca="1" ref="AA1996" ca="1">SUMPRODUCT($V$9:$Z$9,V1996:Z1996)</f>
        <v>-7152.2212108649328</v>
      </c>
      <c r="AB1996" s="6">
        <f t="shared" ref="AB1996:AB2009" ca="1" si="129">Y1996*$Y$9+Z1996*$Z$9</f>
        <v>-21210.555541179117</v>
      </c>
    </row>
    <row r="1997" spans="1:28" ht="13.8">
      <c r="A1997" s="4">
        <v>1987</v>
      </c>
      <c r="B1997" s="120">
        <v>0.60859625057155931</v>
      </c>
      <c r="C1997" s="120">
        <v>0.51295999999999997</v>
      </c>
      <c r="D1997" s="120">
        <v>0.93502707205331104</v>
      </c>
      <c r="E1997" s="120">
        <v>0.67324636295335016</v>
      </c>
      <c r="F1997" s="120">
        <v>0.90441511151570342</v>
      </c>
      <c r="H1997" s="142">
        <v>0.27566224195673</v>
      </c>
      <c r="I1997" s="142">
        <v>3.2491618462831502E-2</v>
      </c>
      <c r="J1997" s="142">
        <v>1.5143154340787419</v>
      </c>
      <c r="K1997" s="142">
        <v>0.44889517886560421</v>
      </c>
      <c r="L1997" s="142">
        <v>1.3071264281979582</v>
      </c>
      <c r="M1997" s="141">
        <f t="array" ref="M1997:Q1997">MMULT(H1997:L1997,TRANSPOSE(chol))</f>
        <v>1.6242535522799767E-3</v>
      </c>
      <c r="N1997" s="141">
        <v>8.3371130807859042E-4</v>
      </c>
      <c r="O1997" s="141">
        <v>1.0098856863844022E-2</v>
      </c>
      <c r="P1997" s="141">
        <v>3.3857114509512985E-3</v>
      </c>
      <c r="Q1997" s="141">
        <v>1.0038686234597284E-2</v>
      </c>
      <c r="R1997" s="6">
        <f t="shared" si="126"/>
        <v>-12735.981855120386</v>
      </c>
      <c r="S1997" s="6">
        <f t="shared" si="127"/>
        <v>-40120.341271669306</v>
      </c>
      <c r="T1997" s="6">
        <f t="shared" si="128"/>
        <v>40120.341271669306</v>
      </c>
      <c r="V1997" s="23">
        <f t="array" aca="1" ref="V1997:Z1997" ca="1">MMULT(H1997:L1997,TRANSPOSE(racar))</f>
        <v>4.2068585201278626E-3</v>
      </c>
      <c r="W1997" s="23">
        <f ca="1"/>
        <v>2.6796741895950124E-3</v>
      </c>
      <c r="X1997" s="23">
        <f ca="1"/>
        <v>1.1014645792484007E-2</v>
      </c>
      <c r="Y1997" s="23">
        <f ca="1"/>
        <v>4.4173060927720801E-3</v>
      </c>
      <c r="Z1997" s="23">
        <f ca="1"/>
        <v>1.0147679591771012E-2</v>
      </c>
      <c r="AA1997" s="6">
        <f t="array" aca="1" ref="AA1997" ca="1">SUMPRODUCT($V$9:$Z$9,V1997:Z1997)</f>
        <v>-3949.7256076702615</v>
      </c>
      <c r="AB1997" s="6">
        <f t="shared" ca="1" si="129"/>
        <v>-36006.530269779745</v>
      </c>
    </row>
    <row r="1998" spans="1:28" ht="13.8">
      <c r="A1998" s="4">
        <v>1988</v>
      </c>
      <c r="B1998" s="120">
        <v>0.94192958390489256</v>
      </c>
      <c r="C1998" s="120">
        <v>0.71296000000000004</v>
      </c>
      <c r="D1998" s="120">
        <v>9.8292378175760101E-2</v>
      </c>
      <c r="E1998" s="120">
        <v>0.7641554538624411</v>
      </c>
      <c r="F1998" s="120">
        <v>0.98133818843878029</v>
      </c>
      <c r="H1998" s="142">
        <v>1.5711800521788721</v>
      </c>
      <c r="I1998" s="142">
        <v>0.56205286692094536</v>
      </c>
      <c r="J1998" s="142">
        <v>-1.2913430286809939</v>
      </c>
      <c r="K1998" s="142">
        <v>0.71973350608386133</v>
      </c>
      <c r="L1998" s="142">
        <v>2.082206376198374</v>
      </c>
      <c r="M1998" s="141">
        <f t="array" ref="M1998:Q1998">MMULT(H1998:L1998,TRANSPOSE(chol))</f>
        <v>9.2576870989228635E-3</v>
      </c>
      <c r="N1998" s="141">
        <v>6.9101471709700976E-3</v>
      </c>
      <c r="O1998" s="141">
        <v>-5.9990599190330052E-3</v>
      </c>
      <c r="P1998" s="141">
        <v>4.8902813608498437E-3</v>
      </c>
      <c r="Q1998" s="141">
        <v>1.6980839048154846E-2</v>
      </c>
      <c r="R1998" s="6">
        <f t="shared" si="126"/>
        <v>-78638.272086258861</v>
      </c>
      <c r="S1998" s="6">
        <f t="shared" si="127"/>
        <v>-71691.804551042733</v>
      </c>
      <c r="T1998" s="6">
        <f t="shared" si="128"/>
        <v>71691.804551042733</v>
      </c>
      <c r="V1998" s="23">
        <f t="array" aca="1" ref="V1998:Z1998" ca="1">MMULT(H1998:L1998,TRANSPOSE(racar))</f>
        <v>1.1557479270436145E-2</v>
      </c>
      <c r="W1998" s="23">
        <f ca="1"/>
        <v>7.4669514622873112E-3</v>
      </c>
      <c r="X1998" s="23">
        <f ca="1"/>
        <v>-5.7314339475250517E-3</v>
      </c>
      <c r="Y1998" s="23">
        <f ca="1"/>
        <v>6.3345699070599532E-3</v>
      </c>
      <c r="Z1998" s="23">
        <f ca="1"/>
        <v>1.5765940928575403E-2</v>
      </c>
      <c r="AA1998" s="6">
        <f t="array" aca="1" ref="AA1998" ca="1">SUMPRODUCT($V$9:$Z$9,V1998:Z1998)</f>
        <v>-56941.155716952067</v>
      </c>
      <c r="AB1998" s="6">
        <f t="shared" ca="1" si="129"/>
        <v>-58357.825399796835</v>
      </c>
    </row>
    <row r="1999" spans="1:28" ht="13.8">
      <c r="A1999" s="4">
        <v>1989</v>
      </c>
      <c r="B1999" s="120">
        <v>9.0077732053040691E-2</v>
      </c>
      <c r="C1999" s="120">
        <v>0.91295999999999999</v>
      </c>
      <c r="D1999" s="120">
        <v>0.24114952103290291</v>
      </c>
      <c r="E1999" s="120">
        <v>0.85506454477153204</v>
      </c>
      <c r="F1999" s="120">
        <v>6.4178425125170704E-2</v>
      </c>
      <c r="H1999" s="142">
        <v>-1.3402765139373356</v>
      </c>
      <c r="I1999" s="142">
        <v>1.3592101685107127</v>
      </c>
      <c r="J1999" s="142">
        <v>-0.70260965792698793</v>
      </c>
      <c r="K1999" s="142">
        <v>1.0584048473716194</v>
      </c>
      <c r="L1999" s="142">
        <v>-1.5206135269156362</v>
      </c>
      <c r="M1999" s="141">
        <f t="array" ref="M1999:Q1999">MMULT(H1999:L1999,TRANSPOSE(chol))</f>
        <v>-7.8971602107982975E-3</v>
      </c>
      <c r="N1999" s="141">
        <v>4.6353613911394717E-3</v>
      </c>
      <c r="O1999" s="141">
        <v>-5.8568591396395576E-3</v>
      </c>
      <c r="P1999" s="141">
        <v>5.9327422968344515E-3</v>
      </c>
      <c r="Q1999" s="141">
        <v>-8.6586797046329621E-3</v>
      </c>
      <c r="R1999" s="6">
        <f t="shared" si="126"/>
        <v>1349.3435193772239</v>
      </c>
      <c r="S1999" s="6">
        <f t="shared" si="127"/>
        <v>75090.20020145578</v>
      </c>
      <c r="T1999" s="6">
        <f t="shared" si="128"/>
        <v>-75090.20020145578</v>
      </c>
      <c r="V1999" s="23">
        <f t="array" aca="1" ref="V1999:Z1999" ca="1">MMULT(H1999:L1999,TRANSPOSE(racar))</f>
        <v>-8.2883358026276908E-3</v>
      </c>
      <c r="W1999" s="23">
        <f ca="1"/>
        <v>5.7144534041330304E-3</v>
      </c>
      <c r="X1999" s="23">
        <f ca="1"/>
        <v>-5.5362862314345708E-3</v>
      </c>
      <c r="Y1999" s="23">
        <f ca="1"/>
        <v>4.2657478232793556E-3</v>
      </c>
      <c r="Z1999" s="23">
        <f ca="1"/>
        <v>-9.1212225139434434E-3</v>
      </c>
      <c r="AA1999" s="6">
        <f t="array" aca="1" ref="AA1999" ca="1">SUMPRODUCT($V$9:$Z$9,V1999:Z1999)</f>
        <v>-10211.895015828828</v>
      </c>
      <c r="AB1999" s="6">
        <f t="shared" ca="1" si="129"/>
        <v>70028.961870468134</v>
      </c>
    </row>
    <row r="2000" spans="1:28" ht="13.8">
      <c r="A2000" s="4">
        <v>1990</v>
      </c>
      <c r="B2000" s="120">
        <v>0.42341106538637402</v>
      </c>
      <c r="C2000" s="120">
        <v>0.15295999999999998</v>
      </c>
      <c r="D2000" s="120">
        <v>0.38400666389004579</v>
      </c>
      <c r="E2000" s="120">
        <v>0.94597363568062298</v>
      </c>
      <c r="F2000" s="120">
        <v>0.14110150204824762</v>
      </c>
      <c r="H2000" s="142">
        <v>-0.19317472712414868</v>
      </c>
      <c r="I2000" s="142">
        <v>-1.0238206392171885</v>
      </c>
      <c r="J2000" s="142">
        <v>-0.29497454154037867</v>
      </c>
      <c r="K2000" s="142">
        <v>1.6070074737304796</v>
      </c>
      <c r="L2000" s="142">
        <v>-1.0753836382202433</v>
      </c>
      <c r="M2000" s="141">
        <f t="array" ref="M2000:Q2000">MMULT(H2000:L2000,TRANSPOSE(chol))</f>
        <v>-1.1382216676281858E-3</v>
      </c>
      <c r="N2000" s="141">
        <v>-6.3172369436250578E-3</v>
      </c>
      <c r="O2000" s="141">
        <v>-2.4887840674434093E-3</v>
      </c>
      <c r="P2000" s="141">
        <v>6.0874841315232946E-3</v>
      </c>
      <c r="Q2000" s="141">
        <v>-5.1708335893291433E-3</v>
      </c>
      <c r="R2000" s="6">
        <f t="shared" si="126"/>
        <v>77344.866839673938</v>
      </c>
      <c r="S2000" s="6">
        <f t="shared" si="127"/>
        <v>56478.999380814494</v>
      </c>
      <c r="T2000" s="6">
        <f t="shared" si="128"/>
        <v>-56478.999380814494</v>
      </c>
      <c r="V2000" s="23">
        <f t="array" aca="1" ref="V2000:Z2000" ca="1">MMULT(H2000:L2000,TRANSPOSE(racar))</f>
        <v>-3.4393378375143259E-3</v>
      </c>
      <c r="W2000" s="23">
        <f ca="1"/>
        <v>-6.1927930023147884E-3</v>
      </c>
      <c r="X2000" s="23">
        <f ca="1"/>
        <v>-2.4247922071114238E-3</v>
      </c>
      <c r="Y2000" s="23">
        <f ca="1"/>
        <v>5.9511526552165767E-3</v>
      </c>
      <c r="Z2000" s="23">
        <f ca="1"/>
        <v>-6.4794369679507463E-3</v>
      </c>
      <c r="AA2000" s="6">
        <f t="array" aca="1" ref="AA2000" ca="1">SUMPRODUCT($V$9:$Z$9,V2000:Z2000)</f>
        <v>72938.648475791473</v>
      </c>
      <c r="AB2000" s="6">
        <f t="shared" ca="1" si="129"/>
        <v>63103.777987063848</v>
      </c>
    </row>
    <row r="2001" spans="1:29" ht="13.8">
      <c r="A2001" s="4">
        <v>1991</v>
      </c>
      <c r="B2001" s="120">
        <v>0.75674439871970745</v>
      </c>
      <c r="C2001" s="120">
        <v>0.35296</v>
      </c>
      <c r="D2001" s="120">
        <v>0.52686380674718869</v>
      </c>
      <c r="E2001" s="120">
        <v>4.5147189399631173E-2</v>
      </c>
      <c r="F2001" s="120">
        <v>0.21802457897132455</v>
      </c>
      <c r="H2001" s="142">
        <v>0.69586847341207481</v>
      </c>
      <c r="I2001" s="142">
        <v>-0.37734127813810298</v>
      </c>
      <c r="J2001" s="142">
        <v>6.7388547160250376E-2</v>
      </c>
      <c r="K2001" s="142">
        <v>-1.6938469029659664</v>
      </c>
      <c r="L2001" s="142">
        <v>-0.77888211907802773</v>
      </c>
      <c r="M2001" s="141">
        <f t="array" ref="M2001:Q2001">MMULT(H2001:L2001,TRANSPOSE(chol))</f>
        <v>4.1001873591255998E-3</v>
      </c>
      <c r="N2001" s="141">
        <v>-5.2617279241497662E-4</v>
      </c>
      <c r="O2001" s="141">
        <v>1.240153571367131E-3</v>
      </c>
      <c r="P2001" s="141">
        <v>-8.4394887299539256E-3</v>
      </c>
      <c r="Q2001" s="141">
        <v>-5.8737775856755482E-3</v>
      </c>
      <c r="R2001" s="6">
        <f t="shared" si="126"/>
        <v>18379.842030939333</v>
      </c>
      <c r="S2001" s="6">
        <f t="shared" si="127"/>
        <v>-6059.7639934464678</v>
      </c>
      <c r="T2001" s="6">
        <f t="shared" si="128"/>
        <v>6059.7639934464678</v>
      </c>
      <c r="V2001" s="23">
        <f t="array" aca="1" ref="V2001:Z2001" ca="1">MMULT(H2001:L2001,TRANSPOSE(racar))</f>
        <v>2.2283126705186142E-3</v>
      </c>
      <c r="W2001" s="23">
        <f ca="1"/>
        <v>-3.7334487481071594E-3</v>
      </c>
      <c r="X2001" s="23">
        <f ca="1"/>
        <v>-4.1345961163672751E-4</v>
      </c>
      <c r="Y2001" s="23">
        <f ca="1"/>
        <v>-9.6790967866696269E-3</v>
      </c>
      <c r="Z2001" s="23">
        <f ca="1"/>
        <v>-6.311175767371527E-3</v>
      </c>
      <c r="AA2001" s="6">
        <f t="array" aca="1" ref="AA2001" ca="1">SUMPRODUCT($V$9:$Z$9,V2001:Z2001)</f>
        <v>18859.852928609962</v>
      </c>
      <c r="AB2001" s="6">
        <f t="shared" ca="1" si="129"/>
        <v>-9305.8245031674815</v>
      </c>
    </row>
    <row r="2002" spans="1:29" ht="13.8">
      <c r="A2002" s="4">
        <v>1992</v>
      </c>
      <c r="B2002" s="120">
        <v>0.20118884316415178</v>
      </c>
      <c r="C2002" s="120">
        <v>0.55296000000000001</v>
      </c>
      <c r="D2002" s="120">
        <v>0.66972094960433148</v>
      </c>
      <c r="E2002" s="120">
        <v>0.13605628030872208</v>
      </c>
      <c r="F2002" s="120">
        <v>0.29494765589440147</v>
      </c>
      <c r="H2002" s="142">
        <v>-0.83738234508958298</v>
      </c>
      <c r="I2002" s="142">
        <v>0.13314336514071781</v>
      </c>
      <c r="J2002" s="142">
        <v>0.43914275527134738</v>
      </c>
      <c r="K2002" s="142">
        <v>-1.0982105497002039</v>
      </c>
      <c r="L2002" s="142">
        <v>-0.53898774332420374</v>
      </c>
      <c r="M2002" s="141">
        <f t="array" ref="M2002:Q2002">MMULT(H2002:L2002,TRANSPOSE(chol))</f>
        <v>-4.934013592045686E-3</v>
      </c>
      <c r="N2002" s="141">
        <v>-1.2048116453015024E-3</v>
      </c>
      <c r="O2002" s="141">
        <v>1.7409529267961548E-3</v>
      </c>
      <c r="P2002" s="141">
        <v>-5.6379017040191406E-3</v>
      </c>
      <c r="Q2002" s="141">
        <v>-6.858279639174898E-3</v>
      </c>
      <c r="R2002" s="6">
        <f t="shared" si="126"/>
        <v>-145.95191578701633</v>
      </c>
      <c r="S2002" s="6">
        <f t="shared" si="127"/>
        <v>12205.042222668129</v>
      </c>
      <c r="T2002" s="6">
        <f t="shared" si="128"/>
        <v>-12205.042222668129</v>
      </c>
      <c r="V2002" s="23">
        <f t="array" aca="1" ref="V2002:Z2002" ca="1">MMULT(H2002:L2002,TRANSPOSE(racar))</f>
        <v>-5.2253003367097326E-3</v>
      </c>
      <c r="W2002" s="23">
        <f ca="1"/>
        <v>-1.4558615525408823E-3</v>
      </c>
      <c r="X2002" s="23">
        <f ca="1"/>
        <v>1.6713506381571229E-3</v>
      </c>
      <c r="Y2002" s="23">
        <f ca="1"/>
        <v>-6.0890430612425047E-3</v>
      </c>
      <c r="Z2002" s="23">
        <f ca="1"/>
        <v>-5.3242455564125098E-3</v>
      </c>
      <c r="AA2002" s="6">
        <f t="array" aca="1" ref="AA2002" ca="1">SUMPRODUCT($V$9:$Z$9,V2002:Z2002)</f>
        <v>-10934.969024340557</v>
      </c>
      <c r="AB2002" s="6">
        <f t="shared" ca="1" si="129"/>
        <v>1645.0932313249214</v>
      </c>
    </row>
    <row r="2003" spans="1:29" ht="13.8">
      <c r="A2003" s="4">
        <v>1993</v>
      </c>
      <c r="B2003" s="120">
        <v>0.53452217649748512</v>
      </c>
      <c r="C2003" s="120">
        <v>0.75296000000000007</v>
      </c>
      <c r="D2003" s="120">
        <v>0.81257809246147428</v>
      </c>
      <c r="E2003" s="120">
        <v>0.22696537121781299</v>
      </c>
      <c r="F2003" s="120">
        <v>0.3718707328174784</v>
      </c>
      <c r="H2003" s="142">
        <v>8.6642545015211694E-2</v>
      </c>
      <c r="I2003" s="142">
        <v>0.68383399088801378</v>
      </c>
      <c r="J2003" s="142">
        <v>0.88743673143769697</v>
      </c>
      <c r="K2003" s="142">
        <v>-0.74887799830217827</v>
      </c>
      <c r="L2003" s="142">
        <v>-0.32690271751861433</v>
      </c>
      <c r="M2003" s="141">
        <f t="array" ref="M2003:Q2003">MMULT(H2003:L2003,TRANSPOSE(chol))</f>
        <v>5.1051410059135089E-4</v>
      </c>
      <c r="N2003" s="141">
        <v>4.1198574669276435E-3</v>
      </c>
      <c r="O2003" s="141">
        <v>6.0367238708924431E-3</v>
      </c>
      <c r="P2003" s="141">
        <v>-2.0775892178162446E-3</v>
      </c>
      <c r="Q2003" s="141">
        <v>-1.1223227350533529E-3</v>
      </c>
      <c r="R2003" s="6">
        <f t="shared" si="126"/>
        <v>-7394.6059165105526</v>
      </c>
      <c r="S2003" s="6">
        <f t="shared" si="127"/>
        <v>-3284.4441759862384</v>
      </c>
      <c r="T2003" s="6">
        <f t="shared" si="128"/>
        <v>3284.4441759862384</v>
      </c>
      <c r="V2003" s="23">
        <f t="array" aca="1" ref="V2003:Z2003" ca="1">MMULT(H2003:L2003,TRANSPOSE(racar))</f>
        <v>1.1318661966680257E-3</v>
      </c>
      <c r="W2003" s="23">
        <f ca="1"/>
        <v>3.4274636295737759E-3</v>
      </c>
      <c r="X2003" s="23">
        <f ca="1"/>
        <v>5.5103865184517988E-3</v>
      </c>
      <c r="Y2003" s="23">
        <f ca="1"/>
        <v>-3.2812941200736148E-3</v>
      </c>
      <c r="Z2003" s="23">
        <f ca="1"/>
        <v>-1.4906467417341702E-3</v>
      </c>
      <c r="AA2003" s="6">
        <f t="array" aca="1" ref="AA2003" ca="1">SUMPRODUCT($V$9:$Z$9,V2003:Z2003)</f>
        <v>-5757.1470929679581</v>
      </c>
      <c r="AB2003" s="6">
        <f t="shared" ca="1" si="129"/>
        <v>-6748.9135669776933</v>
      </c>
    </row>
    <row r="2004" spans="1:29" ht="13.8">
      <c r="A2004" s="4">
        <v>1994</v>
      </c>
      <c r="B2004" s="120">
        <v>0.86785550983081838</v>
      </c>
      <c r="C2004" s="120">
        <v>0.95296000000000003</v>
      </c>
      <c r="D2004" s="120">
        <v>0.95543523531861718</v>
      </c>
      <c r="E2004" s="120">
        <v>0.31787446212690385</v>
      </c>
      <c r="F2004" s="120">
        <v>0.44879380974055533</v>
      </c>
      <c r="H2004" s="142">
        <v>1.1163111270462507</v>
      </c>
      <c r="I2004" s="142">
        <v>1.6742575164696105</v>
      </c>
      <c r="J2004" s="142">
        <v>1.7000074225243245</v>
      </c>
      <c r="K2004" s="142">
        <v>-0.47365082686079046</v>
      </c>
      <c r="L2004" s="142">
        <v>-0.12870937178973432</v>
      </c>
      <c r="M2004" s="141">
        <f t="array" ref="M2004:Q2004">MMULT(H2004:L2004,TRANSPOSE(chol))</f>
        <v>6.5775142097231655E-3</v>
      </c>
      <c r="N2004" s="141">
        <v>1.2211063233170966E-2</v>
      </c>
      <c r="O2004" s="141">
        <v>1.2956637583375674E-2</v>
      </c>
      <c r="P2004" s="141">
        <v>2.0902705975848414E-3</v>
      </c>
      <c r="Q2004" s="141">
        <v>5.6910580244261474E-3</v>
      </c>
      <c r="R2004" s="6">
        <f t="shared" si="126"/>
        <v>-22730.861156223822</v>
      </c>
      <c r="S2004" s="6">
        <f t="shared" si="127"/>
        <v>-21963.343458816053</v>
      </c>
      <c r="T2004" s="6">
        <f t="shared" si="128"/>
        <v>21963.343458816053</v>
      </c>
      <c r="V2004" s="23">
        <f t="array" aca="1" ref="V2004:Z2004" ca="1">MMULT(H2004:L2004,TRANSPOSE(racar))</f>
        <v>8.7135419263950683E-3</v>
      </c>
      <c r="W2004" s="23">
        <f ca="1"/>
        <v>1.1058715113823279E-2</v>
      </c>
      <c r="X2004" s="23">
        <f ca="1"/>
        <v>1.1858190143543144E-2</v>
      </c>
      <c r="Y2004" s="23">
        <f ca="1"/>
        <v>-3.5046447477580904E-4</v>
      </c>
      <c r="Z2004" s="23">
        <f ca="1"/>
        <v>3.0205314519357804E-3</v>
      </c>
      <c r="AA2004" s="6">
        <f t="array" aca="1" ref="AA2004" ca="1">SUMPRODUCT($V$9:$Z$9,V2004:Z2004)</f>
        <v>-6088.4349384158122</v>
      </c>
      <c r="AB2004" s="6">
        <f t="shared" ca="1" si="129"/>
        <v>-18333.114666567461</v>
      </c>
    </row>
    <row r="2005" spans="1:29" ht="13.8">
      <c r="A2005" s="4">
        <v>1995</v>
      </c>
      <c r="B2005" s="120">
        <v>0.31229995427526291</v>
      </c>
      <c r="C2005" s="120">
        <v>0.19295999999999999</v>
      </c>
      <c r="D2005" s="120">
        <v>0.11870054144106622</v>
      </c>
      <c r="E2005" s="120">
        <v>0.40878355303599478</v>
      </c>
      <c r="F2005" s="120">
        <v>0.52571688666363225</v>
      </c>
      <c r="H2005" s="142">
        <v>-0.48934155131977258</v>
      </c>
      <c r="I2005" s="142">
        <v>-0.86704017063712358</v>
      </c>
      <c r="J2005" s="142">
        <v>-1.1815077340156797</v>
      </c>
      <c r="K2005" s="142">
        <v>-0.23067524558885705</v>
      </c>
      <c r="L2005" s="142">
        <v>6.450738538754186E-2</v>
      </c>
      <c r="M2005" s="141">
        <f t="array" ref="M2005:Q2005">MMULT(H2005:L2005,TRANSPOSE(chol))</f>
        <v>-2.8832920583084249E-3</v>
      </c>
      <c r="N2005" s="141">
        <v>-6.1151640537183086E-3</v>
      </c>
      <c r="O2005" s="141">
        <v>-8.5236408165887192E-3</v>
      </c>
      <c r="P2005" s="141">
        <v>-3.5597661803710087E-3</v>
      </c>
      <c r="Q2005" s="141">
        <v>-3.8477440917885947E-3</v>
      </c>
      <c r="R2005" s="6">
        <f t="shared" si="126"/>
        <v>2431.486941533105</v>
      </c>
      <c r="S2005" s="6">
        <f t="shared" si="127"/>
        <v>5033.357730565056</v>
      </c>
      <c r="T2005" s="6">
        <f t="shared" si="128"/>
        <v>-5033.357730565056</v>
      </c>
      <c r="V2005" s="23">
        <f t="array" aca="1" ref="V2005:Z2005" ca="1">MMULT(H2005:L2005,TRANSPOSE(racar))</f>
        <v>-4.2681112202190043E-3</v>
      </c>
      <c r="W2005" s="23">
        <f ca="1"/>
        <v>-6.1136795047030523E-3</v>
      </c>
      <c r="X2005" s="23">
        <f ca="1"/>
        <v>-8.2221932062312986E-3</v>
      </c>
      <c r="Y2005" s="23">
        <f ca="1"/>
        <v>-2.3372436552682768E-3</v>
      </c>
      <c r="Z2005" s="23">
        <f ca="1"/>
        <v>-2.2070213921248655E-3</v>
      </c>
      <c r="AA2005" s="6">
        <f t="array" aca="1" ref="AA2005" ca="1">SUMPRODUCT($V$9:$Z$9,V2005:Z2005)</f>
        <v>-6702.7148245058943</v>
      </c>
      <c r="AB2005" s="6">
        <f t="shared" ca="1" si="129"/>
        <v>1536.1882131358816</v>
      </c>
    </row>
    <row r="2006" spans="1:29" ht="13.8">
      <c r="A2006" s="4">
        <v>1996</v>
      </c>
      <c r="B2006" s="120">
        <v>0.64563328760859628</v>
      </c>
      <c r="C2006" s="120">
        <v>0.39296000000000003</v>
      </c>
      <c r="D2006" s="120">
        <v>0.26155768429820908</v>
      </c>
      <c r="E2006" s="120">
        <v>0.49969264394508572</v>
      </c>
      <c r="F2006" s="120">
        <v>0.60263996358670924</v>
      </c>
      <c r="H2006" s="142">
        <v>0.37355767961963199</v>
      </c>
      <c r="I2006" s="142">
        <v>-0.27161248318427478</v>
      </c>
      <c r="J2006" s="142">
        <v>-0.63855053565247732</v>
      </c>
      <c r="K2006" s="142">
        <v>-7.7042745384277886E-4</v>
      </c>
      <c r="L2006" s="142">
        <v>0.26018629822088735</v>
      </c>
      <c r="M2006" s="141">
        <f t="array" ref="M2006:Q2006">MMULT(H2006:L2006,TRANSPOSE(chol))</f>
        <v>2.2010718036563496E-3</v>
      </c>
      <c r="N2006" s="141">
        <v>-6.778935557511756E-4</v>
      </c>
      <c r="O2006" s="141">
        <v>-3.6874416285657672E-3</v>
      </c>
      <c r="P2006" s="141">
        <v>-5.1521525494454363E-4</v>
      </c>
      <c r="Q2006" s="141">
        <v>1.5441262272997231E-3</v>
      </c>
      <c r="R2006" s="6">
        <f t="shared" si="126"/>
        <v>-6199.6119647216356</v>
      </c>
      <c r="S2006" s="6">
        <f t="shared" si="127"/>
        <v>-10908.86033785528</v>
      </c>
      <c r="T2006" s="6">
        <f t="shared" si="128"/>
        <v>10908.86033785528</v>
      </c>
      <c r="V2006" s="23">
        <f t="array" aca="1" ref="V2006:Z2006" ca="1">MMULT(H2006:L2006,TRANSPOSE(racar))</f>
        <v>1.8018165624771837E-3</v>
      </c>
      <c r="W2006" s="23">
        <f ca="1"/>
        <v>-1.1190906101855697E-3</v>
      </c>
      <c r="X2006" s="23">
        <f ca="1"/>
        <v>-3.8442645945684366E-3</v>
      </c>
      <c r="Y2006" s="23">
        <f ca="1"/>
        <v>-9.554611497595818E-5</v>
      </c>
      <c r="Z2006" s="23">
        <f ca="1"/>
        <v>1.4161866678862748E-3</v>
      </c>
      <c r="AA2006" s="6">
        <f t="array" aca="1" ref="AA2006" ca="1">SUMPRODUCT($V$9:$Z$9,V2006:Z2006)</f>
        <v>-3540.2974332582662</v>
      </c>
      <c r="AB2006" s="6">
        <f t="shared" ca="1" si="129"/>
        <v>-8281.0554568121006</v>
      </c>
    </row>
    <row r="2007" spans="1:29" ht="13.8">
      <c r="A2007" s="4">
        <v>1997</v>
      </c>
      <c r="B2007" s="120">
        <v>0.97896662094192954</v>
      </c>
      <c r="C2007" s="120">
        <v>0.59296000000000004</v>
      </c>
      <c r="D2007" s="120">
        <v>0.40441482715535193</v>
      </c>
      <c r="E2007" s="120">
        <v>0.59060173485417655</v>
      </c>
      <c r="F2007" s="120">
        <v>0.67956304050978611</v>
      </c>
      <c r="H2007" s="142">
        <v>2.0328591205772479</v>
      </c>
      <c r="I2007" s="142">
        <v>0.23516586356499461</v>
      </c>
      <c r="J2007" s="142">
        <v>-0.24193612946789467</v>
      </c>
      <c r="K2007" s="142">
        <v>0.22909313342414994</v>
      </c>
      <c r="L2007" s="142">
        <v>0.46647726271755668</v>
      </c>
      <c r="M2007" s="141">
        <f t="array" ref="M2007:Q2007">MMULT(H2007:L2007,TRANSPOSE(chol))</f>
        <v>1.1977986627565163E-2</v>
      </c>
      <c r="N2007" s="141">
        <v>6.1227273889386535E-3</v>
      </c>
      <c r="O2007" s="141">
        <v>1.2467910298041231E-3</v>
      </c>
      <c r="P2007" s="141">
        <v>2.9138861369534053E-3</v>
      </c>
      <c r="Q2007" s="141">
        <v>9.0698171429439613E-3</v>
      </c>
      <c r="R2007" s="6">
        <f t="shared" si="126"/>
        <v>-10051.392062732622</v>
      </c>
      <c r="S2007" s="6">
        <f t="shared" si="127"/>
        <v>-36911.541630404223</v>
      </c>
      <c r="T2007" s="6">
        <f t="shared" si="128"/>
        <v>36911.541630404223</v>
      </c>
      <c r="V2007" s="23">
        <f t="array" aca="1" ref="V2007:Z2007" ca="1">MMULT(H2007:L2007,TRANSPOSE(racar))</f>
        <v>1.2186740360911328E-2</v>
      </c>
      <c r="W2007" s="23">
        <f ca="1"/>
        <v>4.1557315043584033E-3</v>
      </c>
      <c r="X2007" s="23">
        <f ca="1"/>
        <v>4.9384374760640679E-6</v>
      </c>
      <c r="Y2007" s="23">
        <f ca="1"/>
        <v>2.1745321068030558E-3</v>
      </c>
      <c r="Z2007" s="23">
        <f ca="1"/>
        <v>5.9556964172848255E-3</v>
      </c>
      <c r="AA2007" s="6">
        <f t="array" aca="1" ref="AA2007" ca="1">SUMPRODUCT($V$9:$Z$9,V2007:Z2007)</f>
        <v>11778.765123640122</v>
      </c>
      <c r="AB2007" s="6">
        <f t="shared" ca="1" si="129"/>
        <v>-23043.819233274531</v>
      </c>
    </row>
    <row r="2008" spans="1:29" ht="13.8">
      <c r="A2008" s="4">
        <v>1998</v>
      </c>
      <c r="B2008" s="120">
        <v>2.8349336991312299E-2</v>
      </c>
      <c r="C2008" s="120">
        <v>0.79296000000000011</v>
      </c>
      <c r="D2008" s="120">
        <v>0.54727197001249472</v>
      </c>
      <c r="E2008" s="120">
        <v>0.68151082576326749</v>
      </c>
      <c r="F2008" s="120">
        <v>0.75648611743286298</v>
      </c>
      <c r="H2008" s="142">
        <v>-1.9056265575061744</v>
      </c>
      <c r="I2008" s="142">
        <v>0.8167347990133933</v>
      </c>
      <c r="J2008" s="142">
        <v>0.11877191469760094</v>
      </c>
      <c r="K2008" s="142">
        <v>0.47192776604426495</v>
      </c>
      <c r="L2008" s="142">
        <v>0.69504394016449755</v>
      </c>
      <c r="M2008" s="141">
        <f t="array" ref="M2008:Q2008">MMULT(H2008:L2008,TRANSPOSE(chol))</f>
        <v>-1.1228308539383917E-2</v>
      </c>
      <c r="N2008" s="141">
        <v>2.0040070055994414E-4</v>
      </c>
      <c r="O2008" s="141">
        <v>-1.5207248929253645E-3</v>
      </c>
      <c r="P2008" s="141">
        <v>2.2270855151590978E-3</v>
      </c>
      <c r="Q2008" s="141">
        <v>4.0512777787395007E-4</v>
      </c>
      <c r="R2008" s="6">
        <f t="shared" si="126"/>
        <v>-48207.695059037826</v>
      </c>
      <c r="S2008" s="6">
        <f t="shared" si="127"/>
        <v>7940.5684702283816</v>
      </c>
      <c r="T2008" s="6">
        <f t="shared" si="128"/>
        <v>-7940.5684702283816</v>
      </c>
      <c r="V2008" s="23">
        <f t="array" aca="1" ref="V2008:Z2008" ca="1">MMULT(H2008:L2008,TRANSPOSE(racar))</f>
        <v>-8.7912188808806132E-3</v>
      </c>
      <c r="W2008" s="23">
        <f ca="1"/>
        <v>4.0232050523168819E-3</v>
      </c>
      <c r="X2008" s="23">
        <f ca="1"/>
        <v>5.7580413140982689E-4</v>
      </c>
      <c r="Y2008" s="23">
        <f ca="1"/>
        <v>3.5783150272631426E-3</v>
      </c>
      <c r="Z2008" s="23">
        <f ca="1"/>
        <v>3.3908688053974258E-3</v>
      </c>
      <c r="AA2008" s="6">
        <f t="array" aca="1" ref="AA2008" ca="1">SUMPRODUCT($V$9:$Z$9,V2008:Z2008)</f>
        <v>-61762.35026702749</v>
      </c>
      <c r="AB2008" s="6">
        <f t="shared" ca="1" si="129"/>
        <v>-2417.9455404427099</v>
      </c>
    </row>
    <row r="2009" spans="1:29" ht="13.8">
      <c r="A2009" s="4">
        <v>1999</v>
      </c>
      <c r="B2009" s="120">
        <v>0.36168267032464563</v>
      </c>
      <c r="C2009" s="120">
        <v>0.99296000000000006</v>
      </c>
      <c r="D2009" s="120">
        <v>0.69012911286963763</v>
      </c>
      <c r="E2009" s="120">
        <v>0.77241991667235843</v>
      </c>
      <c r="F2009" s="120">
        <v>0.83340919435593996</v>
      </c>
      <c r="H2009" s="142">
        <v>-0.35396469659187557</v>
      </c>
      <c r="I2009" s="142">
        <v>2.4552158924980323</v>
      </c>
      <c r="J2009" s="142">
        <v>0.49621635346944393</v>
      </c>
      <c r="K2009" s="142">
        <v>0.74683996779499895</v>
      </c>
      <c r="L2009" s="142">
        <v>0.96772523583066072</v>
      </c>
      <c r="M2009" s="141">
        <f t="array" ref="M2009:Q2009">MMULT(H2009:L2009,TRANSPOSE(chol))</f>
        <v>-2.0856262785213186E-3</v>
      </c>
      <c r="N2009" s="141">
        <v>1.3229372994037232E-2</v>
      </c>
      <c r="O2009" s="141">
        <v>3.5187679470037357E-3</v>
      </c>
      <c r="P2009" s="141">
        <v>7.5393954574723941E-3</v>
      </c>
      <c r="Q2009" s="141">
        <v>9.7789078983116853E-3</v>
      </c>
      <c r="R2009" s="6">
        <f t="shared" si="126"/>
        <v>-87930.607461995198</v>
      </c>
      <c r="S2009" s="6">
        <f t="shared" si="127"/>
        <v>-19686.527343782305</v>
      </c>
      <c r="T2009" s="6">
        <f t="shared" si="128"/>
        <v>19686.527343782305</v>
      </c>
      <c r="V2009" s="23">
        <f t="array" aca="1" ref="V2009:Z2009" ca="1">MMULT(H2009:L2009,TRANSPOSE(racar))</f>
        <v>2.2612459446385647E-3</v>
      </c>
      <c r="W2009" s="23">
        <f ca="1"/>
        <v>1.601193529328233E-2</v>
      </c>
      <c r="X2009" s="23">
        <f ca="1"/>
        <v>4.6146823431982642E-3</v>
      </c>
      <c r="Y2009" s="23">
        <f ca="1"/>
        <v>7.0650221919354795E-3</v>
      </c>
      <c r="Z2009" s="23">
        <f ca="1"/>
        <v>9.4648840472960592E-3</v>
      </c>
      <c r="AA2009" s="6">
        <f t="array" aca="1" ref="AA2009" ca="1">SUMPRODUCT($V$9:$Z$9,V2009:Z2009)</f>
        <v>-79916.598001024366</v>
      </c>
      <c r="AB2009" s="6">
        <f t="shared" ca="1" si="129"/>
        <v>-20116.503600534852</v>
      </c>
    </row>
    <row r="2010" spans="1:29" ht="13.8">
      <c r="A2010" s="4">
        <v>2000</v>
      </c>
      <c r="B2010" s="120">
        <v>0.695016003657979</v>
      </c>
      <c r="C2010" s="120">
        <v>2.5600000000000002E-3</v>
      </c>
      <c r="D2010" s="120">
        <v>0.83298625572678042</v>
      </c>
      <c r="E2010" s="120">
        <v>0.86332900758144937</v>
      </c>
      <c r="F2010" s="120">
        <v>0.91033227127901695</v>
      </c>
      <c r="H2010" s="142">
        <v>0.51011914584992757</v>
      </c>
      <c r="I2010" s="142">
        <v>-2.7993853186496596</v>
      </c>
      <c r="J2010" s="142">
        <v>0.96603335955743708</v>
      </c>
      <c r="K2010" s="142">
        <v>1.0953987423906624</v>
      </c>
      <c r="L2010" s="142">
        <v>1.3428039703806689</v>
      </c>
      <c r="M2010" s="141">
        <f t="array" ref="M2010:Q2010">MMULT(H2010:L2010,TRANSPOSE(chol))</f>
        <v>3.0057175362552184E-3</v>
      </c>
      <c r="N2010" s="141">
        <v>-1.483355912336823E-2</v>
      </c>
      <c r="O2010" s="141">
        <v>5.9619389646359874E-3</v>
      </c>
      <c r="P2010" s="141">
        <v>2.0724312360414468E-3</v>
      </c>
      <c r="Q2010" s="141">
        <v>7.3271609516907246E-3</v>
      </c>
      <c r="R2010" s="6">
        <f>SUMPRODUCT($M$9:$Q$9,M2010:Q2010)</f>
        <v>72177.858459248499</v>
      </c>
      <c r="S2010" s="6">
        <f>P2010*$P$9+Q2010*$Q$9</f>
        <v>-31107.138250070806</v>
      </c>
      <c r="T2010" s="6">
        <f>-S2010</f>
        <v>31107.138250070806</v>
      </c>
      <c r="V2010" s="23">
        <f t="array" aca="1" ref="V2010:Z2010" ca="1">MMULT(H2010:L2010,TRANSPOSE(racar))</f>
        <v>2.4120987645416345E-3</v>
      </c>
      <c r="W2010" s="23">
        <f ca="1"/>
        <v>-1.3476450446029329E-2</v>
      </c>
      <c r="X2010" s="23">
        <f ca="1"/>
        <v>7.0595548570950937E-3</v>
      </c>
      <c r="Y2010" s="23">
        <f ca="1"/>
        <v>5.2450156840508815E-3</v>
      </c>
      <c r="Z2010" s="23">
        <f ca="1"/>
        <v>8.0162266856895481E-3</v>
      </c>
      <c r="AA2010" s="6">
        <f t="array" aca="1" ref="AA2010" ca="1">SUMPRODUCT($V$9:$Z$9,V2010:Z2010)</f>
        <v>75890.293385677069</v>
      </c>
      <c r="AB2010" s="6">
        <f ca="1">Y2010*$Y$9+Z2010*$Z$9</f>
        <v>-20415.478252704193</v>
      </c>
    </row>
    <row r="2011" spans="1:29" ht="13.8" thickBot="1">
      <c r="B2011" s="84">
        <f>AVERAGE(B11:B2010)</f>
        <v>0.49936351165980797</v>
      </c>
      <c r="C2011" s="84">
        <f>AVERAGE(C11:C2010)</f>
        <v>0.49936128000000007</v>
      </c>
      <c r="D2011" s="84">
        <f>AVERAGE(D11:D2010)</f>
        <v>0.49911703456892959</v>
      </c>
      <c r="E2011" s="84">
        <f>AVERAGE(E11:E2010)</f>
        <v>0.49830612663069457</v>
      </c>
      <c r="F2011" s="84">
        <f>AVERAGE(F11:F2010)</f>
        <v>0.49909512972234871</v>
      </c>
      <c r="H2011" s="84">
        <f t="shared" ref="H2011:Q2011" si="130">AVERAGE(H11:H2010)</f>
        <v>-3.5324637905583961E-3</v>
      </c>
      <c r="I2011" s="84">
        <f t="shared" si="130"/>
        <v>-4.070804836124339E-3</v>
      </c>
      <c r="J2011" s="84">
        <f t="shared" si="130"/>
        <v>-5.0160203227526427E-3</v>
      </c>
      <c r="K2011" s="84">
        <f t="shared" si="130"/>
        <v>-9.5762875814998909E-3</v>
      </c>
      <c r="L2011" s="84">
        <f t="shared" si="130"/>
        <v>-5.1848773916757917E-3</v>
      </c>
      <c r="M2011" s="127">
        <f t="shared" si="130"/>
        <v>-2.0813938170812266E-5</v>
      </c>
      <c r="N2011" s="127">
        <f t="shared" si="130"/>
        <v>-3.1612472517630128E-5</v>
      </c>
      <c r="O2011" s="127">
        <f t="shared" si="130"/>
        <v>-3.8263258310409035E-5</v>
      </c>
      <c r="P2011" s="127">
        <f t="shared" si="130"/>
        <v>-5.9594382742966721E-5</v>
      </c>
      <c r="Q2011" s="127">
        <f t="shared" si="130"/>
        <v>-6.6852977794318755E-5</v>
      </c>
      <c r="R2011" s="24"/>
      <c r="S2011" s="24"/>
      <c r="V2011" s="3">
        <f ca="1">AVERAGE(V11:V2010)</f>
        <v>-3.5385630631692992E-5</v>
      </c>
      <c r="W2011" s="3">
        <f ca="1">AVERAGE(W11:W2010)</f>
        <v>-4.2791398336568236E-5</v>
      </c>
      <c r="X2011" s="3">
        <f ca="1">AVERAGE(X11:X2010)</f>
        <v>-4.2540968253937175E-5</v>
      </c>
      <c r="Y2011" s="3">
        <f ca="1">AVERAGE(Y11:Y2010)</f>
        <v>-6.0538115816760847E-5</v>
      </c>
      <c r="Z2011" s="3">
        <f ca="1">AVERAGE(Z11:Z2010)</f>
        <v>-5.5996116661181662E-5</v>
      </c>
      <c r="AA2011" s="24"/>
      <c r="AB2011" s="24"/>
    </row>
    <row r="2012" spans="1:29" ht="14.25" customHeight="1" thickBot="1">
      <c r="B2012" s="84">
        <f>STDEVP(B11:B2010)</f>
        <v>0.2885555096530078</v>
      </c>
      <c r="C2012" s="84">
        <f>STDEVP(C11:C2010)</f>
        <v>0.28867277826903198</v>
      </c>
      <c r="D2012" s="84">
        <f>STDEVP(D11:D2010)</f>
        <v>0.28838561495290344</v>
      </c>
      <c r="E2012" s="84">
        <f>STDEVP(E11:E2010)</f>
        <v>0.2884174999720211</v>
      </c>
      <c r="F2012" s="84">
        <f>STDEVP(F11:F2010)</f>
        <v>0.28837932297124946</v>
      </c>
      <c r="H2012" s="84">
        <f t="shared" ref="H2012:Q2012" si="131">STDEVP(H11:H2010)</f>
        <v>0.99662797549449578</v>
      </c>
      <c r="I2012" s="84">
        <f t="shared" si="131"/>
        <v>0.998689676299364</v>
      </c>
      <c r="J2012" s="84">
        <f t="shared" si="131"/>
        <v>0.99437773119439365</v>
      </c>
      <c r="K2012" s="84">
        <f t="shared" si="131"/>
        <v>0.99716757031415726</v>
      </c>
      <c r="L2012" s="84">
        <f t="shared" si="131"/>
        <v>0.99385086069481754</v>
      </c>
      <c r="M2012" s="84">
        <f t="shared" si="131"/>
        <v>5.872318667975677E-3</v>
      </c>
      <c r="N2012" s="84">
        <f t="shared" si="131"/>
        <v>6.167456400906453E-3</v>
      </c>
      <c r="O2012" s="84">
        <f t="shared" si="131"/>
        <v>6.5223770699288693E-3</v>
      </c>
      <c r="P2012" s="84">
        <f t="shared" si="131"/>
        <v>5.2728792251911551E-3</v>
      </c>
      <c r="Q2012" s="84">
        <f t="shared" si="131"/>
        <v>6.5993877193891888E-3</v>
      </c>
      <c r="T2012" s="70">
        <f>M3</f>
        <v>-44494.621906703782</v>
      </c>
      <c r="V2012" s="84">
        <f ca="1">STDEVP(V11:V2010)</f>
        <v>5.858262072498256E-3</v>
      </c>
      <c r="W2012" s="84">
        <f ca="1">STDEVP(W11:W2010)</f>
        <v>6.1669238480536077E-3</v>
      </c>
      <c r="X2012" s="84">
        <f ca="1">STDEVP(X11:X2010)</f>
        <v>6.5212302024135801E-3</v>
      </c>
      <c r="Y2012" s="84">
        <f ca="1">STDEVP(Y11:Y2010)</f>
        <v>5.2732884386578298E-3</v>
      </c>
      <c r="Z2012" s="84">
        <f ca="1">STDEVP(Z11:Z2010)</f>
        <v>6.6071203247879224E-3</v>
      </c>
      <c r="AA2012" s="6"/>
      <c r="AC2012" s="70">
        <f ca="1">V3</f>
        <v>-43327.186189536638</v>
      </c>
    </row>
    <row r="2013" spans="1:29" ht="14.25" customHeight="1" thickBot="1">
      <c r="M2013" s="85">
        <f>INDEX(vcv,M1,M1)^(1/2)</f>
        <v>5.8921872678338429E-3</v>
      </c>
      <c r="N2013" s="85">
        <f>INDEX(vcv,N1,N1)^(1/2)</f>
        <v>6.1901383706446846E-3</v>
      </c>
      <c r="O2013" s="85">
        <f>INDEX(vcv,O1,O1)^(1/2)</f>
        <v>6.5645614073908372E-3</v>
      </c>
      <c r="P2013" s="85">
        <f>INDEX(vcv,P1,P1)^(1/2)</f>
        <v>5.2986074653614676E-3</v>
      </c>
      <c r="Q2013" s="85">
        <f>INDEX(vcv,Q1,Q1)^(1/2)</f>
        <v>6.6612475043674223E-3</v>
      </c>
      <c r="T2013" s="70">
        <f>P3</f>
        <v>-39507.119372940841</v>
      </c>
      <c r="V2013" s="85">
        <f>INDEX(vcv,M1,M1)^(1/2)</f>
        <v>5.8921872678338429E-3</v>
      </c>
      <c r="W2013" s="85">
        <f>INDEX(vcv,N1,N1)^(1/2)</f>
        <v>6.1901383706446846E-3</v>
      </c>
      <c r="X2013" s="85">
        <f>INDEX(vcv,O1,O1)^(1/2)</f>
        <v>6.5645614073908372E-3</v>
      </c>
      <c r="Y2013" s="85">
        <f>INDEX(vcv,P1,P1)^(1/2)</f>
        <v>5.2986074653614676E-3</v>
      </c>
      <c r="Z2013" s="85">
        <f>INDEX(vcv,Q1,Q1)^(1/2)</f>
        <v>6.6612475043674223E-3</v>
      </c>
      <c r="AA2013" s="6"/>
      <c r="AC2013" s="70">
        <f ca="1">Y3</f>
        <v>-39909.423608709185</v>
      </c>
    </row>
    <row r="2014" spans="1:29" ht="14.25" customHeight="1" thickBot="1">
      <c r="M2014" s="82">
        <f t="array" ref="M2014:Q2018">MMULT(TRANSPOSE(M11:Q2010-M2011:Q2011),M11:Q2010-M2011:Q2011)</f>
        <v>6.8968253076511471E-2</v>
      </c>
      <c r="N2014" s="82">
        <v>2.7105104971520935E-2</v>
      </c>
      <c r="O2014" s="82">
        <v>1.5382213964256274E-2</v>
      </c>
      <c r="P2014" s="82">
        <v>8.6534563140989208E-3</v>
      </c>
      <c r="Q2014" s="82">
        <v>3.3938423455765636E-2</v>
      </c>
      <c r="T2014" s="70">
        <f>S3</f>
        <v>-57215.424803945207</v>
      </c>
      <c r="V2014" s="82">
        <f t="array" aca="1" ref="V2014:Z2018" ca="1">MMULT(TRANSPOSE(V11:Z2010-V2011:Z2011),V11:Z2010-V2011:Z2011)</f>
        <v>6.8638469020143075E-2</v>
      </c>
      <c r="W2014" s="82">
        <f ca="1"/>
        <v>2.6950227699333223E-2</v>
      </c>
      <c r="X2014" s="82">
        <f ca="1"/>
        <v>1.5205463638777835E-2</v>
      </c>
      <c r="Y2014" s="82">
        <f ca="1"/>
        <v>8.5353508858281978E-3</v>
      </c>
      <c r="Z2014" s="82">
        <f ca="1"/>
        <v>3.37652116821038E-2</v>
      </c>
      <c r="AC2014" s="70">
        <f ca="1">AB3</f>
        <v>-57577.567338386849</v>
      </c>
    </row>
    <row r="2015" spans="1:29" ht="14.25" customHeight="1" thickBot="1">
      <c r="M2015" s="82">
        <v>2.7105104971520935E-2</v>
      </c>
      <c r="N2015" s="82">
        <v>7.6075036914163799E-2</v>
      </c>
      <c r="O2015" s="82">
        <v>9.6029882185466597E-3</v>
      </c>
      <c r="P2015" s="82">
        <v>2.0895987288624407E-2</v>
      </c>
      <c r="Q2015" s="82">
        <v>3.0617364627000744E-2</v>
      </c>
      <c r="T2015" s="70">
        <f>R3</f>
        <v>-75304.898281382921</v>
      </c>
      <c r="V2015" s="82">
        <f ca="1"/>
        <v>2.6950227699333223E-2</v>
      </c>
      <c r="W2015" s="82">
        <f ca="1"/>
        <v>7.6061899495384722E-2</v>
      </c>
      <c r="X2015" s="82">
        <f ca="1"/>
        <v>9.5412873568150418E-3</v>
      </c>
      <c r="Y2015" s="82">
        <f ca="1"/>
        <v>2.0846437962219976E-2</v>
      </c>
      <c r="Z2015" s="82">
        <f ca="1"/>
        <v>3.0622848700763951E-2</v>
      </c>
      <c r="AC2015" s="70">
        <f ca="1">AA3</f>
        <v>-73982.475298681078</v>
      </c>
    </row>
    <row r="2016" spans="1:29" ht="14.25" customHeight="1" thickBot="1">
      <c r="M2016" s="82">
        <v>1.5382213964256274E-2</v>
      </c>
      <c r="N2016" s="82">
        <v>9.6029882185466597E-3</v>
      </c>
      <c r="O2016" s="82">
        <v>8.5082805284667731E-2</v>
      </c>
      <c r="P2016" s="82">
        <v>1.0047782700326181E-2</v>
      </c>
      <c r="Q2016" s="82">
        <v>1.893231147191099E-2</v>
      </c>
      <c r="S2016" s="42" t="s">
        <v>58</v>
      </c>
      <c r="T2016" s="70">
        <f>R9</f>
        <v>-94249.474827517624</v>
      </c>
      <c r="V2016" s="82">
        <f ca="1"/>
        <v>1.5205463638777835E-2</v>
      </c>
      <c r="W2016" s="82">
        <f ca="1"/>
        <v>9.5412873568150418E-3</v>
      </c>
      <c r="X2016" s="82">
        <f ca="1"/>
        <v>8.5052886705742181E-2</v>
      </c>
      <c r="Y2016" s="82">
        <f ca="1"/>
        <v>1.0067694102471008E-2</v>
      </c>
      <c r="Z2016" s="82">
        <f ca="1"/>
        <v>1.90261146150939E-2</v>
      </c>
      <c r="AC2016" s="70">
        <f ca="1">AA9</f>
        <v>-95310.346436337786</v>
      </c>
    </row>
    <row r="2017" spans="13:29" ht="14.25" customHeight="1" thickBot="1">
      <c r="M2017" s="82">
        <v>8.6534563140989208E-3</v>
      </c>
      <c r="N2017" s="82">
        <v>2.0895987288624407E-2</v>
      </c>
      <c r="O2017" s="82">
        <v>1.0047782700326181E-2</v>
      </c>
      <c r="P2017" s="82">
        <v>5.5606510646905E-2</v>
      </c>
      <c r="Q2017" s="82">
        <v>2.8217464579951754E-2</v>
      </c>
      <c r="T2017" s="70">
        <f>S9</f>
        <v>74963.085552099161</v>
      </c>
      <c r="V2017" s="82">
        <f ca="1"/>
        <v>8.5353508858281978E-3</v>
      </c>
      <c r="W2017" s="82">
        <f ca="1"/>
        <v>2.0846437962219976E-2</v>
      </c>
      <c r="X2017" s="82">
        <f ca="1"/>
        <v>1.0067694102471008E-2</v>
      </c>
      <c r="Y2017" s="82">
        <f ca="1"/>
        <v>5.5615141914564764E-2</v>
      </c>
      <c r="Z2017" s="82">
        <f ca="1"/>
        <v>2.825373246471655E-2</v>
      </c>
      <c r="AC2017" s="70">
        <f ca="1">AB9</f>
        <v>75402.492062046615</v>
      </c>
    </row>
    <row r="2018" spans="13:29" ht="14.25" customHeight="1">
      <c r="M2018" s="82">
        <v>3.3938423455765636E-2</v>
      </c>
      <c r="N2018" s="82">
        <v>3.0617364627000744E-2</v>
      </c>
      <c r="O2018" s="82">
        <v>1.893231147191099E-2</v>
      </c>
      <c r="P2018" s="82">
        <v>2.8217464579951754E-2</v>
      </c>
      <c r="Q2018" s="82">
        <v>8.7103836541649965E-2</v>
      </c>
      <c r="V2018" s="82">
        <f ca="1"/>
        <v>3.37652116821038E-2</v>
      </c>
      <c r="W2018" s="82">
        <f ca="1"/>
        <v>3.0622848700763951E-2</v>
      </c>
      <c r="X2018" s="82">
        <f ca="1"/>
        <v>1.90261146150939E-2</v>
      </c>
      <c r="Y2018" s="82">
        <f ca="1"/>
        <v>2.825373246471655E-2</v>
      </c>
      <c r="Z2018" s="82">
        <f ca="1"/>
        <v>8.7308077972451437E-2</v>
      </c>
    </row>
    <row r="2019" spans="13:29" ht="14.25" customHeight="1"/>
    <row r="2020" spans="13:29">
      <c r="M2020" s="128">
        <f t="array" ref="M2020:Q2024">vcv*2000</f>
        <v>6.9435741598446482E-2</v>
      </c>
      <c r="N2020" s="128">
        <v>2.7685852953046933E-2</v>
      </c>
      <c r="O2020" s="128">
        <v>1.5780275164849773E-2</v>
      </c>
      <c r="P2020" s="128">
        <v>8.9998885643137374E-3</v>
      </c>
      <c r="Q2020" s="128">
        <v>3.4566233705377779E-2</v>
      </c>
      <c r="V2020" s="83">
        <f t="array" ref="V2020:Z2024">vcv*3000</f>
        <v>0.10415361239766972</v>
      </c>
      <c r="W2020" s="83">
        <v>4.1528779429570402E-2</v>
      </c>
      <c r="X2020" s="83">
        <v>2.3670412747274661E-2</v>
      </c>
      <c r="Y2020" s="83">
        <v>1.3499832846470607E-2</v>
      </c>
      <c r="Z2020" s="83">
        <v>5.1849350558066665E-2</v>
      </c>
    </row>
    <row r="2021" spans="13:29">
      <c r="M2021" s="128">
        <v>2.7685852953046933E-2</v>
      </c>
      <c r="N2021" s="128">
        <v>7.6635626095455267E-2</v>
      </c>
      <c r="O2021" s="128">
        <v>1.0061406568685713E-2</v>
      </c>
      <c r="P2021" s="128">
        <v>2.1326580080331628E-2</v>
      </c>
      <c r="Q2021" s="128">
        <v>3.135969383397505E-2</v>
      </c>
      <c r="V2021" s="83">
        <v>4.1528779429570402E-2</v>
      </c>
      <c r="W2021" s="83">
        <v>0.1149534391431829</v>
      </c>
      <c r="X2021" s="83">
        <v>1.5092109853028569E-2</v>
      </c>
      <c r="Y2021" s="83">
        <v>3.1989870120497442E-2</v>
      </c>
      <c r="Z2021" s="83">
        <v>4.7039540750962575E-2</v>
      </c>
    </row>
    <row r="2022" spans="13:29">
      <c r="M2022" s="128">
        <v>1.5780275164849773E-2</v>
      </c>
      <c r="N2022" s="128">
        <v>1.0061406568685713E-2</v>
      </c>
      <c r="O2022" s="128">
        <v>8.6186932942810338E-2</v>
      </c>
      <c r="P2022" s="128">
        <v>1.0623895814415696E-2</v>
      </c>
      <c r="Q2022" s="128">
        <v>1.9689256856549712E-2</v>
      </c>
      <c r="V2022" s="83">
        <v>2.3670412747274661E-2</v>
      </c>
      <c r="W2022" s="83">
        <v>1.5092109853028569E-2</v>
      </c>
      <c r="X2022" s="83">
        <v>0.12928039941421549</v>
      </c>
      <c r="Y2022" s="83">
        <v>1.5935843721623544E-2</v>
      </c>
      <c r="Z2022" s="83">
        <v>2.9533885284824569E-2</v>
      </c>
    </row>
    <row r="2023" spans="13:29">
      <c r="M2023" s="128">
        <v>8.9998885643137374E-3</v>
      </c>
      <c r="N2023" s="128">
        <v>2.1326580080331628E-2</v>
      </c>
      <c r="O2023" s="128">
        <v>1.0623895814415696E-2</v>
      </c>
      <c r="P2023" s="128">
        <v>5.6150482143968547E-2</v>
      </c>
      <c r="Q2023" s="128">
        <v>2.8942970605304926E-2</v>
      </c>
      <c r="V2023" s="83">
        <v>1.3499832846470607E-2</v>
      </c>
      <c r="W2023" s="83">
        <v>3.1989870120497442E-2</v>
      </c>
      <c r="X2023" s="83">
        <v>1.5935843721623544E-2</v>
      </c>
      <c r="Y2023" s="83">
        <v>8.4225723215952814E-2</v>
      </c>
      <c r="Z2023" s="83">
        <v>4.3414455907957387E-2</v>
      </c>
    </row>
    <row r="2024" spans="13:29">
      <c r="M2024" s="128">
        <v>3.4566233705377779E-2</v>
      </c>
      <c r="N2024" s="128">
        <v>3.135969383397505E-2</v>
      </c>
      <c r="O2024" s="128">
        <v>1.9689256856549712E-2</v>
      </c>
      <c r="P2024" s="128">
        <v>2.8942970605304926E-2</v>
      </c>
      <c r="Q2024" s="128">
        <v>8.8744436628882428E-2</v>
      </c>
      <c r="V2024" s="83">
        <v>5.1849350558066665E-2</v>
      </c>
      <c r="W2024" s="83">
        <v>4.7039540750962575E-2</v>
      </c>
      <c r="X2024" s="83">
        <v>2.9533885284824569E-2</v>
      </c>
      <c r="Y2024" s="83">
        <v>4.3414455907957387E-2</v>
      </c>
      <c r="Z2024" s="83">
        <v>0.13311665494332364</v>
      </c>
    </row>
    <row r="2026" spans="13:29">
      <c r="M2026" s="128">
        <f t="array" ref="M2026:Q2030">M2014:Q2018-M2020:Q2024</f>
        <v>-4.6748852193501111E-4</v>
      </c>
      <c r="N2026" s="128">
        <v>-5.8074798152599888E-4</v>
      </c>
      <c r="O2026" s="128">
        <v>-3.9806120059349831E-4</v>
      </c>
      <c r="P2026" s="128">
        <v>-3.4643225021481656E-4</v>
      </c>
      <c r="Q2026" s="128">
        <v>-6.2781024961214293E-4</v>
      </c>
      <c r="V2026" s="83">
        <f t="array" aca="1" ref="V2026:Z2030" ca="1">V2014:Z2018-V2020:Z2024</f>
        <v>-3.5515143377526648E-2</v>
      </c>
      <c r="W2026" s="83">
        <f ca="1"/>
        <v>-1.4578551730237178E-2</v>
      </c>
      <c r="X2026" s="83">
        <f ca="1"/>
        <v>-8.4649491084968255E-3</v>
      </c>
      <c r="Y2026" s="83">
        <f ca="1"/>
        <v>-4.9644819606424091E-3</v>
      </c>
      <c r="Z2026" s="83">
        <f ca="1"/>
        <v>-1.8084138875962864E-2</v>
      </c>
    </row>
    <row r="2027" spans="13:29">
      <c r="M2027" s="128">
        <v>-5.8074798152599888E-4</v>
      </c>
      <c r="N2027" s="128">
        <v>-5.6058918129146817E-4</v>
      </c>
      <c r="O2027" s="128">
        <v>-4.5841835013905353E-4</v>
      </c>
      <c r="P2027" s="128">
        <v>-4.3059279170722109E-4</v>
      </c>
      <c r="Q2027" s="128">
        <v>-7.4232920697430566E-4</v>
      </c>
      <c r="V2027" s="83">
        <f ca="1"/>
        <v>-1.4578551730237178E-2</v>
      </c>
      <c r="W2027" s="83">
        <f ca="1"/>
        <v>-3.8891539647798179E-2</v>
      </c>
      <c r="X2027" s="83">
        <f ca="1"/>
        <v>-5.5508224962135273E-3</v>
      </c>
      <c r="Y2027" s="83">
        <f ca="1"/>
        <v>-1.1143432158277466E-2</v>
      </c>
      <c r="Z2027" s="83">
        <f ca="1"/>
        <v>-1.6416692050198623E-2</v>
      </c>
    </row>
    <row r="2028" spans="13:29">
      <c r="M2028" s="128">
        <v>-3.9806120059349831E-4</v>
      </c>
      <c r="N2028" s="128">
        <v>-4.5841835013905353E-4</v>
      </c>
      <c r="O2028" s="128">
        <v>-1.1041276581426063E-3</v>
      </c>
      <c r="P2028" s="128">
        <v>-5.7611311408951524E-4</v>
      </c>
      <c r="Q2028" s="128">
        <v>-7.569453846387221E-4</v>
      </c>
      <c r="V2028" s="83">
        <f ca="1"/>
        <v>-8.4649491084968255E-3</v>
      </c>
      <c r="W2028" s="83">
        <f ca="1"/>
        <v>-5.5508224962135273E-3</v>
      </c>
      <c r="X2028" s="83">
        <f ca="1"/>
        <v>-4.4227512708473304E-2</v>
      </c>
      <c r="Y2028" s="83">
        <f ca="1"/>
        <v>-5.8681496191525361E-3</v>
      </c>
      <c r="Z2028" s="83">
        <f ca="1"/>
        <v>-1.050777066973067E-2</v>
      </c>
    </row>
    <row r="2029" spans="13:29">
      <c r="M2029" s="128">
        <v>-3.4643225021481656E-4</v>
      </c>
      <c r="N2029" s="128">
        <v>-4.3059279170722109E-4</v>
      </c>
      <c r="O2029" s="128">
        <v>-5.7611311408951524E-4</v>
      </c>
      <c r="P2029" s="128">
        <v>-5.439714970635473E-4</v>
      </c>
      <c r="Q2029" s="128">
        <v>-7.2550602535317171E-4</v>
      </c>
      <c r="V2029" s="83">
        <f ca="1"/>
        <v>-4.9644819606424091E-3</v>
      </c>
      <c r="W2029" s="83">
        <f ca="1"/>
        <v>-1.1143432158277466E-2</v>
      </c>
      <c r="X2029" s="83">
        <f ca="1"/>
        <v>-5.8681496191525361E-3</v>
      </c>
      <c r="Y2029" s="83">
        <f ca="1"/>
        <v>-2.8610581301388049E-2</v>
      </c>
      <c r="Z2029" s="83">
        <f ca="1"/>
        <v>-1.5160723443240837E-2</v>
      </c>
    </row>
    <row r="2030" spans="13:29">
      <c r="M2030" s="128">
        <v>-6.2781024961214293E-4</v>
      </c>
      <c r="N2030" s="128">
        <v>-7.4232920697430566E-4</v>
      </c>
      <c r="O2030" s="128">
        <v>-7.569453846387221E-4</v>
      </c>
      <c r="P2030" s="128">
        <v>-7.2550602535317171E-4</v>
      </c>
      <c r="Q2030" s="128">
        <v>-1.6406000872324633E-3</v>
      </c>
      <c r="V2030" s="83">
        <f ca="1"/>
        <v>-1.8084138875962864E-2</v>
      </c>
      <c r="W2030" s="83">
        <f ca="1"/>
        <v>-1.6416692050198623E-2</v>
      </c>
      <c r="X2030" s="83">
        <f ca="1"/>
        <v>-1.050777066973067E-2</v>
      </c>
      <c r="Y2030" s="83">
        <f ca="1"/>
        <v>-1.5160723443240837E-2</v>
      </c>
      <c r="Z2030" s="83">
        <f ca="1"/>
        <v>-4.5808576970872206E-2</v>
      </c>
    </row>
    <row r="2032" spans="13:29">
      <c r="M2032" s="86">
        <f t="array" ref="M2032">SUM(ABS(M2026:Q2030))</f>
        <v>1.5602690055361988E-2</v>
      </c>
      <c r="V2032" s="86">
        <f t="array" aca="1" ref="V2032" ca="1">SUM(ABS(V2026:Z2030))</f>
        <v>0.41453277823036427</v>
      </c>
    </row>
    <row r="2036" spans="12:19">
      <c r="L2036" s="87">
        <f>O2036</f>
        <v>9.8705161232760467E-3</v>
      </c>
      <c r="M2036" s="23">
        <v>-9.8705161232760467E-3</v>
      </c>
      <c r="N2036" s="87">
        <f>M2036</f>
        <v>-9.8705161232760467E-3</v>
      </c>
      <c r="O2036" s="87">
        <f>M2046</f>
        <v>9.8705161232760467E-3</v>
      </c>
      <c r="Q2036" s="4">
        <f>PERCENTILE(M2036:M2055,0.05)</f>
        <v>-1.1653185249645632E-2</v>
      </c>
      <c r="R2036" s="88" t="str">
        <f t="shared" ref="R2036:R2042" si="132">form(Q2036)</f>
        <v>=CENTILE(M2036:M2055;0,05)</v>
      </c>
    </row>
    <row r="2037" spans="12:19">
      <c r="L2037" s="87">
        <f t="shared" ref="L2037:L2045" si="133">O2037</f>
        <v>-1.1488912434326494E-4</v>
      </c>
      <c r="M2037" s="23">
        <v>1.1488912434326494E-4</v>
      </c>
      <c r="N2037" s="87">
        <f t="shared" ref="N2037:N2045" si="134">M2037</f>
        <v>1.1488912434326494E-4</v>
      </c>
      <c r="O2037" s="87">
        <f t="shared" ref="O2037:O2045" si="135">M2047</f>
        <v>-1.1488912434326494E-4</v>
      </c>
      <c r="Q2037" s="4" t="e">
        <f>cent(M2036:M2045,O2036:O2045,0.05)</f>
        <v>#VALUE!</v>
      </c>
      <c r="R2037" s="88" t="str">
        <f t="shared" si="132"/>
        <v>=cent(M2036:M2045;O2036:O2045;0,05)</v>
      </c>
    </row>
    <row r="2038" spans="12:19">
      <c r="L2038" s="87">
        <f t="shared" si="133"/>
        <v>7.400404165391717E-3</v>
      </c>
      <c r="M2038" s="23">
        <v>-7.400404165391717E-3</v>
      </c>
      <c r="N2038" s="87">
        <f t="shared" si="134"/>
        <v>-7.400404165391717E-3</v>
      </c>
      <c r="O2038" s="87">
        <f t="shared" si="135"/>
        <v>7.400404165391717E-3</v>
      </c>
      <c r="P2038" s="42" t="s">
        <v>59</v>
      </c>
      <c r="Q2038" s="4" t="e">
        <f>PERCENTILE(tet,0.05)</f>
        <v>#NAME?</v>
      </c>
      <c r="R2038" s="88" t="str">
        <f t="shared" si="132"/>
        <v>=CENTILE(tet;0,05)</v>
      </c>
    </row>
    <row r="2039" spans="12:19">
      <c r="L2039" s="87">
        <f t="shared" si="133"/>
        <v>1.1298001057528307E-2</v>
      </c>
      <c r="M2039" s="23">
        <v>-1.1298001057528307E-2</v>
      </c>
      <c r="N2039" s="87">
        <f t="shared" si="134"/>
        <v>-1.1298001057528307E-2</v>
      </c>
      <c r="O2039" s="87">
        <f t="shared" si="135"/>
        <v>1.1298001057528307E-2</v>
      </c>
      <c r="P2039" s="42" t="s">
        <v>60</v>
      </c>
      <c r="Q2039" s="4" t="e">
        <f>cent(M2036:M2045,O2036:O2045,0.05)</f>
        <v>#VALUE!</v>
      </c>
      <c r="R2039" s="88" t="str">
        <f t="shared" si="132"/>
        <v>=cent(M2036:M2045;O2036:O2045;0,05)</v>
      </c>
      <c r="S2039" s="4" t="s">
        <v>61</v>
      </c>
    </row>
    <row r="2040" spans="12:19">
      <c r="L2040" s="87">
        <f t="shared" si="133"/>
        <v>-1.8401684899874829E-2</v>
      </c>
      <c r="M2040" s="23">
        <v>1.8401684899874829E-2</v>
      </c>
      <c r="N2040" s="87">
        <f t="shared" si="134"/>
        <v>1.8401684899874829E-2</v>
      </c>
      <c r="O2040" s="87">
        <f t="shared" si="135"/>
        <v>-1.8401684899874829E-2</v>
      </c>
      <c r="Q2040" s="4" t="e">
        <f ca="1">centm(M2036:M2045,N2036:N2045,0.05)</f>
        <v>#NAME?</v>
      </c>
      <c r="R2040" s="88" t="str">
        <f t="shared" si="132"/>
        <v>=centm(M2036:M2045;N2036:N2045;0,05)</v>
      </c>
      <c r="S2040" s="4" t="s">
        <v>62</v>
      </c>
    </row>
    <row r="2041" spans="12:19">
      <c r="L2041" s="87">
        <f t="shared" si="133"/>
        <v>8.4022420510203571E-4</v>
      </c>
      <c r="M2041" s="23">
        <v>-8.4022420510203571E-4</v>
      </c>
      <c r="N2041" s="87">
        <f t="shared" si="134"/>
        <v>-8.4022420510203571E-4</v>
      </c>
      <c r="O2041" s="87">
        <f t="shared" si="135"/>
        <v>8.4022420510203571E-4</v>
      </c>
      <c r="R2041" s="88" t="str">
        <f t="shared" si="132"/>
        <v/>
      </c>
      <c r="S2041" s="4" t="s">
        <v>63</v>
      </c>
    </row>
    <row r="2042" spans="12:19">
      <c r="L2042" s="87">
        <f t="shared" si="133"/>
        <v>-4.4986085688030608E-4</v>
      </c>
      <c r="M2042" s="23">
        <v>4.4986085688030608E-4</v>
      </c>
      <c r="N2042" s="87">
        <f t="shared" si="134"/>
        <v>4.4986085688030608E-4</v>
      </c>
      <c r="O2042" s="87">
        <f t="shared" si="135"/>
        <v>-4.4986085688030608E-4</v>
      </c>
      <c r="Q2042" s="42"/>
      <c r="R2042" s="88" t="str">
        <f t="shared" si="132"/>
        <v/>
      </c>
    </row>
    <row r="2043" spans="12:19">
      <c r="L2043" s="87">
        <f t="shared" si="133"/>
        <v>-1.5111709581923246E-3</v>
      </c>
      <c r="M2043" s="23">
        <v>1.5111709581923246E-3</v>
      </c>
      <c r="N2043" s="87">
        <f t="shared" si="134"/>
        <v>1.5111709581923246E-3</v>
      </c>
      <c r="O2043" s="87">
        <f t="shared" si="135"/>
        <v>-1.5111709581923246E-3</v>
      </c>
      <c r="Q2043" s="4">
        <f>PERCENTILE(L2036:M2045,0.05)</f>
        <v>-1.1653185249645632E-2</v>
      </c>
      <c r="R2043" s="88" t="str">
        <f>form(Q2043)</f>
        <v>=CENTILE(L2036:M2045;0,05)</v>
      </c>
    </row>
    <row r="2044" spans="12:19">
      <c r="L2044" s="87">
        <f t="shared" si="133"/>
        <v>-3.8367925797594261E-3</v>
      </c>
      <c r="M2044" s="23">
        <v>3.8367925797594261E-3</v>
      </c>
      <c r="N2044" s="87">
        <f t="shared" si="134"/>
        <v>3.8367925797594261E-3</v>
      </c>
      <c r="O2044" s="87">
        <f t="shared" si="135"/>
        <v>-3.8367925797594261E-3</v>
      </c>
      <c r="R2044" s="88" t="str">
        <f t="shared" ref="R2044:R2050" si="136">form(Q2044)</f>
        <v/>
      </c>
    </row>
    <row r="2045" spans="12:19">
      <c r="L2045" s="87">
        <f t="shared" si="133"/>
        <v>-1.0505083147039178E-2</v>
      </c>
      <c r="M2045" s="23">
        <v>1.0505083147039178E-2</v>
      </c>
      <c r="N2045" s="87">
        <f t="shared" si="134"/>
        <v>1.0505083147039178E-2</v>
      </c>
      <c r="O2045" s="87">
        <f t="shared" si="135"/>
        <v>-1.0505083147039178E-2</v>
      </c>
      <c r="Q2045" s="89">
        <f>PERCENTILE(S11:S2010,0.05)</f>
        <v>-57215.424803945207</v>
      </c>
      <c r="R2045" s="88" t="str">
        <f t="shared" si="136"/>
        <v>=CENTILE(S11:S2010;0,05)</v>
      </c>
    </row>
    <row r="2046" spans="12:19">
      <c r="M2046" s="87">
        <f>-M2036</f>
        <v>9.8705161232760467E-3</v>
      </c>
      <c r="Q2046" s="89">
        <f>PERCENTILE(S11:T2010,0.05)</f>
        <v>-57319.367319658639</v>
      </c>
      <c r="R2046" s="88" t="str">
        <f t="shared" si="136"/>
        <v>=CENTILE(S11:T2010;0,05)</v>
      </c>
    </row>
    <row r="2047" spans="12:19">
      <c r="M2047" s="87">
        <f t="shared" ref="M2047:M2055" si="137">-M2037</f>
        <v>-1.1488912434326494E-4</v>
      </c>
      <c r="Q2047" s="89">
        <f>PERCENTILE(S11:T2010,0.95)</f>
        <v>57319.367319658573</v>
      </c>
      <c r="R2047" s="88" t="str">
        <f t="shared" si="136"/>
        <v>=CENTILE(S11:T2010;0,95)</v>
      </c>
    </row>
    <row r="2048" spans="12:19">
      <c r="M2048" s="87">
        <f t="shared" si="137"/>
        <v>7.400404165391717E-3</v>
      </c>
      <c r="Q2048" s="89">
        <f t="array" ref="Q2048">PERCENTILE(ABS(S11:S2010),0.05)</f>
        <v>2052.0850376091139</v>
      </c>
      <c r="R2048" s="88" t="str">
        <f t="shared" si="136"/>
        <v>=CENTILE(ABS(S11:S2010);0,05)</v>
      </c>
    </row>
    <row r="2049" spans="13:18">
      <c r="M2049" s="87">
        <f t="shared" si="137"/>
        <v>1.1298001057528307E-2</v>
      </c>
      <c r="Q2049" s="89">
        <f t="array" ref="Q2049">PERCENTILE(ABS(S11:S2010),0.95)</f>
        <v>67976.759899075012</v>
      </c>
      <c r="R2049" s="88" t="str">
        <f t="shared" si="136"/>
        <v>=CENTILE(ABS(S11:S2010);0,95)</v>
      </c>
    </row>
    <row r="2050" spans="13:18">
      <c r="M2050" s="87">
        <f t="shared" si="137"/>
        <v>-1.8401684899874829E-2</v>
      </c>
      <c r="Q2050" s="89">
        <f t="array" ref="Q2050">PERCENTILE(ABS(S11:S2010),0.9)</f>
        <v>57332.370534754657</v>
      </c>
      <c r="R2050" s="88" t="str">
        <f t="shared" si="136"/>
        <v>=CENTILE(ABS(S11:S2010);0,9)</v>
      </c>
    </row>
    <row r="2051" spans="13:18">
      <c r="M2051" s="87">
        <f t="shared" si="137"/>
        <v>8.4022420510203571E-4</v>
      </c>
    </row>
    <row r="2052" spans="13:18">
      <c r="M2052" s="87">
        <f t="shared" si="137"/>
        <v>-4.4986085688030608E-4</v>
      </c>
    </row>
    <row r="2053" spans="13:18">
      <c r="M2053" s="87">
        <f t="shared" si="137"/>
        <v>-1.5111709581923246E-3</v>
      </c>
    </row>
    <row r="2054" spans="13:18">
      <c r="M2054" s="87">
        <f t="shared" si="137"/>
        <v>-3.8367925797594261E-3</v>
      </c>
    </row>
    <row r="2055" spans="13:18">
      <c r="M2055" s="87">
        <f t="shared" si="137"/>
        <v>-1.0505083147039178E-2</v>
      </c>
    </row>
  </sheetData>
  <phoneticPr fontId="9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15</vt:i4>
      </vt:variant>
    </vt:vector>
  </HeadingPairs>
  <TitlesOfParts>
    <vt:vector size="18" baseType="lpstr">
      <vt:lpstr>Parametrique</vt:lpstr>
      <vt:lpstr>Histo</vt:lpstr>
      <vt:lpstr>MonteCarlo</vt:lpstr>
      <vt:lpstr>chol</vt:lpstr>
      <vt:lpstr>correl</vt:lpstr>
      <vt:lpstr>date</vt:lpstr>
      <vt:lpstr>ecartype</vt:lpstr>
      <vt:lpstr>ic</vt:lpstr>
      <vt:lpstr>MMkt</vt:lpstr>
      <vt:lpstr>moyenne</vt:lpstr>
      <vt:lpstr>MPeuro</vt:lpstr>
      <vt:lpstr>MPos</vt:lpstr>
      <vt:lpstr>MVar</vt:lpstr>
      <vt:lpstr>nom</vt:lpstr>
      <vt:lpstr>passage</vt:lpstr>
      <vt:lpstr>racar</vt:lpstr>
      <vt:lpstr>rend</vt:lpstr>
      <vt:lpstr>vcv</vt:lpstr>
    </vt:vector>
  </TitlesOfParts>
  <Company>XRT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Duchemin</dc:creator>
  <cp:lastModifiedBy>PHILIPPE DUCHEMIN</cp:lastModifiedBy>
  <cp:lastPrinted>2016-04-27T21:20:53Z</cp:lastPrinted>
  <dcterms:created xsi:type="dcterms:W3CDTF">1997-08-18T13:20:19Z</dcterms:created>
  <dcterms:modified xsi:type="dcterms:W3CDTF">2020-05-25T03:49:52Z</dcterms:modified>
</cp:coreProperties>
</file>